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45" windowWidth="11880" windowHeight="7950" tabRatio="602"/>
  </bookViews>
  <sheets>
    <sheet name="май 2019" sheetId="21" r:id="rId1"/>
  </sheets>
  <definedNames>
    <definedName name="_xlnm.Print_Titles" localSheetId="0">'май 2019'!$13:$13</definedName>
    <definedName name="_xlnm.Print_Area" localSheetId="0">'май 2019'!$B$1:$AG$254</definedName>
  </definedNames>
  <calcPr calcId="152511"/>
</workbook>
</file>

<file path=xl/calcChain.xml><?xml version="1.0" encoding="utf-8"?>
<calcChain xmlns="http://schemas.openxmlformats.org/spreadsheetml/2006/main">
  <c r="AB225" i="21" l="1"/>
  <c r="AC225" i="21"/>
  <c r="AD225" i="21"/>
  <c r="AG227" i="21"/>
  <c r="AF227" i="21"/>
  <c r="AE227" i="21"/>
  <c r="Y111" i="21"/>
  <c r="AG160" i="21" l="1"/>
  <c r="AF160" i="21"/>
  <c r="AE160" i="21"/>
  <c r="AG203" i="21"/>
  <c r="AF203" i="21"/>
  <c r="AE203" i="21"/>
  <c r="AG145" i="21"/>
  <c r="AF145" i="21"/>
  <c r="AE145" i="21"/>
  <c r="AB230" i="21" l="1"/>
  <c r="AD230" i="21"/>
  <c r="AC230" i="21"/>
  <c r="AD183" i="21"/>
  <c r="AD164" i="21" s="1"/>
  <c r="AC183" i="21"/>
  <c r="AC164" i="21" s="1"/>
  <c r="AB183" i="21"/>
  <c r="AB164" i="21" s="1"/>
  <c r="AD153" i="21"/>
  <c r="AC153" i="21"/>
  <c r="AB153" i="21"/>
  <c r="AG143" i="21"/>
  <c r="AF143" i="21"/>
  <c r="AE143" i="21"/>
  <c r="AD143" i="21"/>
  <c r="AC143" i="21"/>
  <c r="AB143" i="21"/>
  <c r="AD137" i="21"/>
  <c r="AD136" i="21" s="1"/>
  <c r="AC137" i="21"/>
  <c r="AC136" i="21" s="1"/>
  <c r="AB137" i="21"/>
  <c r="AB136" i="21" s="1"/>
  <c r="AD131" i="21"/>
  <c r="AC131" i="21"/>
  <c r="AB131" i="21"/>
  <c r="AD129" i="21"/>
  <c r="AC129" i="21"/>
  <c r="AB129" i="21"/>
  <c r="AD126" i="21"/>
  <c r="AC126" i="21"/>
  <c r="AB126" i="21"/>
  <c r="AD123" i="21"/>
  <c r="AC123" i="21"/>
  <c r="AB123" i="21"/>
  <c r="AD118" i="21"/>
  <c r="AC118" i="21"/>
  <c r="AB118" i="21"/>
  <c r="AD113" i="21"/>
  <c r="AC113" i="21"/>
  <c r="AB113" i="21"/>
  <c r="AG111" i="21"/>
  <c r="AF111" i="21"/>
  <c r="AE111" i="21"/>
  <c r="AD111" i="21"/>
  <c r="AC111" i="21"/>
  <c r="AB111" i="21"/>
  <c r="AD108" i="21"/>
  <c r="AC108" i="21"/>
  <c r="AB108" i="21"/>
  <c r="AD105" i="21"/>
  <c r="AD104" i="21" s="1"/>
  <c r="AC105" i="21"/>
  <c r="AC104" i="21" s="1"/>
  <c r="AB105" i="21"/>
  <c r="AB104" i="21" s="1"/>
  <c r="AD101" i="21"/>
  <c r="AD100" i="21" s="1"/>
  <c r="AC101" i="21"/>
  <c r="AC100" i="21" s="1"/>
  <c r="AB101" i="21"/>
  <c r="AB100" i="21" s="1"/>
  <c r="AD98" i="21"/>
  <c r="AC98" i="21"/>
  <c r="AB98" i="21"/>
  <c r="AD94" i="21"/>
  <c r="AC94" i="21"/>
  <c r="AB94" i="21"/>
  <c r="AD92" i="21"/>
  <c r="AC92" i="21"/>
  <c r="AB92" i="21"/>
  <c r="AD88" i="21"/>
  <c r="AD84" i="21" s="1"/>
  <c r="AD83" i="21" s="1"/>
  <c r="AC88" i="21"/>
  <c r="AC84" i="21" s="1"/>
  <c r="AC83" i="21" s="1"/>
  <c r="AB88" i="21"/>
  <c r="AB84" i="21" s="1"/>
  <c r="AB83" i="21" s="1"/>
  <c r="AD81" i="21"/>
  <c r="AC81" i="21"/>
  <c r="AB81" i="21"/>
  <c r="AD79" i="21"/>
  <c r="AD78" i="21" s="1"/>
  <c r="AC79" i="21"/>
  <c r="AC78" i="21" s="1"/>
  <c r="AB79" i="21"/>
  <c r="AB78" i="21" s="1"/>
  <c r="AD76" i="21"/>
  <c r="AC76" i="21"/>
  <c r="AB76" i="21"/>
  <c r="AD74" i="21"/>
  <c r="AC74" i="21"/>
  <c r="AB74" i="21"/>
  <c r="AD72" i="21"/>
  <c r="AC72" i="21"/>
  <c r="AB72" i="21"/>
  <c r="AD70" i="21"/>
  <c r="AC70" i="21"/>
  <c r="AB70" i="21"/>
  <c r="AD67" i="21"/>
  <c r="AC67" i="21"/>
  <c r="AB67" i="21"/>
  <c r="AD64" i="21"/>
  <c r="AC64" i="21"/>
  <c r="AB64" i="21"/>
  <c r="AD61" i="21"/>
  <c r="AD57" i="21" s="1"/>
  <c r="AC61" i="21"/>
  <c r="AB61" i="21"/>
  <c r="AD55" i="21"/>
  <c r="AC55" i="21"/>
  <c r="AB55" i="21"/>
  <c r="AD52" i="21"/>
  <c r="AC52" i="21"/>
  <c r="AB52" i="21"/>
  <c r="AD50" i="21"/>
  <c r="AC50" i="21"/>
  <c r="AB50" i="21"/>
  <c r="AC49" i="21"/>
  <c r="AD46" i="21"/>
  <c r="AC46" i="21"/>
  <c r="AB46" i="21"/>
  <c r="AD44" i="21"/>
  <c r="AC44" i="21"/>
  <c r="AB44" i="21"/>
  <c r="AD41" i="21"/>
  <c r="AC41" i="21"/>
  <c r="AB41" i="21"/>
  <c r="AD39" i="21"/>
  <c r="AC39" i="21"/>
  <c r="AB39" i="21"/>
  <c r="AD36" i="21"/>
  <c r="AC36" i="21"/>
  <c r="AB36" i="21"/>
  <c r="AD32" i="21"/>
  <c r="AC32" i="21"/>
  <c r="AB32" i="21"/>
  <c r="AD29" i="21"/>
  <c r="AC29" i="21"/>
  <c r="AB29" i="21"/>
  <c r="AD27" i="21"/>
  <c r="AC27" i="21"/>
  <c r="AB27" i="21"/>
  <c r="AD25" i="21"/>
  <c r="AC25" i="21"/>
  <c r="AB25" i="21"/>
  <c r="AD23" i="21"/>
  <c r="AC23" i="21"/>
  <c r="AB23" i="21"/>
  <c r="AD16" i="21"/>
  <c r="AD15" i="21" s="1"/>
  <c r="AC16" i="21"/>
  <c r="AC15" i="21" s="1"/>
  <c r="AB16" i="21"/>
  <c r="AC57" i="21" l="1"/>
  <c r="AD31" i="21"/>
  <c r="AC31" i="21"/>
  <c r="AB49" i="21"/>
  <c r="AB43" i="21" s="1"/>
  <c r="AC43" i="21"/>
  <c r="AD49" i="21"/>
  <c r="AD69" i="21"/>
  <c r="AB69" i="21"/>
  <c r="AB66" i="21" s="1"/>
  <c r="AB91" i="21"/>
  <c r="AC91" i="21"/>
  <c r="AD54" i="21"/>
  <c r="AD107" i="21"/>
  <c r="AC107" i="21"/>
  <c r="AC239" i="21"/>
  <c r="AB31" i="21"/>
  <c r="AB57" i="21"/>
  <c r="AD91" i="21"/>
  <c r="AB15" i="21"/>
  <c r="AB239" i="21"/>
  <c r="AD239" i="21"/>
  <c r="AB107" i="21"/>
  <c r="AD43" i="21"/>
  <c r="AB54" i="21"/>
  <c r="AC54" i="21"/>
  <c r="AC69" i="21"/>
  <c r="AC66" i="21" s="1"/>
  <c r="AD97" i="21"/>
  <c r="AD66" i="21"/>
  <c r="AD141" i="21"/>
  <c r="AD135" i="21" s="1"/>
  <c r="AD134" i="21" s="1"/>
  <c r="AB97" i="21"/>
  <c r="AC141" i="21"/>
  <c r="AC135" i="21" s="1"/>
  <c r="AC134" i="21" s="1"/>
  <c r="AB141" i="21"/>
  <c r="AB135" i="21" s="1"/>
  <c r="AB134" i="21" s="1"/>
  <c r="AB22" i="21"/>
  <c r="AB21" i="21" s="1"/>
  <c r="AC22" i="21"/>
  <c r="AC21" i="21" s="1"/>
  <c r="AD22" i="21"/>
  <c r="AD21" i="21" s="1"/>
  <c r="AD236" i="21" s="1"/>
  <c r="AC97" i="21"/>
  <c r="V208" i="21"/>
  <c r="AB237" i="21" l="1"/>
  <c r="AD237" i="21"/>
  <c r="AD133" i="21" s="1"/>
  <c r="AC238" i="21"/>
  <c r="AB238" i="21"/>
  <c r="AD238" i="21"/>
  <c r="AC237" i="21"/>
  <c r="AB236" i="21"/>
  <c r="AB133" i="21" s="1"/>
  <c r="AB234" i="21" s="1"/>
  <c r="AC236" i="21"/>
  <c r="V231" i="21"/>
  <c r="AD240" i="21" l="1"/>
  <c r="AD234" i="21"/>
  <c r="AD235" i="21"/>
  <c r="AC133" i="21"/>
  <c r="AC234" i="21" s="1"/>
  <c r="AB240" i="21"/>
  <c r="AB235" i="21"/>
  <c r="V177" i="21"/>
  <c r="AC240" i="21" l="1"/>
  <c r="AC235" i="21"/>
  <c r="Y24" i="21"/>
  <c r="Z24" i="21"/>
  <c r="AA24" i="21"/>
  <c r="Y26" i="21"/>
  <c r="Z26" i="21"/>
  <c r="AA26" i="21"/>
  <c r="Y28" i="21"/>
  <c r="Z28" i="21"/>
  <c r="AA28" i="21"/>
  <c r="Y30" i="21"/>
  <c r="Z30" i="21"/>
  <c r="AA30" i="21"/>
  <c r="W29" i="21"/>
  <c r="X29" i="21"/>
  <c r="V29" i="21"/>
  <c r="W27" i="21"/>
  <c r="X27" i="21"/>
  <c r="V27" i="21"/>
  <c r="W25" i="21"/>
  <c r="X25" i="21"/>
  <c r="V25" i="21"/>
  <c r="W23" i="21"/>
  <c r="X23" i="21"/>
  <c r="V23" i="21"/>
  <c r="V22" i="21" l="1"/>
  <c r="Z27" i="21"/>
  <c r="AF28" i="21"/>
  <c r="AF27" i="21" s="1"/>
  <c r="Z29" i="21"/>
  <c r="AF30" i="21"/>
  <c r="AF29" i="21" s="1"/>
  <c r="Y27" i="21"/>
  <c r="AE28" i="21"/>
  <c r="AE27" i="21" s="1"/>
  <c r="AA23" i="21"/>
  <c r="AG24" i="21"/>
  <c r="AG23" i="21" s="1"/>
  <c r="AA29" i="21"/>
  <c r="AG30" i="21"/>
  <c r="AG29" i="21" s="1"/>
  <c r="Y29" i="21"/>
  <c r="AE30" i="21"/>
  <c r="AE29" i="21" s="1"/>
  <c r="AA25" i="21"/>
  <c r="AG26" i="21"/>
  <c r="AG25" i="21" s="1"/>
  <c r="Z23" i="21"/>
  <c r="AF24" i="21"/>
  <c r="AF23" i="21" s="1"/>
  <c r="Y25" i="21"/>
  <c r="AE26" i="21"/>
  <c r="AE25" i="21" s="1"/>
  <c r="AA27" i="21"/>
  <c r="AG28" i="21"/>
  <c r="AG27" i="21" s="1"/>
  <c r="Z25" i="21"/>
  <c r="AF26" i="21"/>
  <c r="AF25" i="21" s="1"/>
  <c r="Y23" i="21"/>
  <c r="AE24" i="21"/>
  <c r="AE23" i="21" s="1"/>
  <c r="X22" i="21"/>
  <c r="W22" i="21"/>
  <c r="U191" i="21"/>
  <c r="AA191" i="21" s="1"/>
  <c r="AG191" i="21" s="1"/>
  <c r="T191" i="21"/>
  <c r="Z191" i="21" s="1"/>
  <c r="AF191" i="21" s="1"/>
  <c r="S191" i="21"/>
  <c r="Y191" i="21" s="1"/>
  <c r="AE191" i="21" s="1"/>
  <c r="Y22" i="21" l="1"/>
  <c r="AE22" i="21"/>
  <c r="AE21" i="21" s="1"/>
  <c r="AF22" i="21"/>
  <c r="AF21" i="21" s="1"/>
  <c r="Z22" i="21"/>
  <c r="AA22" i="21"/>
  <c r="AG22" i="21"/>
  <c r="AG21" i="21" s="1"/>
  <c r="U170" i="21"/>
  <c r="AA170" i="21" s="1"/>
  <c r="AG170" i="21" s="1"/>
  <c r="T170" i="21"/>
  <c r="Z170" i="21" s="1"/>
  <c r="AF170" i="21" s="1"/>
  <c r="S170" i="21"/>
  <c r="Y170" i="21" s="1"/>
  <c r="AE170" i="21" s="1"/>
  <c r="AA143" i="21"/>
  <c r="Z143" i="21"/>
  <c r="Y143" i="21"/>
  <c r="AA111" i="21"/>
  <c r="Z111" i="21"/>
  <c r="X230" i="21"/>
  <c r="W230" i="21"/>
  <c r="X225" i="21"/>
  <c r="W225" i="21"/>
  <c r="X153" i="21"/>
  <c r="W153" i="21"/>
  <c r="X143" i="21"/>
  <c r="W143" i="21"/>
  <c r="X137" i="21"/>
  <c r="X136" i="21" s="1"/>
  <c r="W137" i="21"/>
  <c r="W136" i="21" s="1"/>
  <c r="X131" i="21"/>
  <c r="W131" i="21"/>
  <c r="X129" i="21"/>
  <c r="W129" i="21"/>
  <c r="X126" i="21"/>
  <c r="W126" i="21"/>
  <c r="X123" i="21"/>
  <c r="W123" i="21"/>
  <c r="X118" i="21"/>
  <c r="W118" i="21"/>
  <c r="X113" i="21"/>
  <c r="W113" i="21"/>
  <c r="X111" i="21"/>
  <c r="W111" i="21"/>
  <c r="X108" i="21"/>
  <c r="W108" i="21"/>
  <c r="X105" i="21"/>
  <c r="X104" i="21" s="1"/>
  <c r="W105" i="21"/>
  <c r="W104" i="21" s="1"/>
  <c r="X101" i="21"/>
  <c r="X100" i="21" s="1"/>
  <c r="W101" i="21"/>
  <c r="W100" i="21" s="1"/>
  <c r="X98" i="21"/>
  <c r="W98" i="21"/>
  <c r="X94" i="21"/>
  <c r="W94" i="21"/>
  <c r="X92" i="21"/>
  <c r="W92" i="21"/>
  <c r="X88" i="21"/>
  <c r="X84" i="21" s="1"/>
  <c r="X83" i="21" s="1"/>
  <c r="W88" i="21"/>
  <c r="W84" i="21" s="1"/>
  <c r="W83" i="21" s="1"/>
  <c r="X81" i="21"/>
  <c r="W81" i="21"/>
  <c r="X79" i="21"/>
  <c r="X78" i="21" s="1"/>
  <c r="W79" i="21"/>
  <c r="W78" i="21" s="1"/>
  <c r="X76" i="21"/>
  <c r="W76" i="21"/>
  <c r="X74" i="21"/>
  <c r="W74" i="21"/>
  <c r="X72" i="21"/>
  <c r="W72" i="21"/>
  <c r="X70" i="21"/>
  <c r="W70" i="21"/>
  <c r="X67" i="21"/>
  <c r="W67" i="21"/>
  <c r="X64" i="21"/>
  <c r="W64" i="21"/>
  <c r="X61" i="21"/>
  <c r="W61" i="21"/>
  <c r="X55" i="21"/>
  <c r="W55" i="21"/>
  <c r="X52" i="21"/>
  <c r="W52" i="21"/>
  <c r="X50" i="21"/>
  <c r="W50" i="21"/>
  <c r="X46" i="21"/>
  <c r="W46" i="21"/>
  <c r="X44" i="21"/>
  <c r="W44" i="21"/>
  <c r="X41" i="21"/>
  <c r="W41" i="21"/>
  <c r="X39" i="21"/>
  <c r="W39" i="21"/>
  <c r="X36" i="21"/>
  <c r="W36" i="21"/>
  <c r="X32" i="21"/>
  <c r="W32" i="21"/>
  <c r="X21" i="21"/>
  <c r="W21" i="21"/>
  <c r="X16" i="21"/>
  <c r="X15" i="21" s="1"/>
  <c r="W16" i="21"/>
  <c r="W239" i="21" s="1"/>
  <c r="V230" i="21"/>
  <c r="V225" i="21"/>
  <c r="V153" i="21"/>
  <c r="V143" i="21"/>
  <c r="V137" i="21"/>
  <c r="V136" i="21" s="1"/>
  <c r="V131" i="21"/>
  <c r="V129" i="21"/>
  <c r="V126" i="21"/>
  <c r="V123" i="21"/>
  <c r="V118" i="21"/>
  <c r="V113" i="21"/>
  <c r="V111" i="21"/>
  <c r="V108" i="21"/>
  <c r="V105" i="21"/>
  <c r="V104" i="21" s="1"/>
  <c r="V101" i="21"/>
  <c r="V100" i="21" s="1"/>
  <c r="V98" i="21"/>
  <c r="V94" i="21"/>
  <c r="V92" i="21"/>
  <c r="V88" i="21"/>
  <c r="V84" i="21" s="1"/>
  <c r="V83" i="21" s="1"/>
  <c r="V81" i="21"/>
  <c r="V79" i="21"/>
  <c r="V78" i="21" s="1"/>
  <c r="V76" i="21"/>
  <c r="V74" i="21"/>
  <c r="V72" i="21"/>
  <c r="V70" i="21"/>
  <c r="V67" i="21"/>
  <c r="V64" i="21"/>
  <c r="V61" i="21"/>
  <c r="V55" i="21"/>
  <c r="V52" i="21"/>
  <c r="V50" i="21"/>
  <c r="V49" i="21" s="1"/>
  <c r="V46" i="21"/>
  <c r="V44" i="21"/>
  <c r="V41" i="21"/>
  <c r="V39" i="21"/>
  <c r="V36" i="21"/>
  <c r="V32" i="21"/>
  <c r="V21" i="21"/>
  <c r="V16" i="21"/>
  <c r="V15" i="21" s="1"/>
  <c r="W69" i="21" l="1"/>
  <c r="W91" i="21"/>
  <c r="W15" i="21"/>
  <c r="W31" i="21"/>
  <c r="W49" i="21"/>
  <c r="V91" i="21"/>
  <c r="V141" i="21"/>
  <c r="X31" i="21"/>
  <c r="X49" i="21"/>
  <c r="X43" i="21" s="1"/>
  <c r="X91" i="21"/>
  <c r="X141" i="21"/>
  <c r="W97" i="21"/>
  <c r="X239" i="21"/>
  <c r="V31" i="21"/>
  <c r="V69" i="21"/>
  <c r="V66" i="21" s="1"/>
  <c r="W57" i="21"/>
  <c r="W54" i="21" s="1"/>
  <c r="X69" i="21"/>
  <c r="X66" i="21" s="1"/>
  <c r="V57" i="21"/>
  <c r="V54" i="21" s="1"/>
  <c r="X57" i="21"/>
  <c r="X54" i="21" s="1"/>
  <c r="W107" i="21"/>
  <c r="V239" i="21"/>
  <c r="W66" i="21"/>
  <c r="X97" i="21"/>
  <c r="V97" i="21"/>
  <c r="W43" i="21"/>
  <c r="X107" i="21"/>
  <c r="W141" i="21"/>
  <c r="V107" i="21"/>
  <c r="V43" i="21"/>
  <c r="R230" i="21"/>
  <c r="Q230" i="21"/>
  <c r="P230" i="21"/>
  <c r="R225" i="21"/>
  <c r="Q225" i="21"/>
  <c r="P225" i="21"/>
  <c r="R153" i="21"/>
  <c r="Q153" i="21"/>
  <c r="P153" i="21"/>
  <c r="U143" i="21"/>
  <c r="T143" i="21"/>
  <c r="S143" i="21"/>
  <c r="R143" i="21"/>
  <c r="Q143" i="21"/>
  <c r="P143" i="21"/>
  <c r="R137" i="21"/>
  <c r="R136" i="21" s="1"/>
  <c r="Q137" i="21"/>
  <c r="Q136" i="21" s="1"/>
  <c r="P137" i="21"/>
  <c r="P136" i="21" s="1"/>
  <c r="R131" i="21"/>
  <c r="Q131" i="21"/>
  <c r="P131" i="21"/>
  <c r="R129" i="21"/>
  <c r="Q129" i="21"/>
  <c r="P129" i="21"/>
  <c r="R126" i="21"/>
  <c r="Q126" i="21"/>
  <c r="P126" i="21"/>
  <c r="R123" i="21"/>
  <c r="Q123" i="21"/>
  <c r="P123" i="21"/>
  <c r="R118" i="21"/>
  <c r="Q118" i="21"/>
  <c r="P118" i="21"/>
  <c r="R113" i="21"/>
  <c r="Q113" i="21"/>
  <c r="P113" i="21"/>
  <c r="U111" i="21"/>
  <c r="T111" i="21"/>
  <c r="S111" i="21"/>
  <c r="R111" i="21"/>
  <c r="Q111" i="21"/>
  <c r="P111" i="21"/>
  <c r="R108" i="21"/>
  <c r="Q108" i="21"/>
  <c r="P108" i="21"/>
  <c r="R105" i="21"/>
  <c r="R104" i="21" s="1"/>
  <c r="Q105" i="21"/>
  <c r="Q104" i="21" s="1"/>
  <c r="P105" i="21"/>
  <c r="P104" i="21" s="1"/>
  <c r="R101" i="21"/>
  <c r="R100" i="21" s="1"/>
  <c r="Q101" i="21"/>
  <c r="Q100" i="21" s="1"/>
  <c r="P101" i="21"/>
  <c r="P100" i="21" s="1"/>
  <c r="R98" i="21"/>
  <c r="Q98" i="21"/>
  <c r="P98" i="21"/>
  <c r="R94" i="21"/>
  <c r="Q94" i="21"/>
  <c r="P94" i="21"/>
  <c r="R92" i="21"/>
  <c r="Q92" i="21"/>
  <c r="P92" i="21"/>
  <c r="R88" i="21"/>
  <c r="R84" i="21" s="1"/>
  <c r="R83" i="21" s="1"/>
  <c r="Q88" i="21"/>
  <c r="Q84" i="21" s="1"/>
  <c r="Q83" i="21" s="1"/>
  <c r="P88" i="21"/>
  <c r="P84" i="21" s="1"/>
  <c r="P83" i="21" s="1"/>
  <c r="R81" i="21"/>
  <c r="Q81" i="21"/>
  <c r="P81" i="21"/>
  <c r="R79" i="21"/>
  <c r="R78" i="21" s="1"/>
  <c r="Q79" i="21"/>
  <c r="Q78" i="21" s="1"/>
  <c r="P79" i="21"/>
  <c r="P78" i="21" s="1"/>
  <c r="R76" i="21"/>
  <c r="Q76" i="21"/>
  <c r="P76" i="21"/>
  <c r="R74" i="21"/>
  <c r="Q74" i="21"/>
  <c r="P74" i="21"/>
  <c r="R72" i="21"/>
  <c r="Q72" i="21"/>
  <c r="P72" i="21"/>
  <c r="R70" i="21"/>
  <c r="Q70" i="21"/>
  <c r="P70" i="21"/>
  <c r="R67" i="21"/>
  <c r="Q67" i="21"/>
  <c r="P67" i="21"/>
  <c r="R64" i="21"/>
  <c r="Q64" i="21"/>
  <c r="P64" i="21"/>
  <c r="R61" i="21"/>
  <c r="Q61" i="21"/>
  <c r="P61" i="21"/>
  <c r="R55" i="21"/>
  <c r="Q55" i="21"/>
  <c r="P55" i="21"/>
  <c r="R52" i="21"/>
  <c r="Q52" i="21"/>
  <c r="P52" i="21"/>
  <c r="R50" i="21"/>
  <c r="Q50" i="21"/>
  <c r="P50" i="21"/>
  <c r="R46" i="21"/>
  <c r="Q46" i="21"/>
  <c r="P46" i="21"/>
  <c r="R44" i="21"/>
  <c r="Q44" i="21"/>
  <c r="P44" i="21"/>
  <c r="R41" i="21"/>
  <c r="Q41" i="21"/>
  <c r="P41" i="21"/>
  <c r="R39" i="21"/>
  <c r="Q39" i="21"/>
  <c r="P39" i="21"/>
  <c r="R36" i="21"/>
  <c r="Q36" i="21"/>
  <c r="P36" i="21"/>
  <c r="R32" i="21"/>
  <c r="Q32" i="21"/>
  <c r="P32" i="21"/>
  <c r="R22" i="21"/>
  <c r="R21" i="21" s="1"/>
  <c r="Q22" i="21"/>
  <c r="Q21" i="21" s="1"/>
  <c r="P22" i="21"/>
  <c r="P21" i="21" s="1"/>
  <c r="R16" i="21"/>
  <c r="R15" i="21" s="1"/>
  <c r="Q16" i="21"/>
  <c r="Q15" i="21" s="1"/>
  <c r="P16" i="21"/>
  <c r="P15" i="21" s="1"/>
  <c r="M17" i="21"/>
  <c r="S17" i="21" s="1"/>
  <c r="Y17" i="21" s="1"/>
  <c r="AE17" i="21" s="1"/>
  <c r="O17" i="21"/>
  <c r="U17" i="21" s="1"/>
  <c r="AA17" i="21" s="1"/>
  <c r="AG17" i="21" s="1"/>
  <c r="N17" i="21"/>
  <c r="T17" i="21" s="1"/>
  <c r="Z17" i="21" s="1"/>
  <c r="AF17" i="21" s="1"/>
  <c r="W237" i="21" l="1"/>
  <c r="W238" i="21"/>
  <c r="V237" i="21"/>
  <c r="V236" i="21"/>
  <c r="V238" i="21"/>
  <c r="X238" i="21"/>
  <c r="W236" i="21"/>
  <c r="X236" i="21"/>
  <c r="X237" i="21"/>
  <c r="P49" i="21"/>
  <c r="P43" i="21" s="1"/>
  <c r="P57" i="21"/>
  <c r="P54" i="21" s="1"/>
  <c r="R91" i="21"/>
  <c r="Q57" i="21"/>
  <c r="Q54" i="21" s="1"/>
  <c r="Q31" i="21"/>
  <c r="R57" i="21"/>
  <c r="R54" i="21" s="1"/>
  <c r="P91" i="21"/>
  <c r="Q141" i="21"/>
  <c r="Q49" i="21"/>
  <c r="Q43" i="21" s="1"/>
  <c r="R49" i="21"/>
  <c r="R43" i="21" s="1"/>
  <c r="Q91" i="21"/>
  <c r="R141" i="21"/>
  <c r="P31" i="21"/>
  <c r="R107" i="21"/>
  <c r="P69" i="21"/>
  <c r="P66" i="21" s="1"/>
  <c r="Q69" i="21"/>
  <c r="Q66" i="21" s="1"/>
  <c r="R69" i="21"/>
  <c r="R97" i="21"/>
  <c r="P97" i="21"/>
  <c r="P107" i="21"/>
  <c r="Q107" i="21"/>
  <c r="Q97" i="21"/>
  <c r="P141" i="21"/>
  <c r="R31" i="21"/>
  <c r="R66" i="21"/>
  <c r="M152" i="21"/>
  <c r="S152" i="21" s="1"/>
  <c r="Y152" i="21" s="1"/>
  <c r="AE152" i="21" s="1"/>
  <c r="W133" i="21" l="1"/>
  <c r="W240" i="21" s="1"/>
  <c r="V133" i="21"/>
  <c r="X133" i="21"/>
  <c r="P236" i="21"/>
  <c r="R236" i="21"/>
  <c r="Q237" i="21"/>
  <c r="Q236" i="21"/>
  <c r="R237" i="21"/>
  <c r="P237" i="21"/>
  <c r="O231" i="21"/>
  <c r="U231" i="21" s="1"/>
  <c r="E231" i="21"/>
  <c r="D231" i="21"/>
  <c r="M231" i="21" s="1"/>
  <c r="S231" i="21" s="1"/>
  <c r="L230" i="21"/>
  <c r="K230" i="21"/>
  <c r="J230" i="21"/>
  <c r="F230" i="21"/>
  <c r="O226" i="21"/>
  <c r="N226" i="21"/>
  <c r="M226" i="21"/>
  <c r="L225" i="21"/>
  <c r="K225" i="21"/>
  <c r="J225" i="21"/>
  <c r="F225" i="21"/>
  <c r="E225" i="21"/>
  <c r="D225" i="21"/>
  <c r="O200" i="21"/>
  <c r="U200" i="21" s="1"/>
  <c r="AA200" i="21" s="1"/>
  <c r="AG200" i="21" s="1"/>
  <c r="N200" i="21"/>
  <c r="T200" i="21" s="1"/>
  <c r="Z200" i="21" s="1"/>
  <c r="AF200" i="21" s="1"/>
  <c r="M200" i="21"/>
  <c r="S200" i="21" s="1"/>
  <c r="Y200" i="21" s="1"/>
  <c r="AE200" i="21" s="1"/>
  <c r="O224" i="21"/>
  <c r="U224" i="21" s="1"/>
  <c r="AA224" i="21" s="1"/>
  <c r="AG224" i="21" s="1"/>
  <c r="N224" i="21"/>
  <c r="T224" i="21" s="1"/>
  <c r="Z224" i="21" s="1"/>
  <c r="AF224" i="21" s="1"/>
  <c r="M224" i="21"/>
  <c r="S224" i="21" s="1"/>
  <c r="Y224" i="21" s="1"/>
  <c r="AE224" i="21" s="1"/>
  <c r="O210" i="21"/>
  <c r="U210" i="21" s="1"/>
  <c r="AA210" i="21" s="1"/>
  <c r="AG210" i="21" s="1"/>
  <c r="N210" i="21"/>
  <c r="T210" i="21" s="1"/>
  <c r="Z210" i="21" s="1"/>
  <c r="AF210" i="21" s="1"/>
  <c r="M210" i="21"/>
  <c r="S210" i="21" s="1"/>
  <c r="Y210" i="21" s="1"/>
  <c r="AE210" i="21" s="1"/>
  <c r="O223" i="21"/>
  <c r="U223" i="21" s="1"/>
  <c r="AA223" i="21" s="1"/>
  <c r="AG223" i="21" s="1"/>
  <c r="N223" i="21"/>
  <c r="T223" i="21" s="1"/>
  <c r="Z223" i="21" s="1"/>
  <c r="AF223" i="21" s="1"/>
  <c r="M223" i="21"/>
  <c r="S223" i="21" s="1"/>
  <c r="Y223" i="21" s="1"/>
  <c r="AE223" i="21" s="1"/>
  <c r="O220" i="21"/>
  <c r="U220" i="21" s="1"/>
  <c r="AA220" i="21" s="1"/>
  <c r="AG220" i="21" s="1"/>
  <c r="N220" i="21"/>
  <c r="T220" i="21" s="1"/>
  <c r="Z220" i="21" s="1"/>
  <c r="AF220" i="21" s="1"/>
  <c r="M220" i="21"/>
  <c r="S220" i="21" s="1"/>
  <c r="Y220" i="21" s="1"/>
  <c r="AE220" i="21" s="1"/>
  <c r="O219" i="21"/>
  <c r="U219" i="21" s="1"/>
  <c r="AA219" i="21" s="1"/>
  <c r="AG219" i="21" s="1"/>
  <c r="N219" i="21"/>
  <c r="T219" i="21" s="1"/>
  <c r="Z219" i="21" s="1"/>
  <c r="AF219" i="21" s="1"/>
  <c r="M219" i="21"/>
  <c r="S219" i="21" s="1"/>
  <c r="Y219" i="21" s="1"/>
  <c r="AE219" i="21" s="1"/>
  <c r="O216" i="21"/>
  <c r="U216" i="21" s="1"/>
  <c r="AA216" i="21" s="1"/>
  <c r="AG216" i="21" s="1"/>
  <c r="N216" i="21"/>
  <c r="T216" i="21" s="1"/>
  <c r="Z216" i="21" s="1"/>
  <c r="AF216" i="21" s="1"/>
  <c r="M216" i="21"/>
  <c r="S216" i="21" s="1"/>
  <c r="Y216" i="21" s="1"/>
  <c r="AE216" i="21" s="1"/>
  <c r="O215" i="21"/>
  <c r="U215" i="21" s="1"/>
  <c r="AA215" i="21" s="1"/>
  <c r="AG215" i="21" s="1"/>
  <c r="N215" i="21"/>
  <c r="T215" i="21" s="1"/>
  <c r="Z215" i="21" s="1"/>
  <c r="AF215" i="21" s="1"/>
  <c r="M215" i="21"/>
  <c r="S215" i="21" s="1"/>
  <c r="Y215" i="21" s="1"/>
  <c r="AE215" i="21" s="1"/>
  <c r="O211" i="21"/>
  <c r="U211" i="21" s="1"/>
  <c r="AA211" i="21" s="1"/>
  <c r="AG211" i="21" s="1"/>
  <c r="N211" i="21"/>
  <c r="T211" i="21" s="1"/>
  <c r="Z211" i="21" s="1"/>
  <c r="AF211" i="21" s="1"/>
  <c r="M211" i="21"/>
  <c r="S211" i="21" s="1"/>
  <c r="Y211" i="21" s="1"/>
  <c r="AE211" i="21" s="1"/>
  <c r="O201" i="21"/>
  <c r="U201" i="21" s="1"/>
  <c r="AA201" i="21" s="1"/>
  <c r="AG201" i="21" s="1"/>
  <c r="N201" i="21"/>
  <c r="T201" i="21" s="1"/>
  <c r="Z201" i="21" s="1"/>
  <c r="AF201" i="21" s="1"/>
  <c r="M201" i="21"/>
  <c r="S201" i="21" s="1"/>
  <c r="Y201" i="21" s="1"/>
  <c r="AE201" i="21" s="1"/>
  <c r="O199" i="21"/>
  <c r="U199" i="21" s="1"/>
  <c r="AA199" i="21" s="1"/>
  <c r="AG199" i="21" s="1"/>
  <c r="N199" i="21"/>
  <c r="T199" i="21" s="1"/>
  <c r="Z199" i="21" s="1"/>
  <c r="AF199" i="21" s="1"/>
  <c r="M199" i="21"/>
  <c r="S199" i="21" s="1"/>
  <c r="Y199" i="21" s="1"/>
  <c r="AE199" i="21" s="1"/>
  <c r="O190" i="21"/>
  <c r="U190" i="21" s="1"/>
  <c r="AA190" i="21" s="1"/>
  <c r="AG190" i="21" s="1"/>
  <c r="N190" i="21"/>
  <c r="T190" i="21" s="1"/>
  <c r="Z190" i="21" s="1"/>
  <c r="AF190" i="21" s="1"/>
  <c r="M190" i="21"/>
  <c r="S190" i="21" s="1"/>
  <c r="Y190" i="21" s="1"/>
  <c r="AE190" i="21" s="1"/>
  <c r="O189" i="21"/>
  <c r="U189" i="21" s="1"/>
  <c r="AA189" i="21" s="1"/>
  <c r="AG189" i="21" s="1"/>
  <c r="N189" i="21"/>
  <c r="T189" i="21" s="1"/>
  <c r="Z189" i="21" s="1"/>
  <c r="AF189" i="21" s="1"/>
  <c r="M189" i="21"/>
  <c r="S189" i="21" s="1"/>
  <c r="Y189" i="21" s="1"/>
  <c r="AE189" i="21" s="1"/>
  <c r="O188" i="21"/>
  <c r="U188" i="21" s="1"/>
  <c r="AA188" i="21" s="1"/>
  <c r="AG188" i="21" s="1"/>
  <c r="N188" i="21"/>
  <c r="T188" i="21" s="1"/>
  <c r="Z188" i="21" s="1"/>
  <c r="AF188" i="21" s="1"/>
  <c r="M188" i="21"/>
  <c r="S188" i="21" s="1"/>
  <c r="Y188" i="21" s="1"/>
  <c r="AE188" i="21" s="1"/>
  <c r="O222" i="21"/>
  <c r="U222" i="21" s="1"/>
  <c r="AA222" i="21" s="1"/>
  <c r="AG222" i="21" s="1"/>
  <c r="N222" i="21"/>
  <c r="T222" i="21" s="1"/>
  <c r="Z222" i="21" s="1"/>
  <c r="AF222" i="21" s="1"/>
  <c r="M222" i="21"/>
  <c r="S222" i="21" s="1"/>
  <c r="Y222" i="21" s="1"/>
  <c r="AE222" i="21" s="1"/>
  <c r="O221" i="21"/>
  <c r="U221" i="21" s="1"/>
  <c r="AA221" i="21" s="1"/>
  <c r="AG221" i="21" s="1"/>
  <c r="N221" i="21"/>
  <c r="T221" i="21" s="1"/>
  <c r="Z221" i="21" s="1"/>
  <c r="AF221" i="21" s="1"/>
  <c r="M221" i="21"/>
  <c r="S221" i="21" s="1"/>
  <c r="Y221" i="21" s="1"/>
  <c r="AE221" i="21" s="1"/>
  <c r="O218" i="21"/>
  <c r="U218" i="21" s="1"/>
  <c r="AA218" i="21" s="1"/>
  <c r="AG218" i="21" s="1"/>
  <c r="N218" i="21"/>
  <c r="T218" i="21" s="1"/>
  <c r="Z218" i="21" s="1"/>
  <c r="AF218" i="21" s="1"/>
  <c r="M218" i="21"/>
  <c r="S218" i="21" s="1"/>
  <c r="Y218" i="21" s="1"/>
  <c r="AE218" i="21" s="1"/>
  <c r="O217" i="21"/>
  <c r="U217" i="21" s="1"/>
  <c r="AA217" i="21" s="1"/>
  <c r="AG217" i="21" s="1"/>
  <c r="N217" i="21"/>
  <c r="T217" i="21" s="1"/>
  <c r="Z217" i="21" s="1"/>
  <c r="AF217" i="21" s="1"/>
  <c r="M217" i="21"/>
  <c r="S217" i="21" s="1"/>
  <c r="Y217" i="21" s="1"/>
  <c r="AE217" i="21" s="1"/>
  <c r="O187" i="21"/>
  <c r="U187" i="21" s="1"/>
  <c r="AA187" i="21" s="1"/>
  <c r="AG187" i="21" s="1"/>
  <c r="N187" i="21"/>
  <c r="T187" i="21" s="1"/>
  <c r="Z187" i="21" s="1"/>
  <c r="AF187" i="21" s="1"/>
  <c r="M187" i="21"/>
  <c r="S187" i="21" s="1"/>
  <c r="Y187" i="21" s="1"/>
  <c r="AE187" i="21" s="1"/>
  <c r="O198" i="21"/>
  <c r="U198" i="21" s="1"/>
  <c r="AA198" i="21" s="1"/>
  <c r="AG198" i="21" s="1"/>
  <c r="N198" i="21"/>
  <c r="T198" i="21" s="1"/>
  <c r="Z198" i="21" s="1"/>
  <c r="AF198" i="21" s="1"/>
  <c r="M198" i="21"/>
  <c r="S198" i="21" s="1"/>
  <c r="Y198" i="21" s="1"/>
  <c r="AE198" i="21" s="1"/>
  <c r="O202" i="21"/>
  <c r="U202" i="21" s="1"/>
  <c r="AA202" i="21" s="1"/>
  <c r="AG202" i="21" s="1"/>
  <c r="N202" i="21"/>
  <c r="T202" i="21" s="1"/>
  <c r="Z202" i="21" s="1"/>
  <c r="AF202" i="21" s="1"/>
  <c r="M202" i="21"/>
  <c r="S202" i="21" s="1"/>
  <c r="Y202" i="21" s="1"/>
  <c r="AE202" i="21" s="1"/>
  <c r="O197" i="21"/>
  <c r="U197" i="21" s="1"/>
  <c r="AA197" i="21" s="1"/>
  <c r="AG197" i="21" s="1"/>
  <c r="N197" i="21"/>
  <c r="T197" i="21" s="1"/>
  <c r="Z197" i="21" s="1"/>
  <c r="AF197" i="21" s="1"/>
  <c r="M197" i="21"/>
  <c r="S197" i="21" s="1"/>
  <c r="Y197" i="21" s="1"/>
  <c r="AE197" i="21" s="1"/>
  <c r="O196" i="21"/>
  <c r="U196" i="21" s="1"/>
  <c r="AA196" i="21" s="1"/>
  <c r="AG196" i="21" s="1"/>
  <c r="N196" i="21"/>
  <c r="T196" i="21" s="1"/>
  <c r="Z196" i="21" s="1"/>
  <c r="AF196" i="21" s="1"/>
  <c r="M196" i="21"/>
  <c r="S196" i="21" s="1"/>
  <c r="Y196" i="21" s="1"/>
  <c r="AE196" i="21" s="1"/>
  <c r="O195" i="21"/>
  <c r="U195" i="21" s="1"/>
  <c r="AA195" i="21" s="1"/>
  <c r="AG195" i="21" s="1"/>
  <c r="N195" i="21"/>
  <c r="T195" i="21" s="1"/>
  <c r="Z195" i="21" s="1"/>
  <c r="AF195" i="21" s="1"/>
  <c r="M195" i="21"/>
  <c r="S195" i="21" s="1"/>
  <c r="Y195" i="21" s="1"/>
  <c r="AE195" i="21" s="1"/>
  <c r="O214" i="21"/>
  <c r="U214" i="21" s="1"/>
  <c r="AA214" i="21" s="1"/>
  <c r="AG214" i="21" s="1"/>
  <c r="N214" i="21"/>
  <c r="T214" i="21" s="1"/>
  <c r="Z214" i="21" s="1"/>
  <c r="AF214" i="21" s="1"/>
  <c r="M214" i="21"/>
  <c r="S214" i="21" s="1"/>
  <c r="Y214" i="21" s="1"/>
  <c r="AE214" i="21" s="1"/>
  <c r="O213" i="21"/>
  <c r="U213" i="21" s="1"/>
  <c r="AA213" i="21" s="1"/>
  <c r="AG213" i="21" s="1"/>
  <c r="N213" i="21"/>
  <c r="T213" i="21" s="1"/>
  <c r="Z213" i="21" s="1"/>
  <c r="AF213" i="21" s="1"/>
  <c r="M213" i="21"/>
  <c r="S213" i="21" s="1"/>
  <c r="Y213" i="21" s="1"/>
  <c r="AE213" i="21" s="1"/>
  <c r="O212" i="21"/>
  <c r="U212" i="21" s="1"/>
  <c r="AA212" i="21" s="1"/>
  <c r="AG212" i="21" s="1"/>
  <c r="N212" i="21"/>
  <c r="T212" i="21" s="1"/>
  <c r="Z212" i="21" s="1"/>
  <c r="AF212" i="21" s="1"/>
  <c r="M212" i="21"/>
  <c r="S212" i="21" s="1"/>
  <c r="Y212" i="21" s="1"/>
  <c r="AE212" i="21" s="1"/>
  <c r="O209" i="21"/>
  <c r="U209" i="21" s="1"/>
  <c r="AA209" i="21" s="1"/>
  <c r="AG209" i="21" s="1"/>
  <c r="N209" i="21"/>
  <c r="T209" i="21" s="1"/>
  <c r="Z209" i="21" s="1"/>
  <c r="AF209" i="21" s="1"/>
  <c r="M209" i="21"/>
  <c r="S209" i="21" s="1"/>
  <c r="Y209" i="21" s="1"/>
  <c r="AE209" i="21" s="1"/>
  <c r="O208" i="21"/>
  <c r="U208" i="21" s="1"/>
  <c r="AA208" i="21" s="1"/>
  <c r="AG208" i="21" s="1"/>
  <c r="N208" i="21"/>
  <c r="T208" i="21" s="1"/>
  <c r="Z208" i="21" s="1"/>
  <c r="AF208" i="21" s="1"/>
  <c r="M208" i="21"/>
  <c r="S208" i="21" s="1"/>
  <c r="Y208" i="21" s="1"/>
  <c r="AE208" i="21" s="1"/>
  <c r="O207" i="21"/>
  <c r="U207" i="21" s="1"/>
  <c r="AA207" i="21" s="1"/>
  <c r="AG207" i="21" s="1"/>
  <c r="N207" i="21"/>
  <c r="T207" i="21" s="1"/>
  <c r="Z207" i="21" s="1"/>
  <c r="AF207" i="21" s="1"/>
  <c r="M207" i="21"/>
  <c r="S207" i="21" s="1"/>
  <c r="Y207" i="21" s="1"/>
  <c r="AE207" i="21" s="1"/>
  <c r="O206" i="21"/>
  <c r="U206" i="21" s="1"/>
  <c r="AA206" i="21" s="1"/>
  <c r="AG206" i="21" s="1"/>
  <c r="N206" i="21"/>
  <c r="T206" i="21" s="1"/>
  <c r="Z206" i="21" s="1"/>
  <c r="AF206" i="21" s="1"/>
  <c r="M206" i="21"/>
  <c r="S206" i="21" s="1"/>
  <c r="Y206" i="21" s="1"/>
  <c r="AE206" i="21" s="1"/>
  <c r="O205" i="21"/>
  <c r="U205" i="21" s="1"/>
  <c r="AA205" i="21" s="1"/>
  <c r="AG205" i="21" s="1"/>
  <c r="N205" i="21"/>
  <c r="T205" i="21" s="1"/>
  <c r="Z205" i="21" s="1"/>
  <c r="AF205" i="21" s="1"/>
  <c r="M205" i="21"/>
  <c r="S205" i="21" s="1"/>
  <c r="Y205" i="21" s="1"/>
  <c r="AE205" i="21" s="1"/>
  <c r="O204" i="21"/>
  <c r="U204" i="21" s="1"/>
  <c r="AA204" i="21" s="1"/>
  <c r="AG204" i="21" s="1"/>
  <c r="N204" i="21"/>
  <c r="T204" i="21" s="1"/>
  <c r="Z204" i="21" s="1"/>
  <c r="AF204" i="21" s="1"/>
  <c r="M204" i="21"/>
  <c r="S204" i="21" s="1"/>
  <c r="Y204" i="21" s="1"/>
  <c r="AE204" i="21" s="1"/>
  <c r="O194" i="21"/>
  <c r="U194" i="21" s="1"/>
  <c r="AA194" i="21" s="1"/>
  <c r="AG194" i="21" s="1"/>
  <c r="N194" i="21"/>
  <c r="T194" i="21" s="1"/>
  <c r="Z194" i="21" s="1"/>
  <c r="AF194" i="21" s="1"/>
  <c r="M194" i="21"/>
  <c r="S194" i="21" s="1"/>
  <c r="Y194" i="21" s="1"/>
  <c r="AE194" i="21" s="1"/>
  <c r="O193" i="21"/>
  <c r="U193" i="21" s="1"/>
  <c r="AA193" i="21" s="1"/>
  <c r="AG193" i="21" s="1"/>
  <c r="N193" i="21"/>
  <c r="T193" i="21" s="1"/>
  <c r="Z193" i="21" s="1"/>
  <c r="AF193" i="21" s="1"/>
  <c r="M193" i="21"/>
  <c r="S193" i="21" s="1"/>
  <c r="Y193" i="21" s="1"/>
  <c r="AE193" i="21" s="1"/>
  <c r="O186" i="21"/>
  <c r="U186" i="21" s="1"/>
  <c r="AA186" i="21" s="1"/>
  <c r="AG186" i="21" s="1"/>
  <c r="N186" i="21"/>
  <c r="T186" i="21" s="1"/>
  <c r="Z186" i="21" s="1"/>
  <c r="AF186" i="21" s="1"/>
  <c r="M186" i="21"/>
  <c r="S186" i="21" s="1"/>
  <c r="Y186" i="21" s="1"/>
  <c r="AE186" i="21" s="1"/>
  <c r="O185" i="21"/>
  <c r="U185" i="21" s="1"/>
  <c r="AA185" i="21" s="1"/>
  <c r="AG185" i="21" s="1"/>
  <c r="N185" i="21"/>
  <c r="T185" i="21" s="1"/>
  <c r="Z185" i="21" s="1"/>
  <c r="AF185" i="21" s="1"/>
  <c r="M185" i="21"/>
  <c r="S185" i="21" s="1"/>
  <c r="Y185" i="21" s="1"/>
  <c r="AE185" i="21" s="1"/>
  <c r="O192" i="21"/>
  <c r="U192" i="21" s="1"/>
  <c r="AA192" i="21" s="1"/>
  <c r="AG192" i="21" s="1"/>
  <c r="N192" i="21"/>
  <c r="T192" i="21" s="1"/>
  <c r="Z192" i="21" s="1"/>
  <c r="AF192" i="21" s="1"/>
  <c r="M192" i="21"/>
  <c r="S192" i="21" s="1"/>
  <c r="Y192" i="21" s="1"/>
  <c r="AE192" i="21" s="1"/>
  <c r="O184" i="21"/>
  <c r="N184" i="21"/>
  <c r="T184" i="21" s="1"/>
  <c r="Z184" i="21" s="1"/>
  <c r="AF184" i="21" s="1"/>
  <c r="M184" i="21"/>
  <c r="S184" i="21" s="1"/>
  <c r="Y184" i="21" s="1"/>
  <c r="AE184" i="21" s="1"/>
  <c r="O182" i="21"/>
  <c r="U182" i="21" s="1"/>
  <c r="AA182" i="21" s="1"/>
  <c r="AG182" i="21" s="1"/>
  <c r="N182" i="21"/>
  <c r="T182" i="21" s="1"/>
  <c r="Z182" i="21" s="1"/>
  <c r="AF182" i="21" s="1"/>
  <c r="M182" i="21"/>
  <c r="S182" i="21" s="1"/>
  <c r="Y182" i="21" s="1"/>
  <c r="AE182" i="21" s="1"/>
  <c r="O181" i="21"/>
  <c r="U181" i="21" s="1"/>
  <c r="AA181" i="21" s="1"/>
  <c r="AG181" i="21" s="1"/>
  <c r="N181" i="21"/>
  <c r="T181" i="21" s="1"/>
  <c r="Z181" i="21" s="1"/>
  <c r="AF181" i="21" s="1"/>
  <c r="M181" i="21"/>
  <c r="S181" i="21" s="1"/>
  <c r="Y181" i="21" s="1"/>
  <c r="AE181" i="21" s="1"/>
  <c r="O180" i="21"/>
  <c r="U180" i="21" s="1"/>
  <c r="AA180" i="21" s="1"/>
  <c r="AG180" i="21" s="1"/>
  <c r="N180" i="21"/>
  <c r="T180" i="21" s="1"/>
  <c r="Z180" i="21" s="1"/>
  <c r="AF180" i="21" s="1"/>
  <c r="M180" i="21"/>
  <c r="S180" i="21" s="1"/>
  <c r="Y180" i="21" s="1"/>
  <c r="AE180" i="21" s="1"/>
  <c r="O179" i="21"/>
  <c r="U179" i="21" s="1"/>
  <c r="AA179" i="21" s="1"/>
  <c r="AG179" i="21" s="1"/>
  <c r="N179" i="21"/>
  <c r="T179" i="21" s="1"/>
  <c r="Z179" i="21" s="1"/>
  <c r="AF179" i="21" s="1"/>
  <c r="M179" i="21"/>
  <c r="S179" i="21" s="1"/>
  <c r="Y179" i="21" s="1"/>
  <c r="AE179" i="21" s="1"/>
  <c r="O172" i="21"/>
  <c r="U172" i="21" s="1"/>
  <c r="AA172" i="21" s="1"/>
  <c r="AG172" i="21" s="1"/>
  <c r="N172" i="21"/>
  <c r="T172" i="21" s="1"/>
  <c r="Z172" i="21" s="1"/>
  <c r="AF172" i="21" s="1"/>
  <c r="M172" i="21"/>
  <c r="S172" i="21" s="1"/>
  <c r="Y172" i="21" s="1"/>
  <c r="AE172" i="21" s="1"/>
  <c r="O178" i="21"/>
  <c r="U178" i="21" s="1"/>
  <c r="AA178" i="21" s="1"/>
  <c r="AG178" i="21" s="1"/>
  <c r="N178" i="21"/>
  <c r="T178" i="21" s="1"/>
  <c r="Z178" i="21" s="1"/>
  <c r="AF178" i="21" s="1"/>
  <c r="M178" i="21"/>
  <c r="S178" i="21" s="1"/>
  <c r="Y178" i="21" s="1"/>
  <c r="AE178" i="21" s="1"/>
  <c r="O177" i="21"/>
  <c r="U177" i="21" s="1"/>
  <c r="AA177" i="21" s="1"/>
  <c r="AG177" i="21" s="1"/>
  <c r="N177" i="21"/>
  <c r="T177" i="21" s="1"/>
  <c r="Z177" i="21" s="1"/>
  <c r="AF177" i="21" s="1"/>
  <c r="M177" i="21"/>
  <c r="S177" i="21" s="1"/>
  <c r="Y177" i="21" s="1"/>
  <c r="AE177" i="21" s="1"/>
  <c r="O168" i="21"/>
  <c r="U168" i="21" s="1"/>
  <c r="AA168" i="21" s="1"/>
  <c r="AG168" i="21" s="1"/>
  <c r="N168" i="21"/>
  <c r="T168" i="21" s="1"/>
  <c r="Z168" i="21" s="1"/>
  <c r="AF168" i="21" s="1"/>
  <c r="M168" i="21"/>
  <c r="S168" i="21" s="1"/>
  <c r="Y168" i="21" s="1"/>
  <c r="AE168" i="21" s="1"/>
  <c r="O176" i="21"/>
  <c r="U176" i="21" s="1"/>
  <c r="AA176" i="21" s="1"/>
  <c r="AG176" i="21" s="1"/>
  <c r="N176" i="21"/>
  <c r="T176" i="21" s="1"/>
  <c r="Z176" i="21" s="1"/>
  <c r="AF176" i="21" s="1"/>
  <c r="M176" i="21"/>
  <c r="S176" i="21" s="1"/>
  <c r="Y176" i="21" s="1"/>
  <c r="AE176" i="21" s="1"/>
  <c r="O167" i="21"/>
  <c r="U167" i="21" s="1"/>
  <c r="AA167" i="21" s="1"/>
  <c r="AG167" i="21" s="1"/>
  <c r="N167" i="21"/>
  <c r="T167" i="21" s="1"/>
  <c r="Z167" i="21" s="1"/>
  <c r="AF167" i="21" s="1"/>
  <c r="M167" i="21"/>
  <c r="S167" i="21" s="1"/>
  <c r="Y167" i="21" s="1"/>
  <c r="AE167" i="21" s="1"/>
  <c r="O166" i="21"/>
  <c r="U166" i="21" s="1"/>
  <c r="AA166" i="21" s="1"/>
  <c r="AG166" i="21" s="1"/>
  <c r="N166" i="21"/>
  <c r="T166" i="21" s="1"/>
  <c r="Z166" i="21" s="1"/>
  <c r="AF166" i="21" s="1"/>
  <c r="M166" i="21"/>
  <c r="S166" i="21" s="1"/>
  <c r="Y166" i="21" s="1"/>
  <c r="AE166" i="21" s="1"/>
  <c r="O165" i="21"/>
  <c r="U165" i="21" s="1"/>
  <c r="AA165" i="21" s="1"/>
  <c r="AG165" i="21" s="1"/>
  <c r="N165" i="21"/>
  <c r="T165" i="21" s="1"/>
  <c r="Z165" i="21" s="1"/>
  <c r="AF165" i="21" s="1"/>
  <c r="M165" i="21"/>
  <c r="S165" i="21" s="1"/>
  <c r="Y165" i="21" s="1"/>
  <c r="AE165" i="21" s="1"/>
  <c r="O175" i="21"/>
  <c r="U175" i="21" s="1"/>
  <c r="AA175" i="21" s="1"/>
  <c r="AG175" i="21" s="1"/>
  <c r="N175" i="21"/>
  <c r="T175" i="21" s="1"/>
  <c r="Z175" i="21" s="1"/>
  <c r="AF175" i="21" s="1"/>
  <c r="M175" i="21"/>
  <c r="S175" i="21" s="1"/>
  <c r="Y175" i="21" s="1"/>
  <c r="AE175" i="21" s="1"/>
  <c r="O169" i="21"/>
  <c r="U169" i="21" s="1"/>
  <c r="AA169" i="21" s="1"/>
  <c r="AG169" i="21" s="1"/>
  <c r="N169" i="21"/>
  <c r="T169" i="21" s="1"/>
  <c r="Z169" i="21" s="1"/>
  <c r="AF169" i="21" s="1"/>
  <c r="M169" i="21"/>
  <c r="S169" i="21" s="1"/>
  <c r="Y169" i="21" s="1"/>
  <c r="AE169" i="21" s="1"/>
  <c r="O171" i="21"/>
  <c r="U171" i="21" s="1"/>
  <c r="AA171" i="21" s="1"/>
  <c r="AG171" i="21" s="1"/>
  <c r="N171" i="21"/>
  <c r="T171" i="21" s="1"/>
  <c r="Z171" i="21" s="1"/>
  <c r="AF171" i="21" s="1"/>
  <c r="M171" i="21"/>
  <c r="S171" i="21" s="1"/>
  <c r="Y171" i="21" s="1"/>
  <c r="AE171" i="21" s="1"/>
  <c r="O174" i="21"/>
  <c r="U174" i="21" s="1"/>
  <c r="AA174" i="21" s="1"/>
  <c r="AG174" i="21" s="1"/>
  <c r="N174" i="21"/>
  <c r="T174" i="21" s="1"/>
  <c r="Z174" i="21" s="1"/>
  <c r="AF174" i="21" s="1"/>
  <c r="M174" i="21"/>
  <c r="S174" i="21" s="1"/>
  <c r="Y174" i="21" s="1"/>
  <c r="AE174" i="21" s="1"/>
  <c r="O173" i="21"/>
  <c r="U173" i="21" s="1"/>
  <c r="AA173" i="21" s="1"/>
  <c r="AG173" i="21" s="1"/>
  <c r="N173" i="21"/>
  <c r="T173" i="21" s="1"/>
  <c r="Z173" i="21" s="1"/>
  <c r="AF173" i="21" s="1"/>
  <c r="M173" i="21"/>
  <c r="S173" i="21" s="1"/>
  <c r="Y173" i="21" s="1"/>
  <c r="AE173" i="21" s="1"/>
  <c r="O163" i="21"/>
  <c r="U163" i="21" s="1"/>
  <c r="AA163" i="21" s="1"/>
  <c r="AG163" i="21" s="1"/>
  <c r="N163" i="21"/>
  <c r="T163" i="21" s="1"/>
  <c r="Z163" i="21" s="1"/>
  <c r="AF163" i="21" s="1"/>
  <c r="M163" i="21"/>
  <c r="S163" i="21" s="1"/>
  <c r="Y163" i="21" s="1"/>
  <c r="AE163" i="21" s="1"/>
  <c r="O162" i="21"/>
  <c r="U162" i="21" s="1"/>
  <c r="AA162" i="21" s="1"/>
  <c r="AG162" i="21" s="1"/>
  <c r="N162" i="21"/>
  <c r="T162" i="21" s="1"/>
  <c r="Z162" i="21" s="1"/>
  <c r="AF162" i="21" s="1"/>
  <c r="M162" i="21"/>
  <c r="S162" i="21" s="1"/>
  <c r="Y162" i="21" s="1"/>
  <c r="AE162" i="21" s="1"/>
  <c r="O161" i="21"/>
  <c r="U161" i="21" s="1"/>
  <c r="AA161" i="21" s="1"/>
  <c r="AG161" i="21" s="1"/>
  <c r="N161" i="21"/>
  <c r="T161" i="21" s="1"/>
  <c r="Z161" i="21" s="1"/>
  <c r="AF161" i="21" s="1"/>
  <c r="M161" i="21"/>
  <c r="S161" i="21" s="1"/>
  <c r="Y161" i="21" s="1"/>
  <c r="AE161" i="21" s="1"/>
  <c r="O159" i="21"/>
  <c r="U159" i="21" s="1"/>
  <c r="AA159" i="21" s="1"/>
  <c r="AG159" i="21" s="1"/>
  <c r="N159" i="21"/>
  <c r="T159" i="21" s="1"/>
  <c r="Z159" i="21" s="1"/>
  <c r="AF159" i="21" s="1"/>
  <c r="M159" i="21"/>
  <c r="S159" i="21" s="1"/>
  <c r="Y159" i="21" s="1"/>
  <c r="AE159" i="21" s="1"/>
  <c r="O158" i="21"/>
  <c r="U158" i="21" s="1"/>
  <c r="AA158" i="21" s="1"/>
  <c r="AG158" i="21" s="1"/>
  <c r="N158" i="21"/>
  <c r="T158" i="21" s="1"/>
  <c r="Z158" i="21" s="1"/>
  <c r="AF158" i="21" s="1"/>
  <c r="M158" i="21"/>
  <c r="S158" i="21" s="1"/>
  <c r="Y158" i="21" s="1"/>
  <c r="AE158" i="21" s="1"/>
  <c r="O157" i="21"/>
  <c r="U157" i="21" s="1"/>
  <c r="AA157" i="21" s="1"/>
  <c r="AG157" i="21" s="1"/>
  <c r="N157" i="21"/>
  <c r="T157" i="21" s="1"/>
  <c r="Z157" i="21" s="1"/>
  <c r="AF157" i="21" s="1"/>
  <c r="M157" i="21"/>
  <c r="S157" i="21" s="1"/>
  <c r="Y157" i="21" s="1"/>
  <c r="AE157" i="21" s="1"/>
  <c r="O156" i="21"/>
  <c r="U156" i="21" s="1"/>
  <c r="AA156" i="21" s="1"/>
  <c r="AG156" i="21" s="1"/>
  <c r="N156" i="21"/>
  <c r="T156" i="21" s="1"/>
  <c r="Z156" i="21" s="1"/>
  <c r="AF156" i="21" s="1"/>
  <c r="M156" i="21"/>
  <c r="S156" i="21" s="1"/>
  <c r="Y156" i="21" s="1"/>
  <c r="AE156" i="21" s="1"/>
  <c r="O155" i="21"/>
  <c r="U155" i="21" s="1"/>
  <c r="AA155" i="21" s="1"/>
  <c r="AG155" i="21" s="1"/>
  <c r="N155" i="21"/>
  <c r="T155" i="21" s="1"/>
  <c r="Z155" i="21" s="1"/>
  <c r="AF155" i="21" s="1"/>
  <c r="M155" i="21"/>
  <c r="S155" i="21" s="1"/>
  <c r="Y155" i="21" s="1"/>
  <c r="AE155" i="21" s="1"/>
  <c r="O154" i="21"/>
  <c r="U154" i="21" s="1"/>
  <c r="AA154" i="21" s="1"/>
  <c r="AG154" i="21" s="1"/>
  <c r="N154" i="21"/>
  <c r="T154" i="21" s="1"/>
  <c r="Z154" i="21" s="1"/>
  <c r="AF154" i="21" s="1"/>
  <c r="M154" i="21"/>
  <c r="S154" i="21" s="1"/>
  <c r="Y154" i="21" s="1"/>
  <c r="AE154" i="21" s="1"/>
  <c r="L153" i="21"/>
  <c r="K153" i="21"/>
  <c r="J153" i="21"/>
  <c r="F153" i="21"/>
  <c r="E153" i="21"/>
  <c r="D153" i="21"/>
  <c r="O151" i="21"/>
  <c r="U151" i="21" s="1"/>
  <c r="AA151" i="21" s="1"/>
  <c r="AG151" i="21" s="1"/>
  <c r="N151" i="21"/>
  <c r="T151" i="21" s="1"/>
  <c r="Z151" i="21" s="1"/>
  <c r="AF151" i="21" s="1"/>
  <c r="M151" i="21"/>
  <c r="S151" i="21" s="1"/>
  <c r="Y151" i="21" s="1"/>
  <c r="AE151" i="21" s="1"/>
  <c r="O150" i="21"/>
  <c r="U150" i="21" s="1"/>
  <c r="AA150" i="21" s="1"/>
  <c r="AG150" i="21" s="1"/>
  <c r="N150" i="21"/>
  <c r="T150" i="21" s="1"/>
  <c r="Z150" i="21" s="1"/>
  <c r="AF150" i="21" s="1"/>
  <c r="M150" i="21"/>
  <c r="S150" i="21" s="1"/>
  <c r="Y150" i="21" s="1"/>
  <c r="AE150" i="21" s="1"/>
  <c r="O149" i="21"/>
  <c r="U149" i="21" s="1"/>
  <c r="AA149" i="21" s="1"/>
  <c r="AG149" i="21" s="1"/>
  <c r="N149" i="21"/>
  <c r="T149" i="21" s="1"/>
  <c r="Z149" i="21" s="1"/>
  <c r="AF149" i="21" s="1"/>
  <c r="M149" i="21"/>
  <c r="S149" i="21" s="1"/>
  <c r="Y149" i="21" s="1"/>
  <c r="AE149" i="21" s="1"/>
  <c r="O148" i="21"/>
  <c r="U148" i="21" s="1"/>
  <c r="AA148" i="21" s="1"/>
  <c r="AG148" i="21" s="1"/>
  <c r="N148" i="21"/>
  <c r="T148" i="21" s="1"/>
  <c r="Z148" i="21" s="1"/>
  <c r="AF148" i="21" s="1"/>
  <c r="M148" i="21"/>
  <c r="S148" i="21" s="1"/>
  <c r="Y148" i="21" s="1"/>
  <c r="AE148" i="21" s="1"/>
  <c r="O147" i="21"/>
  <c r="U147" i="21" s="1"/>
  <c r="AA147" i="21" s="1"/>
  <c r="AG147" i="21" s="1"/>
  <c r="N147" i="21"/>
  <c r="T147" i="21" s="1"/>
  <c r="Z147" i="21" s="1"/>
  <c r="AF147" i="21" s="1"/>
  <c r="M147" i="21"/>
  <c r="S147" i="21" s="1"/>
  <c r="Y147" i="21" s="1"/>
  <c r="AE147" i="21" s="1"/>
  <c r="O146" i="21"/>
  <c r="U146" i="21" s="1"/>
  <c r="AA146" i="21" s="1"/>
  <c r="AG146" i="21" s="1"/>
  <c r="N146" i="21"/>
  <c r="T146" i="21" s="1"/>
  <c r="Z146" i="21" s="1"/>
  <c r="AF146" i="21" s="1"/>
  <c r="M146" i="21"/>
  <c r="S146" i="21" s="1"/>
  <c r="Y146" i="21" s="1"/>
  <c r="AE146" i="21" s="1"/>
  <c r="O143" i="21"/>
  <c r="N143" i="21"/>
  <c r="M143" i="21"/>
  <c r="L143" i="21"/>
  <c r="K143" i="21"/>
  <c r="J143" i="21"/>
  <c r="F143" i="21"/>
  <c r="E143" i="21"/>
  <c r="D143" i="21"/>
  <c r="O142" i="21"/>
  <c r="U142" i="21" s="1"/>
  <c r="AA142" i="21" s="1"/>
  <c r="AG142" i="21" s="1"/>
  <c r="N142" i="21"/>
  <c r="T142" i="21" s="1"/>
  <c r="Z142" i="21" s="1"/>
  <c r="AF142" i="21" s="1"/>
  <c r="M142" i="21"/>
  <c r="O139" i="21"/>
  <c r="U139" i="21" s="1"/>
  <c r="AA139" i="21" s="1"/>
  <c r="AG139" i="21" s="1"/>
  <c r="N139" i="21"/>
  <c r="T139" i="21" s="1"/>
  <c r="Z139" i="21" s="1"/>
  <c r="AF139" i="21" s="1"/>
  <c r="M139" i="21"/>
  <c r="S139" i="21" s="1"/>
  <c r="Y139" i="21" s="1"/>
  <c r="AE139" i="21" s="1"/>
  <c r="O138" i="21"/>
  <c r="U138" i="21" s="1"/>
  <c r="AA138" i="21" s="1"/>
  <c r="AG138" i="21" s="1"/>
  <c r="N138" i="21"/>
  <c r="M138" i="21"/>
  <c r="S138" i="21" s="1"/>
  <c r="Y138" i="21" s="1"/>
  <c r="AE138" i="21" s="1"/>
  <c r="L137" i="21"/>
  <c r="L136" i="21" s="1"/>
  <c r="K137" i="21"/>
  <c r="K136" i="21" s="1"/>
  <c r="J137" i="21"/>
  <c r="J136" i="21" s="1"/>
  <c r="F137" i="21"/>
  <c r="F136" i="21" s="1"/>
  <c r="E137" i="21"/>
  <c r="E136" i="21" s="1"/>
  <c r="D137" i="21"/>
  <c r="D136" i="21" s="1"/>
  <c r="O132" i="21"/>
  <c r="N132" i="21"/>
  <c r="T132" i="21" s="1"/>
  <c r="M132" i="21"/>
  <c r="L131" i="21"/>
  <c r="K131" i="21"/>
  <c r="J131" i="21"/>
  <c r="F131" i="21"/>
  <c r="E131" i="21"/>
  <c r="D131" i="21"/>
  <c r="O130" i="21"/>
  <c r="N130" i="21"/>
  <c r="M130" i="21"/>
  <c r="L129" i="21"/>
  <c r="K129" i="21"/>
  <c r="J129" i="21"/>
  <c r="F129" i="21"/>
  <c r="E129" i="21"/>
  <c r="D129" i="21"/>
  <c r="O128" i="21"/>
  <c r="U128" i="21" s="1"/>
  <c r="AA128" i="21" s="1"/>
  <c r="AG128" i="21" s="1"/>
  <c r="N128" i="21"/>
  <c r="T128" i="21" s="1"/>
  <c r="Z128" i="21" s="1"/>
  <c r="AF128" i="21" s="1"/>
  <c r="M128" i="21"/>
  <c r="S128" i="21" s="1"/>
  <c r="Y128" i="21" s="1"/>
  <c r="AE128" i="21" s="1"/>
  <c r="O127" i="21"/>
  <c r="U127" i="21" s="1"/>
  <c r="N127" i="21"/>
  <c r="M127" i="21"/>
  <c r="S127" i="21" s="1"/>
  <c r="L126" i="21"/>
  <c r="K126" i="21"/>
  <c r="J126" i="21"/>
  <c r="F126" i="21"/>
  <c r="E126" i="21"/>
  <c r="D126" i="21"/>
  <c r="O125" i="21"/>
  <c r="N125" i="21"/>
  <c r="M125" i="21"/>
  <c r="S125" i="21" s="1"/>
  <c r="L123" i="21"/>
  <c r="K123" i="21"/>
  <c r="J123" i="21"/>
  <c r="F123" i="21"/>
  <c r="E123" i="21"/>
  <c r="D123" i="21"/>
  <c r="O122" i="21"/>
  <c r="U122" i="21" s="1"/>
  <c r="AA122" i="21" s="1"/>
  <c r="AG122" i="21" s="1"/>
  <c r="N122" i="21"/>
  <c r="T122" i="21" s="1"/>
  <c r="Z122" i="21" s="1"/>
  <c r="AF122" i="21" s="1"/>
  <c r="M122" i="21"/>
  <c r="S122" i="21" s="1"/>
  <c r="Y122" i="21" s="1"/>
  <c r="AE122" i="21" s="1"/>
  <c r="O121" i="21"/>
  <c r="U121" i="21" s="1"/>
  <c r="AA121" i="21" s="1"/>
  <c r="AG121" i="21" s="1"/>
  <c r="N121" i="21"/>
  <c r="T121" i="21" s="1"/>
  <c r="Z121" i="21" s="1"/>
  <c r="AF121" i="21" s="1"/>
  <c r="M121" i="21"/>
  <c r="S121" i="21" s="1"/>
  <c r="Y121" i="21" s="1"/>
  <c r="AE121" i="21" s="1"/>
  <c r="O120" i="21"/>
  <c r="U120" i="21" s="1"/>
  <c r="AA120" i="21" s="1"/>
  <c r="AG120" i="21" s="1"/>
  <c r="N120" i="21"/>
  <c r="T120" i="21" s="1"/>
  <c r="Z120" i="21" s="1"/>
  <c r="AF120" i="21" s="1"/>
  <c r="M120" i="21"/>
  <c r="S120" i="21" s="1"/>
  <c r="Y120" i="21" s="1"/>
  <c r="AE120" i="21" s="1"/>
  <c r="O119" i="21"/>
  <c r="U119" i="21" s="1"/>
  <c r="AA119" i="21" s="1"/>
  <c r="AG119" i="21" s="1"/>
  <c r="N119" i="21"/>
  <c r="M119" i="21"/>
  <c r="S119" i="21" s="1"/>
  <c r="Y119" i="21" s="1"/>
  <c r="AE119" i="21" s="1"/>
  <c r="L118" i="21"/>
  <c r="K118" i="21"/>
  <c r="J118" i="21"/>
  <c r="F118" i="21"/>
  <c r="E118" i="21"/>
  <c r="D118" i="21"/>
  <c r="O117" i="21"/>
  <c r="U117" i="21" s="1"/>
  <c r="AA117" i="21" s="1"/>
  <c r="AG117" i="21" s="1"/>
  <c r="N117" i="21"/>
  <c r="T117" i="21" s="1"/>
  <c r="Z117" i="21" s="1"/>
  <c r="AF117" i="21" s="1"/>
  <c r="M117" i="21"/>
  <c r="S117" i="21" s="1"/>
  <c r="Y117" i="21" s="1"/>
  <c r="AE117" i="21" s="1"/>
  <c r="O116" i="21"/>
  <c r="U116" i="21" s="1"/>
  <c r="AA116" i="21" s="1"/>
  <c r="AG116" i="21" s="1"/>
  <c r="N116" i="21"/>
  <c r="T116" i="21" s="1"/>
  <c r="Z116" i="21" s="1"/>
  <c r="AF116" i="21" s="1"/>
  <c r="M116" i="21"/>
  <c r="S116" i="21" s="1"/>
  <c r="Y116" i="21" s="1"/>
  <c r="AE116" i="21" s="1"/>
  <c r="O115" i="21"/>
  <c r="U115" i="21" s="1"/>
  <c r="AA115" i="21" s="1"/>
  <c r="AG115" i="21" s="1"/>
  <c r="N115" i="21"/>
  <c r="T115" i="21" s="1"/>
  <c r="Z115" i="21" s="1"/>
  <c r="AF115" i="21" s="1"/>
  <c r="M115" i="21"/>
  <c r="S115" i="21" s="1"/>
  <c r="Y115" i="21" s="1"/>
  <c r="AE115" i="21" s="1"/>
  <c r="O114" i="21"/>
  <c r="U114" i="21" s="1"/>
  <c r="AA114" i="21" s="1"/>
  <c r="AG114" i="21" s="1"/>
  <c r="N114" i="21"/>
  <c r="T114" i="21" s="1"/>
  <c r="Z114" i="21" s="1"/>
  <c r="AF114" i="21" s="1"/>
  <c r="M114" i="21"/>
  <c r="S114" i="21" s="1"/>
  <c r="Y114" i="21" s="1"/>
  <c r="AE114" i="21" s="1"/>
  <c r="L113" i="21"/>
  <c r="K113" i="21"/>
  <c r="J113" i="21"/>
  <c r="F113" i="21"/>
  <c r="E113" i="21"/>
  <c r="D113" i="21"/>
  <c r="O111" i="21"/>
  <c r="N111" i="21"/>
  <c r="M111" i="21"/>
  <c r="L111" i="21"/>
  <c r="K111" i="21"/>
  <c r="J111" i="21"/>
  <c r="F111" i="21"/>
  <c r="E111" i="21"/>
  <c r="D111" i="21"/>
  <c r="O110" i="21"/>
  <c r="U110" i="21" s="1"/>
  <c r="AA110" i="21" s="1"/>
  <c r="AG110" i="21" s="1"/>
  <c r="N110" i="21"/>
  <c r="T110" i="21" s="1"/>
  <c r="Z110" i="21" s="1"/>
  <c r="AF110" i="21" s="1"/>
  <c r="M110" i="21"/>
  <c r="O109" i="21"/>
  <c r="U109" i="21" s="1"/>
  <c r="AA109" i="21" s="1"/>
  <c r="AG109" i="21" s="1"/>
  <c r="N109" i="21"/>
  <c r="M109" i="21"/>
  <c r="S109" i="21" s="1"/>
  <c r="Y109" i="21" s="1"/>
  <c r="AE109" i="21" s="1"/>
  <c r="L108" i="21"/>
  <c r="K108" i="21"/>
  <c r="J108" i="21"/>
  <c r="F108" i="21"/>
  <c r="E108" i="21"/>
  <c r="D108" i="21"/>
  <c r="O106" i="21"/>
  <c r="N106" i="21"/>
  <c r="M106" i="21"/>
  <c r="L105" i="21"/>
  <c r="L104" i="21" s="1"/>
  <c r="K105" i="21"/>
  <c r="K104" i="21" s="1"/>
  <c r="J105" i="21"/>
  <c r="J104" i="21" s="1"/>
  <c r="F105" i="21"/>
  <c r="F104" i="21" s="1"/>
  <c r="E105" i="21"/>
  <c r="E104" i="21" s="1"/>
  <c r="D105" i="21"/>
  <c r="D104" i="21" s="1"/>
  <c r="O103" i="21"/>
  <c r="N103" i="21"/>
  <c r="M103" i="21"/>
  <c r="S103" i="21" s="1"/>
  <c r="L101" i="21"/>
  <c r="L100" i="21" s="1"/>
  <c r="K101" i="21"/>
  <c r="K100" i="21" s="1"/>
  <c r="J101" i="21"/>
  <c r="J100" i="21" s="1"/>
  <c r="F101" i="21"/>
  <c r="F100" i="21" s="1"/>
  <c r="E101" i="21"/>
  <c r="E100" i="21" s="1"/>
  <c r="D101" i="21"/>
  <c r="D100" i="21" s="1"/>
  <c r="O99" i="21"/>
  <c r="N99" i="21"/>
  <c r="M99" i="21"/>
  <c r="L98" i="21"/>
  <c r="K98" i="21"/>
  <c r="J98" i="21"/>
  <c r="F98" i="21"/>
  <c r="E98" i="21"/>
  <c r="D98" i="21"/>
  <c r="F96" i="21"/>
  <c r="O96" i="21" s="1"/>
  <c r="U96" i="21" s="1"/>
  <c r="AA96" i="21" s="1"/>
  <c r="AG96" i="21" s="1"/>
  <c r="E96" i="21"/>
  <c r="N96" i="21" s="1"/>
  <c r="T96" i="21" s="1"/>
  <c r="Z96" i="21" s="1"/>
  <c r="AF96" i="21" s="1"/>
  <c r="D96" i="21"/>
  <c r="M96" i="21" s="1"/>
  <c r="O95" i="21"/>
  <c r="U95" i="21" s="1"/>
  <c r="AA95" i="21" s="1"/>
  <c r="AG95" i="21" s="1"/>
  <c r="N95" i="21"/>
  <c r="T95" i="21" s="1"/>
  <c r="Z95" i="21" s="1"/>
  <c r="AF95" i="21" s="1"/>
  <c r="M95" i="21"/>
  <c r="S95" i="21" s="1"/>
  <c r="Y95" i="21" s="1"/>
  <c r="AE95" i="21" s="1"/>
  <c r="L94" i="21"/>
  <c r="K94" i="21"/>
  <c r="J94" i="21"/>
  <c r="E94" i="21"/>
  <c r="O93" i="21"/>
  <c r="N93" i="21"/>
  <c r="M93" i="21"/>
  <c r="L92" i="21"/>
  <c r="K92" i="21"/>
  <c r="J92" i="21"/>
  <c r="F92" i="21"/>
  <c r="E92" i="21"/>
  <c r="E91" i="21" s="1"/>
  <c r="D92" i="21"/>
  <c r="O90" i="21"/>
  <c r="U90" i="21" s="1"/>
  <c r="AA90" i="21" s="1"/>
  <c r="AG90" i="21" s="1"/>
  <c r="N90" i="21"/>
  <c r="T90" i="21" s="1"/>
  <c r="Z90" i="21" s="1"/>
  <c r="AF90" i="21" s="1"/>
  <c r="M90" i="21"/>
  <c r="S90" i="21" s="1"/>
  <c r="Y90" i="21" s="1"/>
  <c r="AE90" i="21" s="1"/>
  <c r="O89" i="21"/>
  <c r="N89" i="21"/>
  <c r="T89" i="21" s="1"/>
  <c r="Z89" i="21" s="1"/>
  <c r="AF89" i="21" s="1"/>
  <c r="M89" i="21"/>
  <c r="S89" i="21" s="1"/>
  <c r="Y89" i="21" s="1"/>
  <c r="AE89" i="21" s="1"/>
  <c r="L88" i="21"/>
  <c r="L84" i="21" s="1"/>
  <c r="L83" i="21" s="1"/>
  <c r="K88" i="21"/>
  <c r="K84" i="21" s="1"/>
  <c r="K83" i="21" s="1"/>
  <c r="J88" i="21"/>
  <c r="J84" i="21" s="1"/>
  <c r="J83" i="21" s="1"/>
  <c r="F88" i="21"/>
  <c r="F84" i="21" s="1"/>
  <c r="F83" i="21" s="1"/>
  <c r="E88" i="21"/>
  <c r="E84" i="21" s="1"/>
  <c r="E83" i="21" s="1"/>
  <c r="D88" i="21"/>
  <c r="D84" i="21" s="1"/>
  <c r="D83" i="21" s="1"/>
  <c r="O87" i="21"/>
  <c r="U87" i="21" s="1"/>
  <c r="AA87" i="21" s="1"/>
  <c r="AG87" i="21" s="1"/>
  <c r="N87" i="21"/>
  <c r="T87" i="21" s="1"/>
  <c r="Z87" i="21" s="1"/>
  <c r="AF87" i="21" s="1"/>
  <c r="M87" i="21"/>
  <c r="S87" i="21" s="1"/>
  <c r="Y87" i="21" s="1"/>
  <c r="AE87" i="21" s="1"/>
  <c r="O86" i="21"/>
  <c r="U86" i="21" s="1"/>
  <c r="AA86" i="21" s="1"/>
  <c r="AG86" i="21" s="1"/>
  <c r="N86" i="21"/>
  <c r="T86" i="21" s="1"/>
  <c r="Z86" i="21" s="1"/>
  <c r="AF86" i="21" s="1"/>
  <c r="M86" i="21"/>
  <c r="S86" i="21" s="1"/>
  <c r="Y86" i="21" s="1"/>
  <c r="AE86" i="21" s="1"/>
  <c r="O85" i="21"/>
  <c r="U85" i="21" s="1"/>
  <c r="AA85" i="21" s="1"/>
  <c r="AG85" i="21" s="1"/>
  <c r="N85" i="21"/>
  <c r="T85" i="21" s="1"/>
  <c r="Z85" i="21" s="1"/>
  <c r="AF85" i="21" s="1"/>
  <c r="M85" i="21"/>
  <c r="S85" i="21" s="1"/>
  <c r="Y85" i="21" s="1"/>
  <c r="AE85" i="21" s="1"/>
  <c r="O82" i="21"/>
  <c r="N82" i="21"/>
  <c r="M82" i="21"/>
  <c r="L81" i="21"/>
  <c r="K81" i="21"/>
  <c r="J81" i="21"/>
  <c r="F81" i="21"/>
  <c r="E81" i="21"/>
  <c r="D81" i="21"/>
  <c r="O80" i="21"/>
  <c r="N80" i="21"/>
  <c r="T80" i="21" s="1"/>
  <c r="M80" i="21"/>
  <c r="L79" i="21"/>
  <c r="L78" i="21" s="1"/>
  <c r="K79" i="21"/>
  <c r="K78" i="21" s="1"/>
  <c r="J79" i="21"/>
  <c r="J78" i="21" s="1"/>
  <c r="F79" i="21"/>
  <c r="F78" i="21" s="1"/>
  <c r="E79" i="21"/>
  <c r="E78" i="21" s="1"/>
  <c r="D79" i="21"/>
  <c r="D78" i="21" s="1"/>
  <c r="O77" i="21"/>
  <c r="U77" i="21" s="1"/>
  <c r="N77" i="21"/>
  <c r="M77" i="21"/>
  <c r="S77" i="21" s="1"/>
  <c r="L76" i="21"/>
  <c r="K76" i="21"/>
  <c r="J76" i="21"/>
  <c r="F76" i="21"/>
  <c r="E76" i="21"/>
  <c r="D76" i="21"/>
  <c r="O75" i="21"/>
  <c r="N75" i="21"/>
  <c r="M75" i="21"/>
  <c r="S75" i="21" s="1"/>
  <c r="L74" i="21"/>
  <c r="K74" i="21"/>
  <c r="J74" i="21"/>
  <c r="F74" i="21"/>
  <c r="E74" i="21"/>
  <c r="D74" i="21"/>
  <c r="O73" i="21"/>
  <c r="N73" i="21"/>
  <c r="M73" i="21"/>
  <c r="L72" i="21"/>
  <c r="K72" i="21"/>
  <c r="J72" i="21"/>
  <c r="F72" i="21"/>
  <c r="E72" i="21"/>
  <c r="D72" i="21"/>
  <c r="O71" i="21"/>
  <c r="U71" i="21" s="1"/>
  <c r="N71" i="21"/>
  <c r="M71" i="21"/>
  <c r="L70" i="21"/>
  <c r="K70" i="21"/>
  <c r="J70" i="21"/>
  <c r="F70" i="21"/>
  <c r="E70" i="21"/>
  <c r="D70" i="21"/>
  <c r="O68" i="21"/>
  <c r="N68" i="21"/>
  <c r="M68" i="21"/>
  <c r="L67" i="21"/>
  <c r="K67" i="21"/>
  <c r="J67" i="21"/>
  <c r="F67" i="21"/>
  <c r="E67" i="21"/>
  <c r="D67" i="21"/>
  <c r="O65" i="21"/>
  <c r="U65" i="21" s="1"/>
  <c r="N65" i="21"/>
  <c r="M65" i="21"/>
  <c r="L64" i="21"/>
  <c r="K64" i="21"/>
  <c r="J64" i="21"/>
  <c r="F64" i="21"/>
  <c r="E64" i="21"/>
  <c r="D64" i="21"/>
  <c r="O63" i="21"/>
  <c r="U63" i="21" s="1"/>
  <c r="AA63" i="21" s="1"/>
  <c r="AG63" i="21" s="1"/>
  <c r="N63" i="21"/>
  <c r="T63" i="21" s="1"/>
  <c r="Z63" i="21" s="1"/>
  <c r="AF63" i="21" s="1"/>
  <c r="M63" i="21"/>
  <c r="S63" i="21" s="1"/>
  <c r="Y63" i="21" s="1"/>
  <c r="AE63" i="21" s="1"/>
  <c r="O62" i="21"/>
  <c r="N62" i="21"/>
  <c r="M62" i="21"/>
  <c r="L61" i="21"/>
  <c r="L57" i="21" s="1"/>
  <c r="K61" i="21"/>
  <c r="J61" i="21"/>
  <c r="F61" i="21"/>
  <c r="E61" i="21"/>
  <c r="E57" i="21" s="1"/>
  <c r="D61" i="21"/>
  <c r="O60" i="21"/>
  <c r="U60" i="21" s="1"/>
  <c r="AA60" i="21" s="1"/>
  <c r="AG60" i="21" s="1"/>
  <c r="N60" i="21"/>
  <c r="T60" i="21" s="1"/>
  <c r="Z60" i="21" s="1"/>
  <c r="AF60" i="21" s="1"/>
  <c r="M60" i="21"/>
  <c r="S60" i="21" s="1"/>
  <c r="Y60" i="21" s="1"/>
  <c r="AE60" i="21" s="1"/>
  <c r="O59" i="21"/>
  <c r="U59" i="21" s="1"/>
  <c r="AA59" i="21" s="1"/>
  <c r="AG59" i="21" s="1"/>
  <c r="N59" i="21"/>
  <c r="T59" i="21" s="1"/>
  <c r="Z59" i="21" s="1"/>
  <c r="AF59" i="21" s="1"/>
  <c r="M59" i="21"/>
  <c r="S59" i="21" s="1"/>
  <c r="Y59" i="21" s="1"/>
  <c r="AE59" i="21" s="1"/>
  <c r="O58" i="21"/>
  <c r="U58" i="21" s="1"/>
  <c r="AA58" i="21" s="1"/>
  <c r="AG58" i="21" s="1"/>
  <c r="N58" i="21"/>
  <c r="T58" i="21" s="1"/>
  <c r="Z58" i="21" s="1"/>
  <c r="AF58" i="21" s="1"/>
  <c r="M58" i="21"/>
  <c r="S58" i="21" s="1"/>
  <c r="Y58" i="21" s="1"/>
  <c r="AE58" i="21" s="1"/>
  <c r="O56" i="21"/>
  <c r="N56" i="21"/>
  <c r="M56" i="21"/>
  <c r="S56" i="21" s="1"/>
  <c r="L55" i="21"/>
  <c r="K55" i="21"/>
  <c r="J55" i="21"/>
  <c r="F55" i="21"/>
  <c r="E55" i="21"/>
  <c r="D55" i="21"/>
  <c r="O53" i="21"/>
  <c r="N53" i="21"/>
  <c r="M53" i="21"/>
  <c r="L52" i="21"/>
  <c r="K52" i="21"/>
  <c r="J52" i="21"/>
  <c r="F52" i="21"/>
  <c r="E52" i="21"/>
  <c r="D52" i="21"/>
  <c r="O51" i="21"/>
  <c r="N51" i="21"/>
  <c r="T51" i="21" s="1"/>
  <c r="M51" i="21"/>
  <c r="L50" i="21"/>
  <c r="K50" i="21"/>
  <c r="J50" i="21"/>
  <c r="F50" i="21"/>
  <c r="E50" i="21"/>
  <c r="D50" i="21"/>
  <c r="O48" i="21"/>
  <c r="U48" i="21" s="1"/>
  <c r="AA48" i="21" s="1"/>
  <c r="AG48" i="21" s="1"/>
  <c r="N48" i="21"/>
  <c r="T48" i="21" s="1"/>
  <c r="Z48" i="21" s="1"/>
  <c r="AF48" i="21" s="1"/>
  <c r="M48" i="21"/>
  <c r="S48" i="21" s="1"/>
  <c r="Y48" i="21" s="1"/>
  <c r="AE48" i="21" s="1"/>
  <c r="O47" i="21"/>
  <c r="N47" i="21"/>
  <c r="T47" i="21" s="1"/>
  <c r="Z47" i="21" s="1"/>
  <c r="AF47" i="21" s="1"/>
  <c r="M47" i="21"/>
  <c r="S47" i="21" s="1"/>
  <c r="Y47" i="21" s="1"/>
  <c r="AE47" i="21" s="1"/>
  <c r="L46" i="21"/>
  <c r="K46" i="21"/>
  <c r="J46" i="21"/>
  <c r="F46" i="21"/>
  <c r="E46" i="21"/>
  <c r="D46" i="21"/>
  <c r="O45" i="21"/>
  <c r="N45" i="21"/>
  <c r="T45" i="21" s="1"/>
  <c r="M45" i="21"/>
  <c r="L44" i="21"/>
  <c r="K44" i="21"/>
  <c r="J44" i="21"/>
  <c r="F44" i="21"/>
  <c r="E44" i="21"/>
  <c r="D44" i="21"/>
  <c r="O42" i="21"/>
  <c r="N42" i="21"/>
  <c r="M42" i="21"/>
  <c r="L41" i="21"/>
  <c r="K41" i="21"/>
  <c r="J41" i="21"/>
  <c r="F41" i="21"/>
  <c r="E41" i="21"/>
  <c r="D41" i="21"/>
  <c r="O40" i="21"/>
  <c r="U40" i="21" s="1"/>
  <c r="N40" i="21"/>
  <c r="M40" i="21"/>
  <c r="L39" i="21"/>
  <c r="K39" i="21"/>
  <c r="J39" i="21"/>
  <c r="F39" i="21"/>
  <c r="E39" i="21"/>
  <c r="D39" i="21"/>
  <c r="O37" i="21"/>
  <c r="U37" i="21" s="1"/>
  <c r="N37" i="21"/>
  <c r="M37" i="21"/>
  <c r="S37" i="21" s="1"/>
  <c r="L36" i="21"/>
  <c r="K36" i="21"/>
  <c r="J36" i="21"/>
  <c r="F36" i="21"/>
  <c r="E36" i="21"/>
  <c r="D36" i="21"/>
  <c r="O34" i="21"/>
  <c r="U34" i="21" s="1"/>
  <c r="AA34" i="21" s="1"/>
  <c r="AG34" i="21" s="1"/>
  <c r="N34" i="21"/>
  <c r="T34" i="21" s="1"/>
  <c r="Z34" i="21" s="1"/>
  <c r="AF34" i="21" s="1"/>
  <c r="M34" i="21"/>
  <c r="S34" i="21" s="1"/>
  <c r="Y34" i="21" s="1"/>
  <c r="AE34" i="21" s="1"/>
  <c r="O33" i="21"/>
  <c r="U33" i="21" s="1"/>
  <c r="AA33" i="21" s="1"/>
  <c r="AG33" i="21" s="1"/>
  <c r="N33" i="21"/>
  <c r="M33" i="21"/>
  <c r="S33" i="21" s="1"/>
  <c r="Y33" i="21" s="1"/>
  <c r="AE33" i="21" s="1"/>
  <c r="L32" i="21"/>
  <c r="K32" i="21"/>
  <c r="J32" i="21"/>
  <c r="F32" i="21"/>
  <c r="E32" i="21"/>
  <c r="D32" i="21"/>
  <c r="O27" i="21"/>
  <c r="U27" i="21" s="1"/>
  <c r="N27" i="21"/>
  <c r="T27" i="21" s="1"/>
  <c r="M27" i="21"/>
  <c r="S27" i="21" s="1"/>
  <c r="O25" i="21"/>
  <c r="U25" i="21" s="1"/>
  <c r="N25" i="21"/>
  <c r="T25" i="21" s="1"/>
  <c r="M25" i="21"/>
  <c r="S25" i="21" s="1"/>
  <c r="O23" i="21"/>
  <c r="U23" i="21" s="1"/>
  <c r="N23" i="21"/>
  <c r="T23" i="21" s="1"/>
  <c r="M23" i="21"/>
  <c r="S23" i="21" s="1"/>
  <c r="L22" i="21"/>
  <c r="L21" i="21" s="1"/>
  <c r="K22" i="21"/>
  <c r="K21" i="21" s="1"/>
  <c r="J22" i="21"/>
  <c r="J21" i="21" s="1"/>
  <c r="F22" i="21"/>
  <c r="F21" i="21" s="1"/>
  <c r="E22" i="21"/>
  <c r="E245" i="21" s="1"/>
  <c r="D22" i="21"/>
  <c r="D245" i="21" s="1"/>
  <c r="O20" i="21"/>
  <c r="U20" i="21" s="1"/>
  <c r="AA20" i="21" s="1"/>
  <c r="AG20" i="21" s="1"/>
  <c r="N20" i="21"/>
  <c r="T20" i="21" s="1"/>
  <c r="Z20" i="21" s="1"/>
  <c r="AF20" i="21" s="1"/>
  <c r="M20" i="21"/>
  <c r="S20" i="21" s="1"/>
  <c r="Y20" i="21" s="1"/>
  <c r="AE20" i="21" s="1"/>
  <c r="O19" i="21"/>
  <c r="U19" i="21" s="1"/>
  <c r="AA19" i="21" s="1"/>
  <c r="AG19" i="21" s="1"/>
  <c r="N19" i="21"/>
  <c r="T19" i="21" s="1"/>
  <c r="Z19" i="21" s="1"/>
  <c r="AF19" i="21" s="1"/>
  <c r="M19" i="21"/>
  <c r="S19" i="21" s="1"/>
  <c r="Y19" i="21" s="1"/>
  <c r="AE19" i="21" s="1"/>
  <c r="O18" i="21"/>
  <c r="U18" i="21" s="1"/>
  <c r="AA18" i="21" s="1"/>
  <c r="AG18" i="21" s="1"/>
  <c r="N18" i="21"/>
  <c r="T18" i="21" s="1"/>
  <c r="Z18" i="21" s="1"/>
  <c r="AF18" i="21" s="1"/>
  <c r="M18" i="21"/>
  <c r="S18" i="21" s="1"/>
  <c r="Y18" i="21" s="1"/>
  <c r="AE18" i="21" s="1"/>
  <c r="L16" i="21"/>
  <c r="L15" i="21" s="1"/>
  <c r="K16" i="21"/>
  <c r="K239" i="21" s="1"/>
  <c r="J16" i="21"/>
  <c r="J239" i="21" s="1"/>
  <c r="F16" i="21"/>
  <c r="F15" i="21" s="1"/>
  <c r="E16" i="21"/>
  <c r="E15" i="21" s="1"/>
  <c r="D16" i="21"/>
  <c r="D239" i="21" s="1"/>
  <c r="AE113" i="21" l="1"/>
  <c r="W235" i="21"/>
  <c r="AF16" i="21"/>
  <c r="AG118" i="21"/>
  <c r="AE183" i="21"/>
  <c r="AE164" i="21" s="1"/>
  <c r="P133" i="21"/>
  <c r="P235" i="21" s="1"/>
  <c r="AF15" i="21"/>
  <c r="AF239" i="21"/>
  <c r="AE16" i="21"/>
  <c r="AF113" i="21"/>
  <c r="AF183" i="21"/>
  <c r="AF164" i="21" s="1"/>
  <c r="AF153" i="21"/>
  <c r="AF141" i="21" s="1"/>
  <c r="AG16" i="21"/>
  <c r="AE32" i="21"/>
  <c r="AE46" i="21"/>
  <c r="AF46" i="21"/>
  <c r="AE88" i="21"/>
  <c r="AE84" i="21" s="1"/>
  <c r="AE83" i="21" s="1"/>
  <c r="AF94" i="21"/>
  <c r="AG108" i="21"/>
  <c r="AG32" i="21"/>
  <c r="AF88" i="21"/>
  <c r="AF84" i="21" s="1"/>
  <c r="AF83" i="21" s="1"/>
  <c r="AG94" i="21"/>
  <c r="AG113" i="21"/>
  <c r="AE118" i="21"/>
  <c r="AE137" i="21"/>
  <c r="AE136" i="21" s="1"/>
  <c r="AG153" i="21"/>
  <c r="AG141" i="21" s="1"/>
  <c r="AG137" i="21"/>
  <c r="AG136" i="21" s="1"/>
  <c r="AE153" i="21"/>
  <c r="S22" i="21"/>
  <c r="S21" i="21" s="1"/>
  <c r="U22" i="21"/>
  <c r="U21" i="21" s="1"/>
  <c r="T22" i="21"/>
  <c r="T21" i="21" s="1"/>
  <c r="V235" i="21"/>
  <c r="V240" i="21"/>
  <c r="Z88" i="21"/>
  <c r="Z84" i="21" s="1"/>
  <c r="Z83" i="21" s="1"/>
  <c r="AA94" i="21"/>
  <c r="AA108" i="21"/>
  <c r="Z113" i="21"/>
  <c r="AA137" i="21"/>
  <c r="AA136" i="21" s="1"/>
  <c r="Y153" i="21"/>
  <c r="S55" i="21"/>
  <c r="Y56" i="21"/>
  <c r="U64" i="21"/>
  <c r="AA65" i="21"/>
  <c r="S101" i="21"/>
  <c r="S100" i="21" s="1"/>
  <c r="Y103" i="21"/>
  <c r="U230" i="21"/>
  <c r="AA231" i="21"/>
  <c r="AA32" i="21"/>
  <c r="U36" i="21"/>
  <c r="AA37" i="21"/>
  <c r="U39" i="21"/>
  <c r="AA40" i="21"/>
  <c r="U76" i="21"/>
  <c r="AA77" i="21"/>
  <c r="T79" i="21"/>
  <c r="T78" i="21" s="1"/>
  <c r="Z80" i="21"/>
  <c r="Y16" i="21"/>
  <c r="S36" i="21"/>
  <c r="Y37" i="21"/>
  <c r="T44" i="21"/>
  <c r="Z45" i="21"/>
  <c r="U70" i="21"/>
  <c r="AA71" i="21"/>
  <c r="S74" i="21"/>
  <c r="Y75" i="21"/>
  <c r="T131" i="21"/>
  <c r="Z132" i="21"/>
  <c r="S230" i="21"/>
  <c r="Y231" i="21"/>
  <c r="T50" i="21"/>
  <c r="Z51" i="21"/>
  <c r="S76" i="21"/>
  <c r="Y77" i="21"/>
  <c r="S123" i="21"/>
  <c r="Y125" i="21"/>
  <c r="S126" i="21"/>
  <c r="Y127" i="21"/>
  <c r="Z16" i="21"/>
  <c r="Z239" i="21" s="1"/>
  <c r="AA113" i="21"/>
  <c r="AA16" i="21"/>
  <c r="AA239" i="21" s="1"/>
  <c r="Y32" i="21"/>
  <c r="Y137" i="21"/>
  <c r="Y136" i="21" s="1"/>
  <c r="AA21" i="21"/>
  <c r="Y21" i="21"/>
  <c r="Z21" i="21"/>
  <c r="Y46" i="21"/>
  <c r="U126" i="21"/>
  <c r="AA127" i="21"/>
  <c r="AA153" i="21"/>
  <c r="AA141" i="21" s="1"/>
  <c r="Z46" i="21"/>
  <c r="Y88" i="21"/>
  <c r="Y84" i="21" s="1"/>
  <c r="Y83" i="21" s="1"/>
  <c r="Z94" i="21"/>
  <c r="Y113" i="21"/>
  <c r="AA118" i="21"/>
  <c r="Y118" i="21"/>
  <c r="Z153" i="21"/>
  <c r="Z141" i="21" s="1"/>
  <c r="Q133" i="21"/>
  <c r="Q235" i="21" s="1"/>
  <c r="X240" i="21"/>
  <c r="X235" i="21"/>
  <c r="R133" i="21"/>
  <c r="F49" i="21"/>
  <c r="F43" i="21" s="1"/>
  <c r="J91" i="21"/>
  <c r="T94" i="21"/>
  <c r="S46" i="21"/>
  <c r="M123" i="21"/>
  <c r="J141" i="21"/>
  <c r="D141" i="21"/>
  <c r="J69" i="21"/>
  <c r="J66" i="21" s="1"/>
  <c r="T16" i="21"/>
  <c r="L91" i="21"/>
  <c r="U113" i="21"/>
  <c r="U137" i="21"/>
  <c r="U136" i="21" s="1"/>
  <c r="K141" i="21"/>
  <c r="T88" i="21"/>
  <c r="T84" i="21" s="1"/>
  <c r="T83" i="21" s="1"/>
  <c r="E21" i="21"/>
  <c r="M76" i="21"/>
  <c r="O39" i="21"/>
  <c r="E69" i="21"/>
  <c r="E66" i="21" s="1"/>
  <c r="L69" i="21"/>
  <c r="L66" i="21" s="1"/>
  <c r="S113" i="21"/>
  <c r="F141" i="21"/>
  <c r="T153" i="21"/>
  <c r="T141" i="21" s="1"/>
  <c r="O64" i="21"/>
  <c r="O36" i="21"/>
  <c r="T46" i="21"/>
  <c r="M74" i="21"/>
  <c r="N79" i="21"/>
  <c r="N78" i="21" s="1"/>
  <c r="K91" i="21"/>
  <c r="D107" i="21"/>
  <c r="K107" i="21"/>
  <c r="U108" i="21"/>
  <c r="N44" i="21"/>
  <c r="M44" i="21"/>
  <c r="S45" i="21"/>
  <c r="M70" i="21"/>
  <c r="S71" i="21"/>
  <c r="M94" i="21"/>
  <c r="S96" i="21"/>
  <c r="O98" i="21"/>
  <c r="U99" i="21"/>
  <c r="O131" i="21"/>
  <c r="U132" i="21"/>
  <c r="N225" i="21"/>
  <c r="T226" i="21"/>
  <c r="S16" i="21"/>
  <c r="S32" i="21"/>
  <c r="F31" i="21"/>
  <c r="M36" i="21"/>
  <c r="M39" i="21"/>
  <c r="S40" i="21"/>
  <c r="E49" i="21"/>
  <c r="E43" i="21" s="1"/>
  <c r="L49" i="21"/>
  <c r="L43" i="21" s="1"/>
  <c r="O50" i="21"/>
  <c r="U51" i="21"/>
  <c r="N52" i="21"/>
  <c r="T53" i="21"/>
  <c r="M55" i="21"/>
  <c r="N61" i="21"/>
  <c r="T62" i="21"/>
  <c r="M64" i="21"/>
  <c r="S65" i="21"/>
  <c r="N70" i="21"/>
  <c r="T71" i="21"/>
  <c r="M72" i="21"/>
  <c r="S73" i="21"/>
  <c r="O74" i="21"/>
  <c r="U75" i="21"/>
  <c r="O76" i="21"/>
  <c r="M79" i="21"/>
  <c r="M78" i="21" s="1"/>
  <c r="S80" i="21"/>
  <c r="O88" i="21"/>
  <c r="O84" i="21" s="1"/>
  <c r="O83" i="21" s="1"/>
  <c r="U89" i="21"/>
  <c r="M92" i="21"/>
  <c r="S93" i="21"/>
  <c r="F94" i="21"/>
  <c r="F91" i="21" s="1"/>
  <c r="M101" i="21"/>
  <c r="M100" i="21" s="1"/>
  <c r="M105" i="21"/>
  <c r="M104" i="21" s="1"/>
  <c r="S106" i="21"/>
  <c r="E107" i="21"/>
  <c r="M108" i="21"/>
  <c r="S110" i="21"/>
  <c r="T113" i="21"/>
  <c r="N126" i="21"/>
  <c r="T127" i="21"/>
  <c r="N129" i="21"/>
  <c r="T130" i="21"/>
  <c r="N131" i="21"/>
  <c r="N137" i="21"/>
  <c r="N136" i="21" s="1"/>
  <c r="T138" i="21"/>
  <c r="U153" i="21"/>
  <c r="U141" i="21" s="1"/>
  <c r="O225" i="21"/>
  <c r="U226" i="21"/>
  <c r="N36" i="21"/>
  <c r="T37" i="21"/>
  <c r="O41" i="21"/>
  <c r="U42" i="21"/>
  <c r="O55" i="21"/>
  <c r="U56" i="21"/>
  <c r="N74" i="21"/>
  <c r="T75" i="21"/>
  <c r="O81" i="21"/>
  <c r="U82" i="21"/>
  <c r="M129" i="21"/>
  <c r="S130" i="21"/>
  <c r="N39" i="21"/>
  <c r="T40" i="21"/>
  <c r="K49" i="21"/>
  <c r="K43" i="21" s="1"/>
  <c r="K57" i="21"/>
  <c r="K54" i="21" s="1"/>
  <c r="N64" i="21"/>
  <c r="T65" i="21"/>
  <c r="M67" i="21"/>
  <c r="S68" i="21"/>
  <c r="N72" i="21"/>
  <c r="T73" i="21"/>
  <c r="M81" i="21"/>
  <c r="S82" i="21"/>
  <c r="N92" i="21"/>
  <c r="T93" i="21"/>
  <c r="M98" i="21"/>
  <c r="S99" i="21"/>
  <c r="N105" i="21"/>
  <c r="N104" i="21" s="1"/>
  <c r="T106" i="21"/>
  <c r="S118" i="21"/>
  <c r="U118" i="21"/>
  <c r="N123" i="21"/>
  <c r="T125" i="21"/>
  <c r="M126" i="21"/>
  <c r="O129" i="21"/>
  <c r="U130" i="21"/>
  <c r="M131" i="21"/>
  <c r="S132" i="21"/>
  <c r="U184" i="21"/>
  <c r="M230" i="21"/>
  <c r="M52" i="21"/>
  <c r="S53" i="21"/>
  <c r="M61" i="21"/>
  <c r="S62" i="21"/>
  <c r="O67" i="21"/>
  <c r="U68" i="21"/>
  <c r="O101" i="21"/>
  <c r="O100" i="21" s="1"/>
  <c r="U103" i="21"/>
  <c r="N32" i="21"/>
  <c r="T33" i="21"/>
  <c r="M41" i="21"/>
  <c r="S42" i="21"/>
  <c r="O44" i="21"/>
  <c r="U45" i="21"/>
  <c r="N50" i="21"/>
  <c r="D49" i="21"/>
  <c r="D43" i="21" s="1"/>
  <c r="O52" i="21"/>
  <c r="U53" i="21"/>
  <c r="O61" i="21"/>
  <c r="U62" i="21"/>
  <c r="D57" i="21"/>
  <c r="D54" i="21" s="1"/>
  <c r="U16" i="21"/>
  <c r="D31" i="21"/>
  <c r="K31" i="21"/>
  <c r="U32" i="21"/>
  <c r="N41" i="21"/>
  <c r="T42" i="21"/>
  <c r="O46" i="21"/>
  <c r="U47" i="21"/>
  <c r="M50" i="21"/>
  <c r="S51" i="21"/>
  <c r="N55" i="21"/>
  <c r="T56" i="21"/>
  <c r="E54" i="21"/>
  <c r="L54" i="21"/>
  <c r="N67" i="21"/>
  <c r="T68" i="21"/>
  <c r="O70" i="21"/>
  <c r="O72" i="21"/>
  <c r="U73" i="21"/>
  <c r="N76" i="21"/>
  <c r="T77" i="21"/>
  <c r="O79" i="21"/>
  <c r="O78" i="21" s="1"/>
  <c r="U80" i="21"/>
  <c r="N81" i="21"/>
  <c r="T82" i="21"/>
  <c r="S88" i="21"/>
  <c r="S84" i="21" s="1"/>
  <c r="S83" i="21" s="1"/>
  <c r="O92" i="21"/>
  <c r="U93" i="21"/>
  <c r="U94" i="21"/>
  <c r="J97" i="21"/>
  <c r="N98" i="21"/>
  <c r="T99" i="21"/>
  <c r="N101" i="21"/>
  <c r="N100" i="21" s="1"/>
  <c r="T103" i="21"/>
  <c r="O105" i="21"/>
  <c r="O104" i="21" s="1"/>
  <c r="U106" i="21"/>
  <c r="N108" i="21"/>
  <c r="T109" i="21"/>
  <c r="O113" i="21"/>
  <c r="N118" i="21"/>
  <c r="T119" i="21"/>
  <c r="O123" i="21"/>
  <c r="U125" i="21"/>
  <c r="O126" i="21"/>
  <c r="L107" i="21"/>
  <c r="S137" i="21"/>
  <c r="S136" i="21" s="1"/>
  <c r="S142" i="21"/>
  <c r="Y142" i="21" s="1"/>
  <c r="AE142" i="21" s="1"/>
  <c r="S153" i="21"/>
  <c r="M225" i="21"/>
  <c r="S226" i="21"/>
  <c r="O230" i="21"/>
  <c r="E31" i="21"/>
  <c r="L31" i="21"/>
  <c r="M46" i="21"/>
  <c r="J49" i="21"/>
  <c r="J43" i="21" s="1"/>
  <c r="N113" i="21"/>
  <c r="K97" i="21"/>
  <c r="M22" i="21"/>
  <c r="M245" i="21" s="1"/>
  <c r="N46" i="21"/>
  <c r="J57" i="21"/>
  <c r="J54" i="21" s="1"/>
  <c r="F57" i="21"/>
  <c r="F54" i="21" s="1"/>
  <c r="F69" i="21"/>
  <c r="F66" i="21" s="1"/>
  <c r="D94" i="21"/>
  <c r="D91" i="21" s="1"/>
  <c r="N94" i="21"/>
  <c r="O94" i="21"/>
  <c r="M118" i="21"/>
  <c r="E141" i="21"/>
  <c r="L141" i="21"/>
  <c r="D230" i="21"/>
  <c r="J15" i="21"/>
  <c r="O16" i="21"/>
  <c r="O239" i="21" s="1"/>
  <c r="J31" i="21"/>
  <c r="O108" i="21"/>
  <c r="M113" i="21"/>
  <c r="J107" i="21"/>
  <c r="M153" i="21"/>
  <c r="M141" i="21" s="1"/>
  <c r="N153" i="21"/>
  <c r="N141" i="21" s="1"/>
  <c r="M16" i="21"/>
  <c r="M239" i="21" s="1"/>
  <c r="N22" i="21"/>
  <c r="N245" i="21" s="1"/>
  <c r="O22" i="21"/>
  <c r="O21" i="21" s="1"/>
  <c r="O32" i="21"/>
  <c r="M88" i="21"/>
  <c r="M84" i="21" s="1"/>
  <c r="M83" i="21" s="1"/>
  <c r="O137" i="21"/>
  <c r="O136" i="21" s="1"/>
  <c r="N16" i="21"/>
  <c r="N15" i="21" s="1"/>
  <c r="M32" i="21"/>
  <c r="N88" i="21"/>
  <c r="N84" i="21" s="1"/>
  <c r="N83" i="21" s="1"/>
  <c r="D97" i="21"/>
  <c r="D248" i="21" s="1"/>
  <c r="M137" i="21"/>
  <c r="M136" i="21" s="1"/>
  <c r="O118" i="21"/>
  <c r="E230" i="21"/>
  <c r="N231" i="21"/>
  <c r="E239" i="21"/>
  <c r="L239" i="21"/>
  <c r="D21" i="21"/>
  <c r="F107" i="21"/>
  <c r="O153" i="21"/>
  <c r="O141" i="21" s="1"/>
  <c r="F245" i="21"/>
  <c r="F239" i="21"/>
  <c r="D69" i="21"/>
  <c r="D66" i="21" s="1"/>
  <c r="K69" i="21"/>
  <c r="K66" i="21" s="1"/>
  <c r="F97" i="21"/>
  <c r="F248" i="21" s="1"/>
  <c r="F246" i="21"/>
  <c r="D15" i="21"/>
  <c r="K15" i="21"/>
  <c r="E97" i="21"/>
  <c r="E248" i="21" s="1"/>
  <c r="L97" i="21"/>
  <c r="AA36" i="21" l="1"/>
  <c r="AG37" i="21"/>
  <c r="AG36" i="21" s="1"/>
  <c r="Y76" i="21"/>
  <c r="AE77" i="21"/>
  <c r="AE76" i="21" s="1"/>
  <c r="Y74" i="21"/>
  <c r="AE75" i="21"/>
  <c r="AE74" i="21" s="1"/>
  <c r="Z44" i="21"/>
  <c r="AF45" i="21"/>
  <c r="AF44" i="21" s="1"/>
  <c r="Y101" i="21"/>
  <c r="Y100" i="21" s="1"/>
  <c r="AE103" i="21"/>
  <c r="AE101" i="21" s="1"/>
  <c r="AE100" i="21" s="1"/>
  <c r="Y55" i="21"/>
  <c r="AE56" i="21"/>
  <c r="AE55" i="21" s="1"/>
  <c r="AG15" i="21"/>
  <c r="AG239" i="21"/>
  <c r="AA76" i="21"/>
  <c r="AG77" i="21"/>
  <c r="AG76" i="21" s="1"/>
  <c r="Z79" i="21"/>
  <c r="Z78" i="21" s="1"/>
  <c r="AF80" i="21"/>
  <c r="AF79" i="21" s="1"/>
  <c r="AF78" i="21" s="1"/>
  <c r="AA39" i="21"/>
  <c r="AG40" i="21"/>
  <c r="AG39" i="21" s="1"/>
  <c r="Y123" i="21"/>
  <c r="AE125" i="21"/>
  <c r="AE123" i="21" s="1"/>
  <c r="Z50" i="21"/>
  <c r="AF51" i="21"/>
  <c r="AF50" i="21" s="1"/>
  <c r="Z131" i="21"/>
  <c r="AF132" i="21"/>
  <c r="AF131" i="21" s="1"/>
  <c r="AA70" i="21"/>
  <c r="AG71" i="21"/>
  <c r="AG70" i="21" s="1"/>
  <c r="Y36" i="21"/>
  <c r="AE37" i="21"/>
  <c r="AE36" i="21" s="1"/>
  <c r="AA64" i="21"/>
  <c r="AG65" i="21"/>
  <c r="AG64" i="21" s="1"/>
  <c r="AE15" i="21"/>
  <c r="AE239" i="21"/>
  <c r="Y230" i="21"/>
  <c r="AE231" i="21"/>
  <c r="AE230" i="21" s="1"/>
  <c r="AA230" i="21"/>
  <c r="AG231" i="21"/>
  <c r="AG230" i="21" s="1"/>
  <c r="AA126" i="21"/>
  <c r="AG127" i="21"/>
  <c r="AG126" i="21" s="1"/>
  <c r="Y126" i="21"/>
  <c r="AE127" i="21"/>
  <c r="AE126" i="21" s="1"/>
  <c r="AE141" i="21"/>
  <c r="Y15" i="21"/>
  <c r="Y239" i="21"/>
  <c r="Y141" i="21"/>
  <c r="T81" i="21"/>
  <c r="Z82" i="21"/>
  <c r="T76" i="21"/>
  <c r="Z77" i="21"/>
  <c r="U129" i="21"/>
  <c r="AA130" i="21"/>
  <c r="S72" i="21"/>
  <c r="Y73" i="21"/>
  <c r="S64" i="21"/>
  <c r="Y65" i="21"/>
  <c r="U105" i="21"/>
  <c r="U104" i="21" s="1"/>
  <c r="AA106" i="21"/>
  <c r="T98" i="21"/>
  <c r="Z99" i="21"/>
  <c r="U92" i="21"/>
  <c r="AA93" i="21"/>
  <c r="T67" i="21"/>
  <c r="Z68" i="21"/>
  <c r="T55" i="21"/>
  <c r="Z56" i="21"/>
  <c r="U52" i="21"/>
  <c r="AA53" i="21"/>
  <c r="U44" i="21"/>
  <c r="AA45" i="21"/>
  <c r="U67" i="21"/>
  <c r="AA68" i="21"/>
  <c r="S52" i="21"/>
  <c r="Y53" i="21"/>
  <c r="S98" i="21"/>
  <c r="Y99" i="21"/>
  <c r="S81" i="21"/>
  <c r="Y82" i="21"/>
  <c r="S67" i="21"/>
  <c r="Y68" i="21"/>
  <c r="S129" i="21"/>
  <c r="Y130" i="21"/>
  <c r="T74" i="21"/>
  <c r="Z75" i="21"/>
  <c r="U41" i="21"/>
  <c r="U31" i="21" s="1"/>
  <c r="AA42" i="21"/>
  <c r="T52" i="21"/>
  <c r="T49" i="21" s="1"/>
  <c r="T43" i="21" s="1"/>
  <c r="Z53" i="21"/>
  <c r="U98" i="21"/>
  <c r="AA99" i="21"/>
  <c r="S70" i="21"/>
  <c r="S69" i="21" s="1"/>
  <c r="Y71" i="21"/>
  <c r="U123" i="21"/>
  <c r="AA125" i="21"/>
  <c r="U79" i="21"/>
  <c r="U78" i="21" s="1"/>
  <c r="AA80" i="21"/>
  <c r="U72" i="21"/>
  <c r="AA73" i="21"/>
  <c r="S131" i="21"/>
  <c r="Y132" i="21"/>
  <c r="U74" i="21"/>
  <c r="AA75" i="21"/>
  <c r="T70" i="21"/>
  <c r="T69" i="21" s="1"/>
  <c r="T66" i="21" s="1"/>
  <c r="Z71" i="21"/>
  <c r="T101" i="21"/>
  <c r="T100" i="21" s="1"/>
  <c r="Z103" i="21"/>
  <c r="S50" i="21"/>
  <c r="S49" i="21" s="1"/>
  <c r="Y51" i="21"/>
  <c r="T41" i="21"/>
  <c r="Z42" i="21"/>
  <c r="S41" i="21"/>
  <c r="Y42" i="21"/>
  <c r="U101" i="21"/>
  <c r="U100" i="21" s="1"/>
  <c r="AA103" i="21"/>
  <c r="T123" i="21"/>
  <c r="Z125" i="21"/>
  <c r="T105" i="21"/>
  <c r="T104" i="21" s="1"/>
  <c r="Z106" i="21"/>
  <c r="T92" i="21"/>
  <c r="T91" i="21" s="1"/>
  <c r="Z93" i="21"/>
  <c r="T72" i="21"/>
  <c r="Z73" i="21"/>
  <c r="T64" i="21"/>
  <c r="Z65" i="21"/>
  <c r="T39" i="21"/>
  <c r="Z40" i="21"/>
  <c r="U81" i="21"/>
  <c r="AA82" i="21"/>
  <c r="U55" i="21"/>
  <c r="AA56" i="21"/>
  <c r="T36" i="21"/>
  <c r="Z37" i="21"/>
  <c r="T129" i="21"/>
  <c r="Z130" i="21"/>
  <c r="S105" i="21"/>
  <c r="S104" i="21" s="1"/>
  <c r="S97" i="21" s="1"/>
  <c r="Y106" i="21"/>
  <c r="S92" i="21"/>
  <c r="Y93" i="21"/>
  <c r="S79" i="21"/>
  <c r="S78" i="21" s="1"/>
  <c r="Y80" i="21"/>
  <c r="U50" i="21"/>
  <c r="AA51" i="21"/>
  <c r="S39" i="21"/>
  <c r="S31" i="21" s="1"/>
  <c r="Y40" i="21"/>
  <c r="U131" i="21"/>
  <c r="AA132" i="21"/>
  <c r="S44" i="21"/>
  <c r="Y45" i="21"/>
  <c r="S94" i="21"/>
  <c r="Y96" i="21"/>
  <c r="T118" i="21"/>
  <c r="Z119" i="21"/>
  <c r="AA184" i="21"/>
  <c r="AG184" i="21" s="1"/>
  <c r="AG183" i="21" s="1"/>
  <c r="AG164" i="21" s="1"/>
  <c r="T137" i="21"/>
  <c r="T136" i="21" s="1"/>
  <c r="Z138" i="21"/>
  <c r="S108" i="21"/>
  <c r="Y110" i="21"/>
  <c r="S225" i="21"/>
  <c r="Y226" i="21"/>
  <c r="Y225" i="21" s="1"/>
  <c r="U46" i="21"/>
  <c r="AA47" i="21"/>
  <c r="T32" i="21"/>
  <c r="Z33" i="21"/>
  <c r="U225" i="21"/>
  <c r="AA226" i="21"/>
  <c r="AA225" i="21" s="1"/>
  <c r="T126" i="21"/>
  <c r="Z127" i="21"/>
  <c r="U88" i="21"/>
  <c r="U84" i="21" s="1"/>
  <c r="U83" i="21" s="1"/>
  <c r="AA89" i="21"/>
  <c r="T225" i="21"/>
  <c r="Z226" i="21"/>
  <c r="Z225" i="21" s="1"/>
  <c r="T108" i="21"/>
  <c r="Z109" i="21"/>
  <c r="U61" i="21"/>
  <c r="U57" i="21" s="1"/>
  <c r="AA62" i="21"/>
  <c r="S61" i="21"/>
  <c r="Y62" i="21"/>
  <c r="R235" i="21"/>
  <c r="T61" i="21"/>
  <c r="Z62" i="21"/>
  <c r="AA15" i="21"/>
  <c r="Z15" i="21"/>
  <c r="U15" i="21"/>
  <c r="U239" i="21"/>
  <c r="T15" i="21"/>
  <c r="T239" i="21"/>
  <c r="S15" i="21"/>
  <c r="S239" i="21"/>
  <c r="O97" i="21"/>
  <c r="O248" i="21" s="1"/>
  <c r="N91" i="21"/>
  <c r="N107" i="21"/>
  <c r="O91" i="21"/>
  <c r="O49" i="21"/>
  <c r="O43" i="21" s="1"/>
  <c r="M49" i="21"/>
  <c r="M43" i="21" s="1"/>
  <c r="O57" i="21"/>
  <c r="O54" i="21" s="1"/>
  <c r="N49" i="21"/>
  <c r="N43" i="21" s="1"/>
  <c r="D246" i="21"/>
  <c r="M246" i="21"/>
  <c r="N69" i="21"/>
  <c r="N66" i="21" s="1"/>
  <c r="K236" i="21"/>
  <c r="M31" i="21"/>
  <c r="M57" i="21"/>
  <c r="M54" i="21" s="1"/>
  <c r="M91" i="21"/>
  <c r="O69" i="21"/>
  <c r="O66" i="21" s="1"/>
  <c r="M97" i="21"/>
  <c r="M248" i="21" s="1"/>
  <c r="O245" i="21"/>
  <c r="K237" i="21"/>
  <c r="N21" i="21"/>
  <c r="F236" i="21"/>
  <c r="N57" i="21"/>
  <c r="N54" i="21" s="1"/>
  <c r="E236" i="21"/>
  <c r="O246" i="21"/>
  <c r="N31" i="21"/>
  <c r="D238" i="21"/>
  <c r="U91" i="21"/>
  <c r="M69" i="21"/>
  <c r="M66" i="21" s="1"/>
  <c r="O107" i="21"/>
  <c r="J236" i="21"/>
  <c r="M107" i="21"/>
  <c r="S141" i="21"/>
  <c r="N97" i="21"/>
  <c r="N248" i="21" s="1"/>
  <c r="F237" i="21"/>
  <c r="E246" i="21"/>
  <c r="N230" i="21"/>
  <c r="N246" i="21" s="1"/>
  <c r="T231" i="21"/>
  <c r="O31" i="21"/>
  <c r="L236" i="21"/>
  <c r="N239" i="21"/>
  <c r="O15" i="21"/>
  <c r="F238" i="21"/>
  <c r="D236" i="21"/>
  <c r="J237" i="21"/>
  <c r="M21" i="21"/>
  <c r="D237" i="21"/>
  <c r="L238" i="21"/>
  <c r="M15" i="21"/>
  <c r="K238" i="21"/>
  <c r="J238" i="21"/>
  <c r="L237" i="21"/>
  <c r="E237" i="21"/>
  <c r="E238" i="21"/>
  <c r="U49" i="21" l="1"/>
  <c r="U54" i="21"/>
  <c r="AA131" i="21"/>
  <c r="AG132" i="21"/>
  <c r="AG131" i="21" s="1"/>
  <c r="AA50" i="21"/>
  <c r="AG51" i="21"/>
  <c r="AG50" i="21" s="1"/>
  <c r="Y92" i="21"/>
  <c r="AE93" i="21"/>
  <c r="AE92" i="21" s="1"/>
  <c r="Z129" i="21"/>
  <c r="AF130" i="21"/>
  <c r="AF129" i="21" s="1"/>
  <c r="AA55" i="21"/>
  <c r="AG56" i="21"/>
  <c r="AG55" i="21" s="1"/>
  <c r="Z39" i="21"/>
  <c r="AF40" i="21"/>
  <c r="AF39" i="21" s="1"/>
  <c r="Z72" i="21"/>
  <c r="AF73" i="21"/>
  <c r="AF72" i="21" s="1"/>
  <c r="Z105" i="21"/>
  <c r="Z104" i="21" s="1"/>
  <c r="AF106" i="21"/>
  <c r="AF105" i="21" s="1"/>
  <c r="AF104" i="21" s="1"/>
  <c r="AA101" i="21"/>
  <c r="AA100" i="21" s="1"/>
  <c r="AG103" i="21"/>
  <c r="AG101" i="21" s="1"/>
  <c r="AG100" i="21" s="1"/>
  <c r="Z41" i="21"/>
  <c r="AF42" i="21"/>
  <c r="AF41" i="21" s="1"/>
  <c r="Z101" i="21"/>
  <c r="Z100" i="21" s="1"/>
  <c r="AF103" i="21"/>
  <c r="AF101" i="21" s="1"/>
  <c r="AF100" i="21" s="1"/>
  <c r="AA74" i="21"/>
  <c r="AG75" i="21"/>
  <c r="AG74" i="21" s="1"/>
  <c r="AA72" i="21"/>
  <c r="AG73" i="21"/>
  <c r="AG72" i="21" s="1"/>
  <c r="AA123" i="21"/>
  <c r="AG125" i="21"/>
  <c r="AG123" i="21" s="1"/>
  <c r="AA98" i="21"/>
  <c r="AG99" i="21"/>
  <c r="AG98" i="21" s="1"/>
  <c r="AA41" i="21"/>
  <c r="AA31" i="21" s="1"/>
  <c r="AG42" i="21"/>
  <c r="AG41" i="21" s="1"/>
  <c r="AG31" i="21" s="1"/>
  <c r="Y129" i="21"/>
  <c r="AE130" i="21"/>
  <c r="AE129" i="21" s="1"/>
  <c r="Y81" i="21"/>
  <c r="AE82" i="21"/>
  <c r="AE81" i="21" s="1"/>
  <c r="Y52" i="21"/>
  <c r="AE53" i="21"/>
  <c r="AE52" i="21" s="1"/>
  <c r="AA44" i="21"/>
  <c r="AG45" i="21"/>
  <c r="AG44" i="21" s="1"/>
  <c r="Z55" i="21"/>
  <c r="AF56" i="21"/>
  <c r="AF55" i="21" s="1"/>
  <c r="AA92" i="21"/>
  <c r="AA91" i="21" s="1"/>
  <c r="AG93" i="21"/>
  <c r="AG92" i="21" s="1"/>
  <c r="AG91" i="21" s="1"/>
  <c r="AA105" i="21"/>
  <c r="AA104" i="21" s="1"/>
  <c r="AG106" i="21"/>
  <c r="AG105" i="21" s="1"/>
  <c r="AG104" i="21" s="1"/>
  <c r="Y72" i="21"/>
  <c r="AE73" i="21"/>
  <c r="AE72" i="21" s="1"/>
  <c r="Z76" i="21"/>
  <c r="AF77" i="21"/>
  <c r="AF76" i="21" s="1"/>
  <c r="Y44" i="21"/>
  <c r="AE45" i="21"/>
  <c r="AE44" i="21" s="1"/>
  <c r="Y39" i="21"/>
  <c r="AE40" i="21"/>
  <c r="AE39" i="21" s="1"/>
  <c r="Y79" i="21"/>
  <c r="Y78" i="21" s="1"/>
  <c r="AE80" i="21"/>
  <c r="AE79" i="21" s="1"/>
  <c r="AE78" i="21" s="1"/>
  <c r="Y105" i="21"/>
  <c r="Y104" i="21" s="1"/>
  <c r="AE106" i="21"/>
  <c r="AE105" i="21" s="1"/>
  <c r="AE104" i="21" s="1"/>
  <c r="Z36" i="21"/>
  <c r="AF37" i="21"/>
  <c r="AF36" i="21" s="1"/>
  <c r="AA81" i="21"/>
  <c r="AG82" i="21"/>
  <c r="AG81" i="21" s="1"/>
  <c r="Z64" i="21"/>
  <c r="AF65" i="21"/>
  <c r="AF64" i="21" s="1"/>
  <c r="Z92" i="21"/>
  <c r="Z91" i="21" s="1"/>
  <c r="AF93" i="21"/>
  <c r="AF92" i="21" s="1"/>
  <c r="AF91" i="21" s="1"/>
  <c r="Z123" i="21"/>
  <c r="AF125" i="21"/>
  <c r="AF123" i="21" s="1"/>
  <c r="Y41" i="21"/>
  <c r="AE42" i="21"/>
  <c r="AE41" i="21" s="1"/>
  <c r="Y50" i="21"/>
  <c r="Y49" i="21" s="1"/>
  <c r="Y43" i="21" s="1"/>
  <c r="AE51" i="21"/>
  <c r="AE50" i="21" s="1"/>
  <c r="Z70" i="21"/>
  <c r="AF71" i="21"/>
  <c r="AF70" i="21" s="1"/>
  <c r="Y131" i="21"/>
  <c r="AE132" i="21"/>
  <c r="AE131" i="21" s="1"/>
  <c r="AA79" i="21"/>
  <c r="AA78" i="21" s="1"/>
  <c r="AG80" i="21"/>
  <c r="AG79" i="21" s="1"/>
  <c r="AG78" i="21" s="1"/>
  <c r="Y70" i="21"/>
  <c r="AE71" i="21"/>
  <c r="AE70" i="21" s="1"/>
  <c r="AE69" i="21" s="1"/>
  <c r="Z52" i="21"/>
  <c r="Z49" i="21" s="1"/>
  <c r="Z43" i="21" s="1"/>
  <c r="AF53" i="21"/>
  <c r="AF52" i="21" s="1"/>
  <c r="AF49" i="21" s="1"/>
  <c r="AF43" i="21" s="1"/>
  <c r="Z74" i="21"/>
  <c r="AF75" i="21"/>
  <c r="AF74" i="21" s="1"/>
  <c r="Y67" i="21"/>
  <c r="AE68" i="21"/>
  <c r="AE67" i="21" s="1"/>
  <c r="Y98" i="21"/>
  <c r="AE99" i="21"/>
  <c r="AE98" i="21" s="1"/>
  <c r="AA67" i="21"/>
  <c r="AG68" i="21"/>
  <c r="AG67" i="21" s="1"/>
  <c r="AA52" i="21"/>
  <c r="AG53" i="21"/>
  <c r="AG52" i="21" s="1"/>
  <c r="Z67" i="21"/>
  <c r="AF68" i="21"/>
  <c r="AF67" i="21" s="1"/>
  <c r="Z98" i="21"/>
  <c r="AF99" i="21"/>
  <c r="AF98" i="21" s="1"/>
  <c r="Y64" i="21"/>
  <c r="AE65" i="21"/>
  <c r="AE64" i="21" s="1"/>
  <c r="AA129" i="21"/>
  <c r="AG130" i="21"/>
  <c r="AG129" i="21" s="1"/>
  <c r="Z81" i="21"/>
  <c r="AF82" i="21"/>
  <c r="AF81" i="21" s="1"/>
  <c r="AG226" i="21"/>
  <c r="AF226" i="21"/>
  <c r="AF225" i="21" s="1"/>
  <c r="AE226" i="21"/>
  <c r="S107" i="21"/>
  <c r="T97" i="21"/>
  <c r="Y94" i="21"/>
  <c r="AE96" i="21"/>
  <c r="AE94" i="21" s="1"/>
  <c r="Z126" i="21"/>
  <c r="AF127" i="21"/>
  <c r="AF126" i="21" s="1"/>
  <c r="Y61" i="21"/>
  <c r="AE62" i="21"/>
  <c r="AE61" i="21" s="1"/>
  <c r="Z108" i="21"/>
  <c r="AF109" i="21"/>
  <c r="AF108" i="21" s="1"/>
  <c r="AA88" i="21"/>
  <c r="AA84" i="21" s="1"/>
  <c r="AA83" i="21" s="1"/>
  <c r="AG89" i="21"/>
  <c r="AG88" i="21" s="1"/>
  <c r="AG84" i="21" s="1"/>
  <c r="AG83" i="21" s="1"/>
  <c r="AA46" i="21"/>
  <c r="AG47" i="21"/>
  <c r="AG46" i="21" s="1"/>
  <c r="Y108" i="21"/>
  <c r="AE110" i="21"/>
  <c r="AE108" i="21" s="1"/>
  <c r="AA61" i="21"/>
  <c r="AA57" i="21" s="1"/>
  <c r="AA54" i="21" s="1"/>
  <c r="AG62" i="21"/>
  <c r="AG61" i="21" s="1"/>
  <c r="AG57" i="21" s="1"/>
  <c r="Z32" i="21"/>
  <c r="AF33" i="21"/>
  <c r="AF32" i="21" s="1"/>
  <c r="Z61" i="21"/>
  <c r="AF62" i="21"/>
  <c r="AF61" i="21" s="1"/>
  <c r="Z118" i="21"/>
  <c r="AF119" i="21"/>
  <c r="AF118" i="21" s="1"/>
  <c r="Z137" i="21"/>
  <c r="Z136" i="21" s="1"/>
  <c r="AF138" i="21"/>
  <c r="AF137" i="21" s="1"/>
  <c r="AF136" i="21" s="1"/>
  <c r="T31" i="21"/>
  <c r="S57" i="21"/>
  <c r="S54" i="21" s="1"/>
  <c r="S43" i="21"/>
  <c r="S91" i="21"/>
  <c r="U107" i="21"/>
  <c r="S66" i="21"/>
  <c r="U97" i="21"/>
  <c r="T107" i="21"/>
  <c r="Y69" i="21"/>
  <c r="K133" i="21"/>
  <c r="K235" i="21" s="1"/>
  <c r="T57" i="21"/>
  <c r="T54" i="21" s="1"/>
  <c r="U69" i="21"/>
  <c r="U66" i="21" s="1"/>
  <c r="T230" i="21"/>
  <c r="Z231" i="21"/>
  <c r="U43" i="21"/>
  <c r="E133" i="21"/>
  <c r="E240" i="21" s="1"/>
  <c r="E243" i="21" s="1"/>
  <c r="E242" i="21" s="1"/>
  <c r="D133" i="21"/>
  <c r="D240" i="21" s="1"/>
  <c r="D243" i="21" s="1"/>
  <c r="D242" i="21" s="1"/>
  <c r="J133" i="21"/>
  <c r="N236" i="21"/>
  <c r="O236" i="21"/>
  <c r="L133" i="21"/>
  <c r="L235" i="21" s="1"/>
  <c r="O238" i="21"/>
  <c r="M237" i="21"/>
  <c r="O237" i="21"/>
  <c r="F133" i="21"/>
  <c r="F249" i="21" s="1"/>
  <c r="M236" i="21"/>
  <c r="N238" i="21"/>
  <c r="N237" i="21"/>
  <c r="M238" i="21"/>
  <c r="AE225" i="21" l="1"/>
  <c r="AE135" i="21" s="1"/>
  <c r="AE134" i="21" s="1"/>
  <c r="AF135" i="21"/>
  <c r="AG135" i="21"/>
  <c r="AG134" i="21" s="1"/>
  <c r="AG225" i="21"/>
  <c r="AE91" i="21"/>
  <c r="Y97" i="21"/>
  <c r="AG54" i="21"/>
  <c r="Y107" i="21"/>
  <c r="AA97" i="21"/>
  <c r="Y66" i="21"/>
  <c r="Y91" i="21"/>
  <c r="Z97" i="21"/>
  <c r="Z69" i="21"/>
  <c r="Z66" i="21" s="1"/>
  <c r="AF57" i="21"/>
  <c r="AF54" i="21" s="1"/>
  <c r="AG69" i="21"/>
  <c r="AG66" i="21" s="1"/>
  <c r="AE66" i="21"/>
  <c r="Z57" i="21"/>
  <c r="Z54" i="21" s="1"/>
  <c r="AF31" i="21"/>
  <c r="AF236" i="21" s="1"/>
  <c r="Z31" i="21"/>
  <c r="Z236" i="21" s="1"/>
  <c r="AG107" i="21"/>
  <c r="AE31" i="21"/>
  <c r="AF69" i="21"/>
  <c r="AF66" i="21" s="1"/>
  <c r="AG97" i="21"/>
  <c r="Y31" i="21"/>
  <c r="AA107" i="21"/>
  <c r="AG49" i="21"/>
  <c r="AG43" i="21" s="1"/>
  <c r="AE107" i="21"/>
  <c r="AE57" i="21"/>
  <c r="AE54" i="21" s="1"/>
  <c r="AF97" i="21"/>
  <c r="AE97" i="21"/>
  <c r="AE49" i="21"/>
  <c r="AE43" i="21" s="1"/>
  <c r="T237" i="21"/>
  <c r="Y57" i="21"/>
  <c r="Y54" i="21" s="1"/>
  <c r="AA69" i="21"/>
  <c r="AA66" i="21" s="1"/>
  <c r="AA49" i="21"/>
  <c r="AA43" i="21" s="1"/>
  <c r="AA236" i="21" s="1"/>
  <c r="Z230" i="21"/>
  <c r="AF231" i="21"/>
  <c r="AF230" i="21" s="1"/>
  <c r="U237" i="21"/>
  <c r="T236" i="21"/>
  <c r="S236" i="21"/>
  <c r="Z107" i="21"/>
  <c r="AF107" i="21"/>
  <c r="T238" i="21"/>
  <c r="S238" i="21"/>
  <c r="E249" i="21"/>
  <c r="S237" i="21"/>
  <c r="U238" i="21"/>
  <c r="J235" i="21"/>
  <c r="U236" i="21"/>
  <c r="E235" i="21"/>
  <c r="E250" i="21" s="1"/>
  <c r="M133" i="21"/>
  <c r="M240" i="21" s="1"/>
  <c r="M243" i="21" s="1"/>
  <c r="M242" i="21" s="1"/>
  <c r="N133" i="21"/>
  <c r="N240" i="21" s="1"/>
  <c r="N243" i="21" s="1"/>
  <c r="N242" i="21" s="1"/>
  <c r="F235" i="21"/>
  <c r="F250" i="21" s="1"/>
  <c r="D249" i="21"/>
  <c r="O133" i="21"/>
  <c r="O249" i="21" s="1"/>
  <c r="F240" i="21"/>
  <c r="F243" i="21" s="1"/>
  <c r="F242" i="21" s="1"/>
  <c r="D235" i="21"/>
  <c r="D250" i="21" s="1"/>
  <c r="Y237" i="21" l="1"/>
  <c r="Y236" i="21"/>
  <c r="Y133" i="21" s="1"/>
  <c r="Y240" i="21" s="1"/>
  <c r="Y243" i="21" s="1"/>
  <c r="U133" i="21"/>
  <c r="AA237" i="21"/>
  <c r="AA133" i="21" s="1"/>
  <c r="AA235" i="21" s="1"/>
  <c r="T133" i="21"/>
  <c r="T235" i="21" s="1"/>
  <c r="Y238" i="21"/>
  <c r="S133" i="21"/>
  <c r="S235" i="21" s="1"/>
  <c r="AE237" i="21"/>
  <c r="Z238" i="21"/>
  <c r="AF237" i="21"/>
  <c r="AF133" i="21" s="1"/>
  <c r="AG236" i="21"/>
  <c r="AG238" i="21"/>
  <c r="Z237" i="21"/>
  <c r="Z133" i="21" s="1"/>
  <c r="Z235" i="21" s="1"/>
  <c r="AF238" i="21"/>
  <c r="AE238" i="21"/>
  <c r="AE236" i="21"/>
  <c r="AA238" i="21"/>
  <c r="AG237" i="21"/>
  <c r="AF134" i="21"/>
  <c r="N249" i="21"/>
  <c r="O235" i="21"/>
  <c r="O250" i="21" s="1"/>
  <c r="U240" i="21"/>
  <c r="U243" i="21" s="1"/>
  <c r="U242" i="21" s="1"/>
  <c r="U241" i="21" s="1"/>
  <c r="N235" i="21"/>
  <c r="N250" i="21" s="1"/>
  <c r="U235" i="21"/>
  <c r="O240" i="21"/>
  <c r="O243" i="21" s="1"/>
  <c r="O242" i="21" s="1"/>
  <c r="M249" i="21"/>
  <c r="M235" i="21"/>
  <c r="M250" i="21" s="1"/>
  <c r="AE133" i="21" l="1"/>
  <c r="S240" i="21"/>
  <c r="S243" i="21" s="1"/>
  <c r="T240" i="21"/>
  <c r="Y235" i="21"/>
  <c r="AF240" i="21"/>
  <c r="AF241" i="21" s="1"/>
  <c r="AF235" i="21"/>
  <c r="AF234" i="21"/>
  <c r="Z240" i="21"/>
  <c r="Z241" i="21" s="1"/>
  <c r="AE240" i="21"/>
  <c r="AE235" i="21"/>
  <c r="AE234" i="21"/>
  <c r="AG133" i="21"/>
  <c r="AA240" i="21"/>
  <c r="AA241" i="21" s="1"/>
  <c r="Y241" i="21"/>
  <c r="T243" i="21"/>
  <c r="T242" i="21" s="1"/>
  <c r="T241" i="21" s="1"/>
  <c r="S241" i="21"/>
  <c r="AA183" i="21"/>
  <c r="AA164" i="21" s="1"/>
  <c r="AA135" i="21" s="1"/>
  <c r="AA134" i="21" s="1"/>
  <c r="AA234" i="21" s="1"/>
  <c r="U183" i="21"/>
  <c r="U164" i="21" s="1"/>
  <c r="U135" i="21" s="1"/>
  <c r="U134" i="21" s="1"/>
  <c r="U234" i="21" s="1"/>
  <c r="Z183" i="21"/>
  <c r="Z164" i="21" s="1"/>
  <c r="Z135" i="21" s="1"/>
  <c r="Z134" i="21" s="1"/>
  <c r="Z234" i="21" s="1"/>
  <c r="N183" i="21"/>
  <c r="N164" i="21" s="1"/>
  <c r="N135" i="21" s="1"/>
  <c r="N134" i="21" s="1"/>
  <c r="N234" i="21" s="1"/>
  <c r="T183" i="21"/>
  <c r="T164" i="21" s="1"/>
  <c r="T135" i="21" s="1"/>
  <c r="T134" i="21" s="1"/>
  <c r="T234" i="21" s="1"/>
  <c r="S183" i="21"/>
  <c r="S164" i="21" s="1"/>
  <c r="S135" i="21" s="1"/>
  <c r="S134" i="21" s="1"/>
  <c r="S234" i="21" s="1"/>
  <c r="M183" i="21"/>
  <c r="M164" i="21" s="1"/>
  <c r="M135" i="21" s="1"/>
  <c r="M134" i="21" s="1"/>
  <c r="M234" i="21" s="1"/>
  <c r="O183" i="21"/>
  <c r="O164" i="21" s="1"/>
  <c r="O135" i="21" s="1"/>
  <c r="O134" i="21" s="1"/>
  <c r="O234" i="21" s="1"/>
  <c r="Y183" i="21"/>
  <c r="Y164" i="21" s="1"/>
  <c r="Y135" i="21" s="1"/>
  <c r="Y134" i="21" s="1"/>
  <c r="Y234" i="21" s="1"/>
  <c r="E183" i="21"/>
  <c r="E164" i="21" s="1"/>
  <c r="E135" i="21" s="1"/>
  <c r="E134" i="21" s="1"/>
  <c r="E234" i="21" s="1"/>
  <c r="F183" i="21"/>
  <c r="F164" i="21" s="1"/>
  <c r="F135" i="21" s="1"/>
  <c r="F134" i="21" s="1"/>
  <c r="F234" i="21" s="1"/>
  <c r="J183" i="21"/>
  <c r="J164" i="21" s="1"/>
  <c r="J135" i="21" s="1"/>
  <c r="J134" i="21" s="1"/>
  <c r="J234" i="21" s="1"/>
  <c r="L183" i="21"/>
  <c r="L164" i="21" s="1"/>
  <c r="L135" i="21" s="1"/>
  <c r="L134" i="21" s="1"/>
  <c r="L234" i="21" s="1"/>
  <c r="D183" i="21"/>
  <c r="D164" i="21" s="1"/>
  <c r="D135" i="21" s="1"/>
  <c r="D134" i="21" s="1"/>
  <c r="D234" i="21" s="1"/>
  <c r="K183" i="21"/>
  <c r="K164" i="21" s="1"/>
  <c r="K135" i="21" s="1"/>
  <c r="K134" i="21" s="1"/>
  <c r="K234" i="21" s="1"/>
  <c r="Q183" i="21"/>
  <c r="Q164" i="21" s="1"/>
  <c r="Q135" i="21" s="1"/>
  <c r="Q134" i="21" s="1"/>
  <c r="Q234" i="21" s="1"/>
  <c r="R183" i="21"/>
  <c r="R164" i="21" s="1"/>
  <c r="R135" i="21" s="1"/>
  <c r="R134" i="21" s="1"/>
  <c r="R234" i="21" s="1"/>
  <c r="P183" i="21"/>
  <c r="P164" i="21" s="1"/>
  <c r="P135" i="21" s="1"/>
  <c r="P134" i="21" s="1"/>
  <c r="P234" i="21" s="1"/>
  <c r="W183" i="21"/>
  <c r="W164" i="21" s="1"/>
  <c r="W135" i="21" s="1"/>
  <c r="W134" i="21" s="1"/>
  <c r="W234" i="21" s="1"/>
  <c r="X183" i="21"/>
  <c r="X164" i="21" s="1"/>
  <c r="X135" i="21" s="1"/>
  <c r="X134" i="21" s="1"/>
  <c r="X234" i="21" s="1"/>
  <c r="V183" i="21"/>
  <c r="V164" i="21" s="1"/>
  <c r="V135" i="21" s="1"/>
  <c r="V134" i="21" s="1"/>
  <c r="V234" i="21" s="1"/>
  <c r="AF243" i="21" l="1"/>
  <c r="AA243" i="21"/>
  <c r="Z243" i="21"/>
  <c r="AG240" i="21"/>
  <c r="AG235" i="21"/>
  <c r="AG234" i="21"/>
  <c r="AE241" i="21"/>
  <c r="AE243" i="21"/>
  <c r="AG241" i="21" l="1"/>
  <c r="AG243" i="21"/>
</calcChain>
</file>

<file path=xl/comments1.xml><?xml version="1.0" encoding="utf-8"?>
<comments xmlns="http://schemas.openxmlformats.org/spreadsheetml/2006/main">
  <authors>
    <author>Автор</author>
  </authors>
  <commentList>
    <comment ref="V1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уведом</t>
        </r>
      </text>
    </comment>
  </commentList>
</comments>
</file>

<file path=xl/sharedStrings.xml><?xml version="1.0" encoding="utf-8"?>
<sst xmlns="http://schemas.openxmlformats.org/spreadsheetml/2006/main" count="514" uniqueCount="470">
  <si>
    <t xml:space="preserve">Код </t>
  </si>
  <si>
    <t xml:space="preserve"> 1 00 00000 00 0000 000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</si>
  <si>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</si>
  <si>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</si>
  <si>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</si>
  <si>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</si>
  <si>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</si>
  <si>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</si>
  <si>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</si>
  <si>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</si>
  <si>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</si>
  <si>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</si>
  <si>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</si>
  <si>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</si>
  <si>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</si>
  <si>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</si>
  <si>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</si>
  <si>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</si>
  <si>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</si>
  <si>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</si>
  <si>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</si>
  <si>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</si>
  <si>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</si>
  <si>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</si>
  <si>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</si>
  <si>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</si>
  <si>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</si>
  <si>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</si>
  <si>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</si>
  <si>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</si>
  <si>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</si>
  <si>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</si>
  <si>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</si>
  <si>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</si>
  <si>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</si>
  <si>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</si>
  <si>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</si>
  <si>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</si>
  <si>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</si>
  <si>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</si>
  <si>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</si>
  <si>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</si>
  <si>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</si>
  <si>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</si>
  <si>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</si>
  <si>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</si>
  <si>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</si>
  <si>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</si>
  <si>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</si>
  <si>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</si>
  <si>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</si>
  <si>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</si>
  <si>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</si>
  <si>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</si>
  <si>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</si>
  <si>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</si>
  <si>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</si>
  <si>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</si>
  <si>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</si>
  <si>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</si>
  <si>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</si>
  <si>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</si>
  <si>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</si>
  <si>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</si>
  <si>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</si>
  <si>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</si>
  <si>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</si>
  <si>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</si>
  <si>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</si>
  <si>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</si>
  <si>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</si>
  <si>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</si>
  <si>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</si>
  <si>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</si>
  <si>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</si>
  <si>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</si>
  <si>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</si>
  <si>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1 16 03000 00 0000 140</t>
  </si>
  <si>
    <t>1 16 03010 01 0000 140</t>
  </si>
  <si>
    <t xml:space="preserve"> 1 16 03030 01 0000 140</t>
  </si>
  <si>
    <t xml:space="preserve"> 1 16 06000 01 0000 140</t>
  </si>
  <si>
    <t xml:space="preserve"> 1 16 06000 01 6000 140</t>
  </si>
  <si>
    <t xml:space="preserve"> 1 16 08000 01 0000 140</t>
  </si>
  <si>
    <t xml:space="preserve"> 1 16 08010 01 0000 140</t>
  </si>
  <si>
    <t xml:space="preserve"> 1 16 08020 01 0000 140</t>
  </si>
  <si>
    <t>1 16 25000 01 0000 140</t>
  </si>
  <si>
    <t>1 16 25030 01 0000 140</t>
  </si>
  <si>
    <t>1 16 25050 01 0000 140</t>
  </si>
  <si>
    <t>1 16 25060 01 0000 140</t>
  </si>
  <si>
    <t>1 16 28000 01 0000 140</t>
  </si>
  <si>
    <t>1 16 30000 01 0000 140</t>
  </si>
  <si>
    <t>1 16 30013 01 0000 140</t>
  </si>
  <si>
    <t>1 16 30030 01 0000 140</t>
  </si>
  <si>
    <t xml:space="preserve"> 1 16 37000 00 0000 140</t>
  </si>
  <si>
    <t>1 16 37030 04 0000 140</t>
  </si>
  <si>
    <t>1 16 51020 02 0000 140</t>
  </si>
  <si>
    <t>1 16 90040 04 0000 140</t>
  </si>
  <si>
    <t>2 00 00000 00 0000 000</t>
  </si>
  <si>
    <t>2 02 00000 00 0000 000</t>
  </si>
  <si>
    <t>2 02 25027 04 0000 151</t>
  </si>
  <si>
    <t>2 02  25516 04 0000 151</t>
  </si>
  <si>
    <t>2 02  25519 04 0000 151</t>
  </si>
  <si>
    <t>2 02 25527 04 0000 151</t>
  </si>
  <si>
    <t>2 02 20077 04 0000 151</t>
  </si>
  <si>
    <t>0390002034</t>
  </si>
  <si>
    <t>0390002088</t>
  </si>
  <si>
    <t>0390002016</t>
  </si>
  <si>
    <t>0390002012</t>
  </si>
  <si>
    <t>0390002013</t>
  </si>
  <si>
    <t xml:space="preserve"> 0390002108</t>
  </si>
  <si>
    <t>0390002089</t>
  </si>
  <si>
    <t>0390002075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</si>
  <si>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</si>
  <si>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</si>
  <si>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</si>
  <si>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</si>
  <si>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</si>
  <si>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</si>
  <si>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</si>
  <si>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</si>
  <si>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</si>
  <si>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</si>
  <si>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</si>
  <si>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</si>
  <si>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</si>
  <si>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</si>
  <si>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</si>
  <si>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</si>
  <si>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</si>
  <si>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</si>
  <si>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0390002071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</si>
  <si>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</si>
  <si>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</si>
  <si>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</si>
  <si>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</si>
  <si>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</si>
  <si>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</si>
  <si>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</si>
  <si>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</si>
  <si>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0390002073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</si>
  <si>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</si>
  <si>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</si>
  <si>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</si>
  <si>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</si>
  <si>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</si>
  <si>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</si>
  <si>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</si>
  <si>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</si>
  <si>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</si>
  <si>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</si>
  <si>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</si>
  <si>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</si>
  <si>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</si>
  <si>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</si>
  <si>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</si>
  <si>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</si>
  <si>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</si>
  <si>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</si>
  <si>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</si>
  <si>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</si>
  <si>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</si>
  <si>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</si>
  <si>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</si>
  <si>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</si>
  <si>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</si>
  <si>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</si>
  <si>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</si>
  <si>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</si>
  <si>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</si>
  <si>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</si>
  <si>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</si>
  <si>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</si>
  <si>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</si>
  <si>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</si>
  <si>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</si>
  <si>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</si>
  <si>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</si>
  <si>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</si>
  <si>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</si>
  <si>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</si>
  <si>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</si>
  <si>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</si>
  <si>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</si>
  <si>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</si>
  <si>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</si>
  <si>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</si>
  <si>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</si>
  <si>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</si>
  <si>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</si>
  <si>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</si>
  <si>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</si>
  <si>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</si>
  <si>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</si>
  <si>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</si>
  <si>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</si>
  <si>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</si>
  <si>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</si>
  <si>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</si>
  <si>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</si>
  <si>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</si>
  <si>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</si>
  <si>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</si>
  <si>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</si>
  <si>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</si>
  <si>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</si>
  <si>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</si>
  <si>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</si>
  <si>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</si>
  <si>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</si>
  <si>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</si>
  <si>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</si>
  <si>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</si>
  <si>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</si>
  <si>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</si>
  <si>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</si>
  <si>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</si>
  <si>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</si>
  <si>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</si>
  <si>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</si>
  <si>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</si>
  <si>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</si>
  <si>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</si>
  <si>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</si>
  <si>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</si>
  <si>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</si>
  <si>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</si>
  <si>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</si>
  <si>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</si>
  <si>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</si>
  <si>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</si>
  <si>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</si>
  <si>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</si>
  <si>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</si>
  <si>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</si>
  <si>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</si>
  <si>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</si>
  <si>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</si>
  <si>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</si>
  <si>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</si>
  <si>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</si>
  <si>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</si>
  <si>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</si>
  <si>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</si>
  <si>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</si>
  <si>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</si>
  <si>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Субсидия бюджетам городских округов на поддержку отрасли культуры    (комплектование книжных фондов муниц.общедоступных библиотек и госуд.центр-х библиотек)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</si>
  <si>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</si>
  <si>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</si>
  <si>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образований.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</si>
  <si>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</si>
  <si>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</si>
  <si>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</si>
  <si>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</si>
  <si>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</si>
  <si>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</si>
  <si>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</si>
  <si>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</si>
  <si>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</si>
  <si>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</si>
  <si>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</si>
  <si>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</si>
  <si>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</si>
  <si>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</si>
  <si>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</si>
  <si>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</si>
  <si>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</si>
  <si>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</si>
  <si>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</si>
  <si>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</si>
  <si>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</si>
  <si>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</si>
  <si>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</si>
  <si>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</si>
  <si>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</si>
  <si>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</si>
  <si>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</si>
  <si>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</si>
  <si>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</si>
  <si>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</si>
  <si>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</si>
  <si>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</si>
  <si>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</si>
  <si>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</si>
  <si>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</si>
  <si>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</si>
  <si>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</si>
  <si>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</si>
  <si>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</si>
  <si>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</si>
  <si>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</si>
  <si>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</si>
  <si>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</si>
  <si>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</si>
  <si>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</si>
  <si>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</si>
  <si>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</si>
  <si>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</si>
  <si>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</si>
  <si>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</si>
  <si>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</si>
  <si>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</si>
  <si>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</si>
  <si>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</si>
  <si>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</si>
  <si>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</si>
  <si>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</si>
  <si>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</si>
  <si>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</si>
  <si>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</si>
  <si>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</si>
  <si>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</si>
  <si>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</si>
  <si>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</si>
  <si>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</si>
  <si>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</si>
  <si>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.048</t>
  </si>
  <si>
    <t>000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</si>
  <si>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</si>
  <si>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</si>
  <si>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</si>
  <si>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</si>
  <si>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</si>
  <si>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</si>
  <si>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</si>
  <si>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</si>
  <si>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</si>
  <si>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</si>
  <si>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</si>
  <si>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</si>
  <si>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</si>
  <si>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</si>
  <si>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</si>
  <si>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</si>
  <si>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</si>
  <si>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</si>
  <si>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</si>
  <si>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</si>
  <si>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</si>
  <si>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</si>
  <si>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Капитальный ремонт объектов систем водоснабжения и водоотведения (по ул Ленина)</t>
  </si>
  <si>
    <t>Доходы от оказания платных услуг (работ) и компенсации затрат
 государства</t>
  </si>
  <si>
    <t>1 16 90000 04 0000 140</t>
  </si>
  <si>
    <t>Доходы</t>
  </si>
  <si>
    <t>Итого   доходы</t>
  </si>
  <si>
    <t>дефицит в решении</t>
  </si>
  <si>
    <t>Дор.Фонд</t>
  </si>
  <si>
    <t>реализ. имущества</t>
  </si>
  <si>
    <t>Субсидии бюджетам субъектов РФ и муниципальных образований 
(межбюджетные субсидии)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</si>
  <si>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</si>
  <si>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Безвозмездные поступления от негосударственных организаций в бюджеты городских  округов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</si>
  <si>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</si>
  <si>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</si>
  <si>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прил.</t>
  </si>
  <si>
    <t>Содержание и обустройство сибиреязвенных захоронений и скотомогильников (биометрических ям)</t>
  </si>
  <si>
    <t>платные+ прочие безв.(целевые)</t>
  </si>
  <si>
    <t>налоговые неналоговые+ дотация</t>
  </si>
  <si>
    <t>аренда казна КУМИ концессия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</si>
  <si>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</si>
  <si>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t xml:space="preserve">  2019 год</t>
  </si>
  <si>
    <t xml:space="preserve">  2020 год</t>
  </si>
  <si>
    <t xml:space="preserve">  2021 год</t>
  </si>
  <si>
    <t>(тыс. руб.)</t>
  </si>
  <si>
    <t>Е.Н.Зачиняева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</si>
  <si>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</si>
  <si>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Строительство и реконструкция котельных и сетей теплоснабжения с применением энергоэффективных технологий, материалов и оборудования в рамках подпрограммы "Энергосбережение и повышение энергоэффективности экономики " гос.программы КО "Жилищно-коммунальный и дорожной комплекс, энергосбережение и повышение энергоэффективности Кузбасса"</t>
  </si>
  <si>
    <t>создание и поддержка функционирования монофункциональных центров предоставления государственных и муниципальных услуг</t>
  </si>
  <si>
    <t>этнокультурное развитие наций и народностей кемеровской области</t>
  </si>
  <si>
    <r>
      <rPr>
        <sz val="14"/>
        <rFont val="Arial"/>
        <family val="2"/>
        <charset val="204"/>
      </rPr>
      <t>1 13 02994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</si>
  <si>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Денежные взыскания (штрафы) за нарушение законодательства о налогах и сборах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</si>
  <si>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</si>
  <si>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</si>
  <si>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</si>
  <si>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</si>
  <si>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соц.поддержка граждан при всех формах устр. детей, лишенных род.попеч., в семью 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</si>
  <si>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</si>
  <si>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</si>
  <si>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</si>
  <si>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</si>
  <si>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за нарушение законодательства в области животного мира</t>
  </si>
  <si>
    <t>Денежные взыскания (штрафы) за нарушение законодательства в области окружающей среды</t>
  </si>
  <si>
    <t>Денежные взыскания (штрафы) за административные правонарушения в области дорожного движения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</si>
  <si>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</si>
  <si>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Акцизы по подакцизным товарам (продукции), производимым на  территории Российской Федерации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</si>
  <si>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</si>
  <si>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</si>
  <si>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</si>
  <si>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</si>
  <si>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</si>
  <si>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1 16 21040 04 0000 140</t>
  </si>
  <si>
    <t>1 16 23041 04 0000 140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</si>
  <si>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</si>
  <si>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</si>
  <si>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911, 919</t>
  </si>
  <si>
    <t>измения</t>
  </si>
  <si>
    <t>2 02 35260 04 0000 150</t>
  </si>
  <si>
    <t>2 02 20041 04 0000 150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</si>
  <si>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</si>
  <si>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2 02  25555 04 0000 150</t>
  </si>
  <si>
    <t>2 02 10000 00 0000 150</t>
  </si>
  <si>
    <t>2 02 15001 04 0000 150</t>
  </si>
  <si>
    <t>2 02 15002 04 0000 150</t>
  </si>
  <si>
    <t>2 02 20000 00 0000 150</t>
  </si>
  <si>
    <t>2 02 29999 04 0000 150</t>
  </si>
  <si>
    <t>2 02 30000 00 0000 150</t>
  </si>
  <si>
    <t>2 02 30013 04 0000 150</t>
  </si>
  <si>
    <t>2 02 30022 04 0000 150</t>
  </si>
  <si>
    <t>2 02 30029 04 0000 150</t>
  </si>
  <si>
    <t>2 02 35084 04 0000 150</t>
  </si>
  <si>
    <t>2 02 35120 04 0000 150</t>
  </si>
  <si>
    <t>2 02 35134 04 0000 150</t>
  </si>
  <si>
    <t>2 02 35135 04 0000 150</t>
  </si>
  <si>
    <t>2 02 35137 04 0000 150</t>
  </si>
  <si>
    <t>2 02 35176 04 0000 150</t>
  </si>
  <si>
    <t>2 02 35220 04 0000 150</t>
  </si>
  <si>
    <t>2 02 35250 04 0000 150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</si>
  <si>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</si>
  <si>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</si>
  <si>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</si>
  <si>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</si>
  <si>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</si>
  <si>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2 02 40000 00 0000 150</t>
  </si>
  <si>
    <t>2 02 45156 04 0000 150</t>
  </si>
  <si>
    <t>2 02 35082 04 0000 150</t>
  </si>
  <si>
    <t>2 07 04000 04 0000 150</t>
  </si>
  <si>
    <t>2 07 00000 00 0000 150</t>
  </si>
  <si>
    <t xml:space="preserve">в том числе собственная база </t>
  </si>
  <si>
    <t>2 02 25081 04 0000 150</t>
  </si>
  <si>
    <t>1 16 43000 01 0000 140</t>
  </si>
  <si>
    <t>1 16 51000 02 0000 140</t>
  </si>
  <si>
    <t>Наименование групп, подгрупп, статей, подстатей, элементов, видов (подвидов), кодов  классификации доходов</t>
  </si>
  <si>
    <t>было на 01.01.2019г</t>
  </si>
  <si>
    <t>изменения январь</t>
  </si>
  <si>
    <t>стало на 01.02.2019г</t>
  </si>
  <si>
    <t xml:space="preserve"> 1 03 02261 01 0000 110</t>
  </si>
  <si>
    <t xml:space="preserve"> 1 03 02251 01 0000 110</t>
  </si>
  <si>
    <t xml:space="preserve"> 1 03 02231 01 0000 110</t>
  </si>
  <si>
    <t xml:space="preserve"> 1 03 02241 01 0000 110</t>
  </si>
  <si>
    <t>изменения март</t>
  </si>
  <si>
    <t>стало на 01.04.2019г</t>
  </si>
  <si>
    <t>2 02 30027 04 0000 150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</si>
  <si>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</si>
  <si>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</si>
  <si>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</si>
  <si>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</si>
  <si>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</si>
  <si>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</si>
  <si>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</si>
  <si>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</si>
  <si>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</si>
  <si>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</si>
  <si>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</si>
  <si>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0390002058</t>
  </si>
  <si>
    <t>0390002121</t>
  </si>
  <si>
    <t>Т.С.Орлова</t>
  </si>
  <si>
    <t>2 02 2030204 0000 150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</si>
  <si>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</si>
  <si>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0390002190</t>
  </si>
  <si>
    <t>0390002188</t>
  </si>
  <si>
    <t>Строительство, реконструкция и капитальный ремонт образовательных организаций</t>
  </si>
  <si>
    <t>2 02 45163 040000 150</t>
  </si>
  <si>
    <t>Создание системы долговременного ухода за гражданами пожилого возраста и инвалидами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</si>
  <si>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color rgb="FFFF0000"/>
        <rFont val="Arial"/>
        <family val="2"/>
        <charset val="204"/>
      </rPr>
      <t>1</t>
    </r>
    <r>
      <rPr>
        <i/>
        <sz val="14"/>
        <color rgb="FFFF0000"/>
        <rFont val="Arial"/>
        <family val="2"/>
        <charset val="204"/>
      </rPr>
      <t xml:space="preserve"> и 228 Налогового кодекса Российской Федерации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</si>
  <si>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i/>
        <vertAlign val="superscript"/>
        <sz val="14"/>
        <color rgb="FFFF0000"/>
        <rFont val="Arial"/>
        <family val="2"/>
        <charset val="204"/>
      </rPr>
      <t>1</t>
    </r>
    <r>
      <rPr>
        <i/>
        <sz val="14"/>
        <color rgb="FFFF0000"/>
        <rFont val="Arial"/>
        <family val="2"/>
        <charset val="204"/>
      </rPr>
      <t>, п. 1 и 2 ст. 120, ст.125, 126, 128, 129, 129</t>
    </r>
    <r>
      <rPr>
        <i/>
        <vertAlign val="superscript"/>
        <sz val="14"/>
        <color rgb="FFFF0000"/>
        <rFont val="Arial"/>
        <family val="2"/>
        <charset val="204"/>
      </rPr>
      <t>1</t>
    </r>
    <r>
      <rPr>
        <i/>
        <sz val="14"/>
        <color rgb="FFFF0000"/>
        <rFont val="Arial"/>
        <family val="2"/>
        <charset val="204"/>
      </rPr>
      <t>, 132, 133, 134, 135, 135</t>
    </r>
    <r>
      <rPr>
        <i/>
        <vertAlign val="superscript"/>
        <sz val="14"/>
        <color rgb="FFFF0000"/>
        <rFont val="Arial"/>
        <family val="2"/>
        <charset val="204"/>
      </rPr>
      <t>1</t>
    </r>
    <r>
      <rPr>
        <i/>
        <sz val="14"/>
        <color rgb="FFFF0000"/>
        <rFont val="Arial"/>
        <family val="2"/>
        <charset val="204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</si>
  <si>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Приложение 1</t>
  </si>
  <si>
    <t>к решению  Совета народных депутатов Анжеро-Судженского городского округа</t>
  </si>
  <si>
    <t xml:space="preserve"> от _____________________.2019 г. № _______</t>
  </si>
  <si>
    <t xml:space="preserve"> от 20.12.2018 г. № 167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</si>
  <si>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2019 год и плановый период 2020 и 2021 годов</t>
  </si>
  <si>
    <t>(тыс.руб.)</t>
  </si>
  <si>
    <t>Начальник финансового управления г. Анжеро-Судженска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</si>
</sst>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74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sz val="12"/>
      <name val="Times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 Cyr"/>
      <family val="2"/>
      <charset val="204"/>
    </font>
    <font>
      <b/>
      <sz val="14"/>
      <color rgb="FFFF0000"/>
      <name val="Calibri"/>
      <family val="2"/>
      <scheme val="minor"/>
    </font>
    <font>
      <b/>
      <i/>
      <sz val="14"/>
      <name val="Arial"/>
      <family val="2"/>
      <charset val="204"/>
    </font>
    <font>
      <b/>
      <u val="singleAccounting"/>
      <sz val="14"/>
      <name val="Times"/>
      <family val="1"/>
    </font>
    <font>
      <b/>
      <u val="singleAccounting"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"/>
      <family val="1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Times"/>
      <family val="1"/>
    </font>
    <font>
      <sz val="10"/>
      <name val="Arial"/>
      <family val="2"/>
      <charset val="204"/>
    </font>
    <font>
      <b/>
      <sz val="12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i/>
      <sz val="12"/>
      <color rgb="FF0070C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sz val="14"/>
      <color rgb="FFFF0000"/>
      <name val="Times"/>
      <family val="1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rgb="FFFF0000"/>
      <name val="Calibri"/>
      <family val="2"/>
      <scheme val="minor"/>
    </font>
    <font>
      <b/>
      <u val="singleAccounting"/>
      <sz val="14"/>
      <color rgb="FFFF0000"/>
      <name val="Arial"/>
      <family val="2"/>
      <charset val="204"/>
    </font>
    <font>
      <b/>
      <u val="singleAccounting"/>
      <sz val="14"/>
      <color rgb="FFFF0000"/>
      <name val="Times"/>
      <family val="1"/>
    </font>
    <font>
      <sz val="12"/>
      <name val="Arial Cyr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8"/>
      <color rgb="FF0070C0"/>
      <name val="Calibri"/>
      <family val="2"/>
      <charset val="204"/>
      <scheme val="minor"/>
    </font>
    <font>
      <sz val="8"/>
      <color theme="1"/>
      <name val="Times"/>
      <family val="1"/>
    </font>
    <font>
      <sz val="8"/>
      <color theme="1"/>
      <name val="Calibri"/>
      <family val="2"/>
      <scheme val="minor"/>
    </font>
    <font>
      <b/>
      <sz val="8"/>
      <color rgb="FFFF0000"/>
      <name val="Times"/>
      <family val="1"/>
    </font>
    <font>
      <sz val="8"/>
      <color rgb="FFFF0000"/>
      <name val="Times"/>
      <family val="1"/>
    </font>
    <font>
      <b/>
      <sz val="8"/>
      <color rgb="FFFF0000"/>
      <name val="Calibri"/>
      <family val="2"/>
      <scheme val="minor"/>
    </font>
    <font>
      <b/>
      <i/>
      <sz val="14"/>
      <color rgb="FFFF0000"/>
      <name val="Arial"/>
      <family val="2"/>
      <charset val="204"/>
    </font>
    <font>
      <b/>
      <sz val="11"/>
      <color rgb="FFFF0000"/>
      <name val="Calibri"/>
      <family val="2"/>
      <scheme val="minor"/>
    </font>
    <font>
      <b/>
      <sz val="14"/>
      <name val="Arial Cyr"/>
      <charset val="204"/>
    </font>
    <font>
      <sz val="14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3" tint="-0.249977111117893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8" tint="-0.499984740745262"/>
      <name val="Arial"/>
      <family val="2"/>
      <charset val="204"/>
    </font>
    <font>
      <b/>
      <sz val="12"/>
      <color theme="0" tint="-4.9989318521683403E-2"/>
      <name val="Arial"/>
      <family val="2"/>
      <charset val="204"/>
    </font>
    <font>
      <b/>
      <sz val="12"/>
      <color theme="0"/>
      <name val="Arial"/>
      <family val="2"/>
      <charset val="204"/>
    </font>
    <font>
      <i/>
      <vertAlign val="superscript"/>
      <sz val="14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color theme="1"/>
      <name val="Calibri"/>
      <family val="2"/>
      <scheme val="minor"/>
    </font>
    <font>
      <i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CFE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0" fillId="0" borderId="0" xfId="0" applyFill="1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164" fontId="11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43" fontId="17" fillId="3" borderId="1" xfId="1" applyFont="1" applyFill="1" applyBorder="1" applyAlignment="1">
      <alignment horizontal="right"/>
    </xf>
    <xf numFmtId="0" fontId="14" fillId="3" borderId="2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distributed"/>
    </xf>
    <xf numFmtId="43" fontId="14" fillId="3" borderId="1" xfId="1" applyFont="1" applyFill="1" applyBorder="1" applyAlignment="1">
      <alignment horizontal="center" vertical="center"/>
    </xf>
    <xf numFmtId="43" fontId="18" fillId="3" borderId="9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0" fontId="0" fillId="0" borderId="0" xfId="0" applyFont="1"/>
    <xf numFmtId="164" fontId="1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5" fillId="0" borderId="0" xfId="0" applyFont="1"/>
    <xf numFmtId="0" fontId="14" fillId="3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43" fontId="14" fillId="3" borderId="3" xfId="1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/>
    </xf>
    <xf numFmtId="43" fontId="19" fillId="3" borderId="6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19" fillId="3" borderId="7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distributed"/>
    </xf>
    <xf numFmtId="43" fontId="1" fillId="0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8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37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vertical="center"/>
    </xf>
    <xf numFmtId="164" fontId="11" fillId="0" borderId="1" xfId="1" applyNumberFormat="1" applyFont="1" applyFill="1" applyBorder="1" applyAlignment="1">
      <alignment horizontal="right" vertical="center"/>
    </xf>
    <xf numFmtId="164" fontId="39" fillId="0" borderId="1" xfId="1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64" fontId="39" fillId="0" borderId="1" xfId="1" applyNumberFormat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43" fontId="37" fillId="3" borderId="3" xfId="1" applyFont="1" applyFill="1" applyBorder="1" applyAlignment="1">
      <alignment horizontal="left" vertical="center"/>
    </xf>
    <xf numFmtId="43" fontId="37" fillId="3" borderId="1" xfId="1" applyFont="1" applyFill="1" applyBorder="1" applyAlignment="1">
      <alignment horizontal="left" vertical="center"/>
    </xf>
    <xf numFmtId="43" fontId="37" fillId="3" borderId="1" xfId="1" applyFont="1" applyFill="1" applyBorder="1" applyAlignment="1">
      <alignment horizontal="center" vertical="center"/>
    </xf>
    <xf numFmtId="43" fontId="37" fillId="3" borderId="2" xfId="1" applyFont="1" applyFill="1" applyBorder="1" applyAlignment="1">
      <alignment vertical="center"/>
    </xf>
    <xf numFmtId="43" fontId="41" fillId="3" borderId="6" xfId="1" applyFont="1" applyFill="1" applyBorder="1" applyAlignment="1">
      <alignment vertical="center"/>
    </xf>
    <xf numFmtId="43" fontId="41" fillId="3" borderId="7" xfId="1" applyFont="1" applyFill="1" applyBorder="1" applyAlignment="1">
      <alignment vertical="center"/>
    </xf>
    <xf numFmtId="43" fontId="42" fillId="3" borderId="9" xfId="1" applyFont="1" applyFill="1" applyBorder="1" applyAlignment="1">
      <alignment horizontal="center" vertical="center"/>
    </xf>
    <xf numFmtId="43" fontId="34" fillId="3" borderId="1" xfId="1" applyFont="1" applyFill="1" applyBorder="1" applyAlignment="1">
      <alignment horizontal="center" vertical="center"/>
    </xf>
    <xf numFmtId="43" fontId="34" fillId="0" borderId="0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/>
    <xf numFmtId="0" fontId="6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wrapText="1"/>
    </xf>
    <xf numFmtId="0" fontId="3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justify" wrapText="1"/>
    </xf>
    <xf numFmtId="0" fontId="11" fillId="0" borderId="1" xfId="0" applyFont="1" applyFill="1" applyBorder="1" applyAlignment="1">
      <alignment horizontal="left" wrapText="1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center" vertical="center"/>
    </xf>
    <xf numFmtId="0" fontId="48" fillId="0" borderId="0" xfId="0" applyFont="1"/>
    <xf numFmtId="0" fontId="43" fillId="0" borderId="0" xfId="0" applyFont="1" applyAlignment="1">
      <alignment horizontal="right" wrapText="1"/>
    </xf>
    <xf numFmtId="43" fontId="52" fillId="3" borderId="3" xfId="1" applyFont="1" applyFill="1" applyBorder="1" applyAlignment="1">
      <alignment horizontal="center" vertical="center"/>
    </xf>
    <xf numFmtId="0" fontId="53" fillId="0" borderId="0" xfId="0" applyFont="1" applyBorder="1"/>
    <xf numFmtId="0" fontId="53" fillId="0" borderId="0" xfId="0" applyFont="1"/>
    <xf numFmtId="0" fontId="52" fillId="3" borderId="3" xfId="0" applyFont="1" applyFill="1" applyBorder="1" applyAlignment="1">
      <alignment horizontal="right" vertical="center"/>
    </xf>
    <xf numFmtId="165" fontId="19" fillId="3" borderId="6" xfId="1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55" fillId="0" borderId="1" xfId="1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right" wrapText="1"/>
    </xf>
    <xf numFmtId="0" fontId="43" fillId="4" borderId="0" xfId="0" applyFont="1" applyFill="1" applyAlignment="1">
      <alignment horizontal="right" wrapText="1"/>
    </xf>
    <xf numFmtId="0" fontId="51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4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164" fontId="6" fillId="0" borderId="0" xfId="0" applyNumberFormat="1" applyFont="1"/>
    <xf numFmtId="0" fontId="46" fillId="0" borderId="10" xfId="0" applyFont="1" applyBorder="1" applyAlignment="1">
      <alignment vertical="center"/>
    </xf>
    <xf numFmtId="0" fontId="48" fillId="0" borderId="10" xfId="0" applyFont="1" applyBorder="1" applyAlignment="1"/>
    <xf numFmtId="0" fontId="22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3" fillId="0" borderId="0" xfId="0" applyFont="1" applyAlignment="1">
      <alignment wrapText="1"/>
    </xf>
    <xf numFmtId="0" fontId="59" fillId="0" borderId="1" xfId="0" applyFont="1" applyBorder="1" applyAlignment="1">
      <alignment horizontal="center"/>
    </xf>
    <xf numFmtId="0" fontId="59" fillId="0" borderId="1" xfId="0" applyFont="1" applyBorder="1" applyAlignment="1">
      <alignment vertical="center"/>
    </xf>
    <xf numFmtId="0" fontId="59" fillId="0" borderId="1" xfId="0" applyFont="1" applyBorder="1" applyAlignment="1">
      <alignment horizontal="center" vertical="center"/>
    </xf>
    <xf numFmtId="164" fontId="58" fillId="0" borderId="1" xfId="1" applyNumberFormat="1" applyFont="1" applyFill="1" applyBorder="1" applyAlignment="1">
      <alignment horizontal="center" vertical="center"/>
    </xf>
    <xf numFmtId="0" fontId="59" fillId="0" borderId="1" xfId="0" applyFont="1" applyBorder="1"/>
    <xf numFmtId="0" fontId="60" fillId="4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43" fontId="61" fillId="3" borderId="3" xfId="1" applyFont="1" applyFill="1" applyBorder="1" applyAlignment="1">
      <alignment horizontal="center" vertical="center"/>
    </xf>
    <xf numFmtId="43" fontId="61" fillId="3" borderId="1" xfId="1" applyFont="1" applyFill="1" applyBorder="1" applyAlignment="1">
      <alignment horizontal="center" vertical="center"/>
    </xf>
    <xf numFmtId="165" fontId="19" fillId="3" borderId="6" xfId="1" applyNumberFormat="1" applyFont="1" applyFill="1" applyBorder="1" applyAlignment="1">
      <alignment horizontal="center"/>
    </xf>
    <xf numFmtId="43" fontId="19" fillId="3" borderId="6" xfId="1" applyFont="1" applyFill="1" applyBorder="1" applyAlignment="1">
      <alignment horizontal="center"/>
    </xf>
    <xf numFmtId="0" fontId="39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39" fillId="0" borderId="1" xfId="0" applyNumberFormat="1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65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justify" vertical="center" wrapText="1"/>
    </xf>
    <xf numFmtId="164" fontId="10" fillId="0" borderId="1" xfId="1" applyNumberFormat="1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8" fillId="0" borderId="1" xfId="0" applyFont="1" applyFill="1" applyBorder="1" applyAlignment="1">
      <alignment vertical="center" wrapText="1"/>
    </xf>
    <xf numFmtId="164" fontId="68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right" vertical="center"/>
    </xf>
    <xf numFmtId="0" fontId="11" fillId="0" borderId="1" xfId="0" applyNumberFormat="1" applyFont="1" applyFill="1" applyBorder="1" applyAlignment="1">
      <alignment wrapText="1"/>
    </xf>
    <xf numFmtId="0" fontId="22" fillId="0" borderId="1" xfId="0" applyFont="1" applyFill="1" applyBorder="1" applyAlignment="1">
      <alignment vertical="center"/>
    </xf>
    <xf numFmtId="0" fontId="11" fillId="0" borderId="1" xfId="0" quotePrefix="1" applyFont="1" applyFill="1" applyBorder="1" applyAlignment="1">
      <alignment vertical="center" wrapText="1"/>
    </xf>
    <xf numFmtId="0" fontId="11" fillId="0" borderId="1" xfId="0" quotePrefix="1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vertical="center" wrapText="1"/>
    </xf>
    <xf numFmtId="0" fontId="6" fillId="2" borderId="0" xfId="0" applyFont="1" applyFill="1"/>
    <xf numFmtId="0" fontId="6" fillId="0" borderId="1" xfId="0" applyFont="1" applyBorder="1"/>
    <xf numFmtId="0" fontId="70" fillId="0" borderId="3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7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44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63" fillId="2" borderId="1" xfId="0" applyNumberFormat="1" applyFont="1" applyFill="1" applyBorder="1" applyAlignment="1">
      <alignment horizontal="center" vertical="center" wrapText="1"/>
    </xf>
    <xf numFmtId="49" fontId="62" fillId="0" borderId="1" xfId="0" applyNumberFormat="1" applyFont="1" applyFill="1" applyBorder="1" applyAlignment="1">
      <alignment horizontal="center" vertical="center" wrapText="1"/>
    </xf>
    <xf numFmtId="49" fontId="6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43" fontId="22" fillId="3" borderId="1" xfId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2" fillId="0" borderId="0" xfId="0" applyFont="1" applyAlignment="1">
      <alignment horizontal="right" wrapText="1"/>
    </xf>
    <xf numFmtId="0" fontId="43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5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50" fillId="0" borderId="0" xfId="0" applyFont="1" applyBorder="1" applyAlignment="1">
      <alignment horizontal="center"/>
    </xf>
    <xf numFmtId="0" fontId="73" fillId="0" borderId="0" xfId="0" applyFont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FB158"/>
      <color rgb="FFD8CFE3"/>
      <color rgb="FF69FFFF"/>
      <color rgb="FFB6B1F9"/>
      <color rgb="FFCBDE8E"/>
      <color rgb="FFD4CAE0"/>
      <color rgb="FFBBD46A"/>
      <color rgb="FFFF6699"/>
      <color rgb="FFFF93B7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FB158"/>
    <pageSetUpPr fitToPage="1"/>
  </sheetPr>
  <dimension ref="A1:AH253"/>
  <sheetViews>
    <sheetView tabSelected="1" topLeftCell="B1" zoomScale="71" zoomScaleNormal="71" zoomScaleSheetLayoutView="69" workbookViewId="0">
      <selection activeCell="AK7" sqref="AK7"/>
    </sheetView>
  </sheetViews>
  <sheetFormatPr defaultRowHeight="18.75" x14ac:dyDescent="0.25"/>
  <cols>
    <col min="1" max="1" width="5.42578125" style="32" hidden="1" customWidth="1"/>
    <col min="2" max="2" width="31.140625" style="225" customWidth="1"/>
    <col min="3" max="3" width="87.5703125" style="13" customWidth="1"/>
    <col min="4" max="4" width="22.5703125" style="82" hidden="1" customWidth="1"/>
    <col min="5" max="5" width="22" style="82" hidden="1" customWidth="1"/>
    <col min="6" max="6" width="21.28515625" style="82" hidden="1" customWidth="1"/>
    <col min="7" max="7" width="6.42578125" style="141" hidden="1" customWidth="1"/>
    <col min="8" max="9" width="6.42578125" style="47" hidden="1" customWidth="1"/>
    <col min="10" max="10" width="19.140625" style="83" hidden="1" customWidth="1"/>
    <col min="11" max="11" width="17.140625" style="84" hidden="1" customWidth="1"/>
    <col min="12" max="12" width="21.7109375" style="84" hidden="1" customWidth="1"/>
    <col min="13" max="13" width="20.28515625" style="69" hidden="1" customWidth="1"/>
    <col min="14" max="14" width="20.140625" style="69" hidden="1" customWidth="1"/>
    <col min="15" max="15" width="19.42578125" style="69" hidden="1" customWidth="1"/>
    <col min="16" max="16" width="18.42578125" style="3" hidden="1" customWidth="1"/>
    <col min="17" max="17" width="16.28515625" style="3" hidden="1" customWidth="1"/>
    <col min="18" max="18" width="16.140625" style="3" hidden="1" customWidth="1"/>
    <col min="19" max="19" width="19.5703125" hidden="1" customWidth="1"/>
    <col min="20" max="20" width="22.7109375" hidden="1" customWidth="1"/>
    <col min="21" max="21" width="21.42578125" hidden="1" customWidth="1"/>
    <col min="22" max="22" width="17.7109375" style="3" hidden="1" customWidth="1"/>
    <col min="23" max="23" width="17.28515625" hidden="1" customWidth="1"/>
    <col min="24" max="24" width="18.140625" hidden="1" customWidth="1"/>
    <col min="25" max="25" width="23" hidden="1" customWidth="1"/>
    <col min="26" max="26" width="23.5703125" hidden="1" customWidth="1"/>
    <col min="27" max="27" width="23" hidden="1" customWidth="1"/>
    <col min="28" max="28" width="19.85546875" hidden="1" customWidth="1"/>
    <col min="29" max="29" width="20.42578125" hidden="1" customWidth="1"/>
    <col min="30" max="30" width="20.7109375" hidden="1" customWidth="1"/>
    <col min="31" max="31" width="26.42578125" customWidth="1"/>
    <col min="32" max="32" width="21.7109375" customWidth="1"/>
    <col min="33" max="33" width="19.7109375" customWidth="1"/>
  </cols>
  <sheetData>
    <row r="1" spans="1:34" ht="18.75" customHeight="1" x14ac:dyDescent="0.25">
      <c r="B1" s="226" t="s">
        <v>463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ht="18.75" customHeight="1" x14ac:dyDescent="0.25">
      <c r="B2" s="226" t="s">
        <v>464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</row>
    <row r="3" spans="1:34" ht="18.75" customHeight="1" x14ac:dyDescent="0.25">
      <c r="B3" s="226" t="s">
        <v>465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</row>
    <row r="4" spans="1:34" ht="8.25" customHeight="1" x14ac:dyDescent="0.25"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</row>
    <row r="5" spans="1:34" ht="18.75" customHeight="1" x14ac:dyDescent="0.25">
      <c r="B5" s="237" t="s">
        <v>463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151"/>
    </row>
    <row r="6" spans="1:34" ht="15.75" customHeight="1" x14ac:dyDescent="0.25">
      <c r="B6" s="237" t="s">
        <v>464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151"/>
    </row>
    <row r="7" spans="1:34" ht="16.5" customHeight="1" x14ac:dyDescent="0.25">
      <c r="B7" s="237" t="s">
        <v>466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151"/>
    </row>
    <row r="8" spans="1:34" ht="18.75" customHeight="1" x14ac:dyDescent="0.25"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151"/>
    </row>
    <row r="9" spans="1:34" ht="36" customHeight="1" x14ac:dyDescent="0.25">
      <c r="B9" s="234" t="s">
        <v>467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151"/>
    </row>
    <row r="10" spans="1:34" ht="18.75" customHeight="1" x14ac:dyDescent="0.25">
      <c r="B10" s="196"/>
      <c r="C10" s="124"/>
      <c r="D10" s="124"/>
      <c r="E10" s="124"/>
      <c r="F10" s="124"/>
      <c r="G10" s="134"/>
      <c r="H10" s="124"/>
      <c r="I10" s="133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AG10" s="131" t="s">
        <v>468</v>
      </c>
    </row>
    <row r="11" spans="1:34" s="123" customFormat="1" ht="28.15" hidden="1" customHeight="1" x14ac:dyDescent="0.25">
      <c r="A11" s="147"/>
      <c r="B11" s="197"/>
      <c r="C11" s="148"/>
      <c r="D11" s="120"/>
      <c r="E11" s="120"/>
      <c r="F11" s="121" t="s">
        <v>361</v>
      </c>
      <c r="G11" s="135"/>
      <c r="H11" s="122"/>
      <c r="I11" s="122"/>
      <c r="J11" s="236" t="s">
        <v>393</v>
      </c>
      <c r="K11" s="236"/>
      <c r="L11" s="236"/>
      <c r="M11" s="231" t="s">
        <v>430</v>
      </c>
      <c r="N11" s="231"/>
      <c r="O11" s="231"/>
      <c r="P11" s="231" t="s">
        <v>431</v>
      </c>
      <c r="Q11" s="231"/>
      <c r="R11" s="231"/>
      <c r="S11" s="232" t="s">
        <v>432</v>
      </c>
      <c r="T11" s="232"/>
      <c r="U11" s="232"/>
      <c r="V11" s="231" t="s">
        <v>437</v>
      </c>
      <c r="W11" s="231"/>
      <c r="X11" s="231"/>
      <c r="Y11" s="232" t="s">
        <v>438</v>
      </c>
      <c r="Z11" s="232"/>
      <c r="AA11" s="232"/>
    </row>
    <row r="12" spans="1:34" s="3" customFormat="1" ht="42" customHeight="1" x14ac:dyDescent="0.25">
      <c r="A12" s="194"/>
      <c r="B12" s="149" t="s">
        <v>0</v>
      </c>
      <c r="C12" s="52" t="s">
        <v>429</v>
      </c>
      <c r="D12" s="53" t="s">
        <v>358</v>
      </c>
      <c r="E12" s="53" t="s">
        <v>359</v>
      </c>
      <c r="F12" s="53" t="s">
        <v>360</v>
      </c>
      <c r="G12" s="157"/>
      <c r="H12" s="195"/>
      <c r="I12" s="195"/>
      <c r="J12" s="53" t="s">
        <v>358</v>
      </c>
      <c r="K12" s="53" t="s">
        <v>359</v>
      </c>
      <c r="L12" s="53" t="s">
        <v>360</v>
      </c>
      <c r="M12" s="53" t="s">
        <v>358</v>
      </c>
      <c r="N12" s="53" t="s">
        <v>359</v>
      </c>
      <c r="O12" s="53" t="s">
        <v>360</v>
      </c>
      <c r="P12" s="53" t="s">
        <v>358</v>
      </c>
      <c r="Q12" s="53" t="s">
        <v>359</v>
      </c>
      <c r="R12" s="53" t="s">
        <v>360</v>
      </c>
      <c r="S12" s="53" t="s">
        <v>358</v>
      </c>
      <c r="T12" s="53" t="s">
        <v>359</v>
      </c>
      <c r="U12" s="53" t="s">
        <v>360</v>
      </c>
      <c r="V12" s="53" t="s">
        <v>358</v>
      </c>
      <c r="W12" s="53" t="s">
        <v>359</v>
      </c>
      <c r="X12" s="53" t="s">
        <v>360</v>
      </c>
      <c r="Y12" s="53" t="s">
        <v>358</v>
      </c>
      <c r="Z12" s="53" t="s">
        <v>359</v>
      </c>
      <c r="AA12" s="53" t="s">
        <v>360</v>
      </c>
      <c r="AB12" s="53" t="s">
        <v>358</v>
      </c>
      <c r="AC12" s="53" t="s">
        <v>359</v>
      </c>
      <c r="AD12" s="53" t="s">
        <v>360</v>
      </c>
      <c r="AE12" s="53" t="s">
        <v>358</v>
      </c>
      <c r="AF12" s="53" t="s">
        <v>359</v>
      </c>
      <c r="AG12" s="53" t="s">
        <v>360</v>
      </c>
    </row>
    <row r="13" spans="1:34" s="25" customFormat="1" ht="17.25" customHeight="1" x14ac:dyDescent="0.25">
      <c r="A13" s="34"/>
      <c r="B13" s="31">
        <v>1</v>
      </c>
      <c r="C13" s="31">
        <v>2</v>
      </c>
      <c r="D13" s="85">
        <v>3</v>
      </c>
      <c r="E13" s="85">
        <v>4</v>
      </c>
      <c r="F13" s="85">
        <v>5</v>
      </c>
      <c r="G13" s="137"/>
      <c r="H13" s="77"/>
      <c r="I13" s="77"/>
      <c r="J13" s="86"/>
      <c r="K13" s="86"/>
      <c r="L13" s="86"/>
      <c r="M13" s="70">
        <v>3</v>
      </c>
      <c r="N13" s="70">
        <v>4</v>
      </c>
      <c r="O13" s="70">
        <v>5</v>
      </c>
      <c r="P13" s="115">
        <v>6</v>
      </c>
      <c r="Q13" s="115">
        <v>7</v>
      </c>
      <c r="R13" s="115">
        <v>8</v>
      </c>
      <c r="S13" s="70">
        <v>3</v>
      </c>
      <c r="T13" s="70">
        <v>4</v>
      </c>
      <c r="U13" s="70">
        <v>5</v>
      </c>
      <c r="V13" s="115">
        <v>6</v>
      </c>
      <c r="W13" s="115">
        <v>7</v>
      </c>
      <c r="X13" s="115">
        <v>8</v>
      </c>
      <c r="Y13" s="70">
        <v>1</v>
      </c>
      <c r="Z13" s="70">
        <v>2</v>
      </c>
      <c r="AA13" s="70">
        <v>3</v>
      </c>
      <c r="AB13" s="152">
        <v>4</v>
      </c>
      <c r="AC13" s="152">
        <v>5</v>
      </c>
      <c r="AD13" s="152">
        <v>6</v>
      </c>
      <c r="AE13" s="152">
        <v>3</v>
      </c>
      <c r="AF13" s="152">
        <v>4</v>
      </c>
      <c r="AG13" s="152">
        <v>5</v>
      </c>
    </row>
    <row r="14" spans="1:34" s="5" customFormat="1" ht="24" customHeight="1" x14ac:dyDescent="0.3">
      <c r="A14" s="35"/>
      <c r="B14" s="198" t="s">
        <v>1</v>
      </c>
      <c r="C14" s="54" t="s">
        <v>342</v>
      </c>
      <c r="D14" s="14"/>
      <c r="E14" s="14"/>
      <c r="F14" s="14"/>
      <c r="G14" s="136"/>
      <c r="H14" s="76"/>
      <c r="I14" s="76"/>
      <c r="J14" s="87"/>
      <c r="K14" s="87"/>
      <c r="L14" s="87"/>
      <c r="M14" s="74"/>
      <c r="N14" s="74"/>
      <c r="O14" s="74"/>
      <c r="P14" s="113"/>
      <c r="Q14" s="113"/>
      <c r="R14" s="113"/>
      <c r="S14" s="74"/>
      <c r="T14" s="74"/>
      <c r="U14" s="74"/>
      <c r="V14" s="228" t="s">
        <v>437</v>
      </c>
      <c r="W14" s="229"/>
      <c r="X14" s="230"/>
      <c r="Y14" s="74"/>
      <c r="Z14" s="74"/>
      <c r="AA14" s="74"/>
      <c r="AB14" s="153"/>
      <c r="AC14" s="153"/>
      <c r="AD14" s="153"/>
      <c r="AE14" s="154"/>
      <c r="AF14" s="154"/>
      <c r="AG14" s="154"/>
    </row>
    <row r="15" spans="1:34" ht="22.5" hidden="1" customHeight="1" x14ac:dyDescent="0.25">
      <c r="A15" s="35"/>
      <c r="B15" s="199" t="s">
        <v>2</v>
      </c>
      <c r="C15" s="117" t="s">
        <v>151</v>
      </c>
      <c r="D15" s="88">
        <f>D16</f>
        <v>351781</v>
      </c>
      <c r="E15" s="88">
        <f>E16</f>
        <v>361311</v>
      </c>
      <c r="F15" s="88">
        <f>F16</f>
        <v>374131</v>
      </c>
      <c r="G15" s="136"/>
      <c r="H15" s="76"/>
      <c r="I15" s="76"/>
      <c r="J15" s="88">
        <f t="shared" ref="J15:Y15" si="0">J16</f>
        <v>519</v>
      </c>
      <c r="K15" s="88">
        <f t="shared" si="0"/>
        <v>530</v>
      </c>
      <c r="L15" s="88">
        <f t="shared" si="0"/>
        <v>547</v>
      </c>
      <c r="M15" s="88">
        <f t="shared" si="0"/>
        <v>352300</v>
      </c>
      <c r="N15" s="88">
        <f t="shared" si="0"/>
        <v>361841</v>
      </c>
      <c r="O15" s="88">
        <f t="shared" si="0"/>
        <v>374678</v>
      </c>
      <c r="P15" s="88">
        <f t="shared" si="0"/>
        <v>0</v>
      </c>
      <c r="Q15" s="88">
        <f t="shared" si="0"/>
        <v>0</v>
      </c>
      <c r="R15" s="88">
        <f t="shared" si="0"/>
        <v>0</v>
      </c>
      <c r="S15" s="88">
        <f t="shared" si="0"/>
        <v>352300</v>
      </c>
      <c r="T15" s="88">
        <f t="shared" si="0"/>
        <v>361841</v>
      </c>
      <c r="U15" s="88">
        <f t="shared" si="0"/>
        <v>374678</v>
      </c>
      <c r="V15" s="88">
        <f t="shared" si="0"/>
        <v>0</v>
      </c>
      <c r="W15" s="88">
        <f t="shared" si="0"/>
        <v>0</v>
      </c>
      <c r="X15" s="88">
        <f t="shared" si="0"/>
        <v>0</v>
      </c>
      <c r="Y15" s="88">
        <f t="shared" si="0"/>
        <v>352300</v>
      </c>
      <c r="Z15" s="88">
        <f>Z16</f>
        <v>361841</v>
      </c>
      <c r="AA15" s="88">
        <f>AA16</f>
        <v>374678</v>
      </c>
      <c r="AB15" s="88">
        <f t="shared" ref="AB15:AE15" si="1">AB16</f>
        <v>0</v>
      </c>
      <c r="AC15" s="88">
        <f t="shared" si="1"/>
        <v>0</v>
      </c>
      <c r="AD15" s="88">
        <f t="shared" si="1"/>
        <v>0</v>
      </c>
      <c r="AE15" s="88">
        <f t="shared" si="1"/>
        <v>352300</v>
      </c>
      <c r="AF15" s="88">
        <f>AF16</f>
        <v>361841</v>
      </c>
      <c r="AG15" s="88">
        <f>AG16</f>
        <v>374678</v>
      </c>
    </row>
    <row r="16" spans="1:34" hidden="1" x14ac:dyDescent="0.25">
      <c r="A16" s="35">
        <v>182</v>
      </c>
      <c r="B16" s="200" t="s">
        <v>3</v>
      </c>
      <c r="C16" s="143" t="s">
        <v>152</v>
      </c>
      <c r="D16" s="89">
        <f>SUM(D17:D20)</f>
        <v>351781</v>
      </c>
      <c r="E16" s="89">
        <f>SUM(E17:E20)</f>
        <v>361311</v>
      </c>
      <c r="F16" s="89">
        <f>SUM(F17:F20)</f>
        <v>374131</v>
      </c>
      <c r="G16" s="138"/>
      <c r="H16" s="78"/>
      <c r="I16" s="78"/>
      <c r="J16" s="89">
        <f t="shared" ref="J16:AA16" si="2">SUM(J17:J20)</f>
        <v>519</v>
      </c>
      <c r="K16" s="89">
        <f t="shared" si="2"/>
        <v>530</v>
      </c>
      <c r="L16" s="89">
        <f t="shared" si="2"/>
        <v>547</v>
      </c>
      <c r="M16" s="89">
        <f t="shared" si="2"/>
        <v>352300</v>
      </c>
      <c r="N16" s="89">
        <f t="shared" si="2"/>
        <v>361841</v>
      </c>
      <c r="O16" s="89">
        <f t="shared" si="2"/>
        <v>374678</v>
      </c>
      <c r="P16" s="89">
        <f t="shared" si="2"/>
        <v>0</v>
      </c>
      <c r="Q16" s="89">
        <f t="shared" si="2"/>
        <v>0</v>
      </c>
      <c r="R16" s="89">
        <f t="shared" si="2"/>
        <v>0</v>
      </c>
      <c r="S16" s="89">
        <f t="shared" si="2"/>
        <v>352300</v>
      </c>
      <c r="T16" s="89">
        <f t="shared" si="2"/>
        <v>361841</v>
      </c>
      <c r="U16" s="89">
        <f t="shared" si="2"/>
        <v>374678</v>
      </c>
      <c r="V16" s="89">
        <f t="shared" si="2"/>
        <v>0</v>
      </c>
      <c r="W16" s="89">
        <f t="shared" si="2"/>
        <v>0</v>
      </c>
      <c r="X16" s="89">
        <f t="shared" si="2"/>
        <v>0</v>
      </c>
      <c r="Y16" s="89">
        <f t="shared" si="2"/>
        <v>352300</v>
      </c>
      <c r="Z16" s="89">
        <f t="shared" si="2"/>
        <v>361841</v>
      </c>
      <c r="AA16" s="89">
        <f t="shared" si="2"/>
        <v>374678</v>
      </c>
      <c r="AB16" s="89">
        <f t="shared" ref="AB16:AG16" si="3">SUM(AB17:AB20)</f>
        <v>0</v>
      </c>
      <c r="AC16" s="89">
        <f t="shared" si="3"/>
        <v>0</v>
      </c>
      <c r="AD16" s="89">
        <f t="shared" si="3"/>
        <v>0</v>
      </c>
      <c r="AE16" s="89">
        <f t="shared" si="3"/>
        <v>352300</v>
      </c>
      <c r="AF16" s="89">
        <f t="shared" si="3"/>
        <v>361841</v>
      </c>
      <c r="AG16" s="89">
        <f t="shared" si="3"/>
        <v>374678</v>
      </c>
    </row>
    <row r="17" spans="1:33" ht="96.75" hidden="1" x14ac:dyDescent="0.25">
      <c r="A17" s="35">
        <v>182</v>
      </c>
      <c r="B17" s="201" t="s">
        <v>4</v>
      </c>
      <c r="C17" s="165" t="s">
        <v>461</v>
      </c>
      <c r="D17" s="89">
        <v>346983</v>
      </c>
      <c r="E17" s="89">
        <v>356383</v>
      </c>
      <c r="F17" s="89">
        <v>369028</v>
      </c>
      <c r="G17" s="136"/>
      <c r="H17" s="90"/>
      <c r="I17" s="90"/>
      <c r="J17" s="89"/>
      <c r="K17" s="89"/>
      <c r="L17" s="89"/>
      <c r="M17" s="94">
        <f t="shared" ref="M17:O20" si="4">D17+J17</f>
        <v>346983</v>
      </c>
      <c r="N17" s="94">
        <f t="shared" si="4"/>
        <v>356383</v>
      </c>
      <c r="O17" s="94">
        <f t="shared" si="4"/>
        <v>369028</v>
      </c>
      <c r="P17" s="89"/>
      <c r="Q17" s="89"/>
      <c r="R17" s="89"/>
      <c r="S17" s="94">
        <f t="shared" ref="S17:U20" si="5">M17+P17</f>
        <v>346983</v>
      </c>
      <c r="T17" s="94">
        <f t="shared" si="5"/>
        <v>356383</v>
      </c>
      <c r="U17" s="94">
        <f t="shared" si="5"/>
        <v>369028</v>
      </c>
      <c r="V17" s="89"/>
      <c r="W17" s="89"/>
      <c r="X17" s="89"/>
      <c r="Y17" s="94">
        <f t="shared" ref="Y17:AA20" si="6">S17+V17</f>
        <v>346983</v>
      </c>
      <c r="Z17" s="94">
        <f t="shared" si="6"/>
        <v>356383</v>
      </c>
      <c r="AA17" s="94">
        <f t="shared" si="6"/>
        <v>369028</v>
      </c>
      <c r="AB17" s="89"/>
      <c r="AC17" s="89"/>
      <c r="AD17" s="89"/>
      <c r="AE17" s="94">
        <f t="shared" ref="AE17:AE20" si="7">Y17+AB17</f>
        <v>346983</v>
      </c>
      <c r="AF17" s="94">
        <f t="shared" ref="AF17:AF20" si="8">Z17+AC17</f>
        <v>356383</v>
      </c>
      <c r="AG17" s="94">
        <f t="shared" ref="AG17:AG20" si="9">AA17+AD17</f>
        <v>369028</v>
      </c>
    </row>
    <row r="18" spans="1:33" ht="150" hidden="1" x14ac:dyDescent="0.25">
      <c r="A18" s="35">
        <v>182</v>
      </c>
      <c r="B18" s="201" t="s">
        <v>5</v>
      </c>
      <c r="C18" s="145" t="s">
        <v>153</v>
      </c>
      <c r="D18" s="89">
        <v>1451</v>
      </c>
      <c r="E18" s="89">
        <v>1490</v>
      </c>
      <c r="F18" s="89">
        <v>1543</v>
      </c>
      <c r="G18" s="136"/>
      <c r="H18" s="90"/>
      <c r="I18" s="90"/>
      <c r="J18" s="89"/>
      <c r="K18" s="89"/>
      <c r="L18" s="89"/>
      <c r="M18" s="94">
        <f t="shared" si="4"/>
        <v>1451</v>
      </c>
      <c r="N18" s="94">
        <f t="shared" si="4"/>
        <v>1490</v>
      </c>
      <c r="O18" s="94">
        <f t="shared" si="4"/>
        <v>1543</v>
      </c>
      <c r="P18" s="89"/>
      <c r="Q18" s="89"/>
      <c r="R18" s="89"/>
      <c r="S18" s="94">
        <f t="shared" si="5"/>
        <v>1451</v>
      </c>
      <c r="T18" s="94">
        <f t="shared" si="5"/>
        <v>1490</v>
      </c>
      <c r="U18" s="94">
        <f t="shared" si="5"/>
        <v>1543</v>
      </c>
      <c r="V18" s="89"/>
      <c r="W18" s="89"/>
      <c r="X18" s="89"/>
      <c r="Y18" s="94">
        <f t="shared" si="6"/>
        <v>1451</v>
      </c>
      <c r="Z18" s="94">
        <f t="shared" si="6"/>
        <v>1490</v>
      </c>
      <c r="AA18" s="94">
        <f t="shared" si="6"/>
        <v>1543</v>
      </c>
      <c r="AB18" s="89"/>
      <c r="AC18" s="89"/>
      <c r="AD18" s="89"/>
      <c r="AE18" s="94">
        <f t="shared" si="7"/>
        <v>1451</v>
      </c>
      <c r="AF18" s="94">
        <f t="shared" si="8"/>
        <v>1490</v>
      </c>
      <c r="AG18" s="94">
        <f t="shared" si="9"/>
        <v>1543</v>
      </c>
    </row>
    <row r="19" spans="1:33" s="5" customFormat="1" ht="56.25" hidden="1" x14ac:dyDescent="0.25">
      <c r="A19" s="35">
        <v>182</v>
      </c>
      <c r="B19" s="201" t="s">
        <v>6</v>
      </c>
      <c r="C19" s="145" t="s">
        <v>154</v>
      </c>
      <c r="D19" s="89">
        <v>3347</v>
      </c>
      <c r="E19" s="89">
        <v>3438</v>
      </c>
      <c r="F19" s="89">
        <v>3560</v>
      </c>
      <c r="G19" s="136"/>
      <c r="H19" s="90"/>
      <c r="I19" s="90"/>
      <c r="J19" s="89"/>
      <c r="K19" s="89"/>
      <c r="L19" s="89"/>
      <c r="M19" s="94">
        <f t="shared" si="4"/>
        <v>3347</v>
      </c>
      <c r="N19" s="94">
        <f t="shared" si="4"/>
        <v>3438</v>
      </c>
      <c r="O19" s="94">
        <f t="shared" si="4"/>
        <v>3560</v>
      </c>
      <c r="P19" s="89"/>
      <c r="Q19" s="89"/>
      <c r="R19" s="89"/>
      <c r="S19" s="94">
        <f t="shared" si="5"/>
        <v>3347</v>
      </c>
      <c r="T19" s="94">
        <f t="shared" si="5"/>
        <v>3438</v>
      </c>
      <c r="U19" s="94">
        <f t="shared" si="5"/>
        <v>3560</v>
      </c>
      <c r="V19" s="89"/>
      <c r="W19" s="89"/>
      <c r="X19" s="89"/>
      <c r="Y19" s="94">
        <f t="shared" si="6"/>
        <v>3347</v>
      </c>
      <c r="Z19" s="94">
        <f t="shared" si="6"/>
        <v>3438</v>
      </c>
      <c r="AA19" s="94">
        <f t="shared" si="6"/>
        <v>3560</v>
      </c>
      <c r="AB19" s="89"/>
      <c r="AC19" s="89"/>
      <c r="AD19" s="89"/>
      <c r="AE19" s="94">
        <f t="shared" si="7"/>
        <v>3347</v>
      </c>
      <c r="AF19" s="94">
        <f t="shared" si="8"/>
        <v>3438</v>
      </c>
      <c r="AG19" s="94">
        <f t="shared" si="9"/>
        <v>3560</v>
      </c>
    </row>
    <row r="20" spans="1:33" s="5" customFormat="1" ht="112.5" hidden="1" x14ac:dyDescent="0.25">
      <c r="A20" s="35">
        <v>182</v>
      </c>
      <c r="B20" s="201" t="s">
        <v>7</v>
      </c>
      <c r="C20" s="145" t="s">
        <v>155</v>
      </c>
      <c r="D20" s="89"/>
      <c r="E20" s="89">
        <v>0</v>
      </c>
      <c r="F20" s="89">
        <v>0</v>
      </c>
      <c r="G20" s="136"/>
      <c r="H20" s="90"/>
      <c r="I20" s="90"/>
      <c r="J20" s="89">
        <v>519</v>
      </c>
      <c r="K20" s="89">
        <v>530</v>
      </c>
      <c r="L20" s="89">
        <v>547</v>
      </c>
      <c r="M20" s="94">
        <f t="shared" si="4"/>
        <v>519</v>
      </c>
      <c r="N20" s="94">
        <f t="shared" si="4"/>
        <v>530</v>
      </c>
      <c r="O20" s="94">
        <f t="shared" si="4"/>
        <v>547</v>
      </c>
      <c r="P20" s="89"/>
      <c r="Q20" s="89"/>
      <c r="R20" s="89"/>
      <c r="S20" s="94">
        <f t="shared" si="5"/>
        <v>519</v>
      </c>
      <c r="T20" s="94">
        <f t="shared" si="5"/>
        <v>530</v>
      </c>
      <c r="U20" s="94">
        <f t="shared" si="5"/>
        <v>547</v>
      </c>
      <c r="V20" s="89"/>
      <c r="W20" s="89"/>
      <c r="X20" s="89"/>
      <c r="Y20" s="94">
        <f t="shared" si="6"/>
        <v>519</v>
      </c>
      <c r="Z20" s="94">
        <f t="shared" si="6"/>
        <v>530</v>
      </c>
      <c r="AA20" s="94">
        <f t="shared" si="6"/>
        <v>547</v>
      </c>
      <c r="AB20" s="89"/>
      <c r="AC20" s="89"/>
      <c r="AD20" s="89"/>
      <c r="AE20" s="94">
        <f t="shared" si="7"/>
        <v>519</v>
      </c>
      <c r="AF20" s="94">
        <f t="shared" si="8"/>
        <v>530</v>
      </c>
      <c r="AG20" s="94">
        <f t="shared" si="9"/>
        <v>547</v>
      </c>
    </row>
    <row r="21" spans="1:33" s="1" customFormat="1" ht="44.45" hidden="1" customHeight="1" x14ac:dyDescent="0.35">
      <c r="A21" s="35">
        <v>100</v>
      </c>
      <c r="B21" s="202" t="s">
        <v>8</v>
      </c>
      <c r="C21" s="166" t="s">
        <v>369</v>
      </c>
      <c r="D21" s="88">
        <f>D22</f>
        <v>16641</v>
      </c>
      <c r="E21" s="88">
        <f>E22</f>
        <v>17273</v>
      </c>
      <c r="F21" s="88">
        <f>F22</f>
        <v>17964</v>
      </c>
      <c r="G21" s="136"/>
      <c r="H21" s="90"/>
      <c r="I21" s="90"/>
      <c r="J21" s="88">
        <f t="shared" ref="J21:Y21" si="10">J22</f>
        <v>0</v>
      </c>
      <c r="K21" s="88">
        <f t="shared" si="10"/>
        <v>0</v>
      </c>
      <c r="L21" s="88">
        <f t="shared" si="10"/>
        <v>0</v>
      </c>
      <c r="M21" s="88">
        <f t="shared" si="10"/>
        <v>16641</v>
      </c>
      <c r="N21" s="88">
        <f t="shared" si="10"/>
        <v>17273</v>
      </c>
      <c r="O21" s="88">
        <f t="shared" si="10"/>
        <v>17964</v>
      </c>
      <c r="P21" s="88">
        <f t="shared" si="10"/>
        <v>0</v>
      </c>
      <c r="Q21" s="88">
        <f t="shared" si="10"/>
        <v>0</v>
      </c>
      <c r="R21" s="88">
        <f t="shared" si="10"/>
        <v>0</v>
      </c>
      <c r="S21" s="88">
        <f t="shared" si="10"/>
        <v>16641</v>
      </c>
      <c r="T21" s="88">
        <f t="shared" si="10"/>
        <v>17273</v>
      </c>
      <c r="U21" s="88">
        <f t="shared" si="10"/>
        <v>17964</v>
      </c>
      <c r="V21" s="88">
        <f t="shared" si="10"/>
        <v>-974</v>
      </c>
      <c r="W21" s="88">
        <f t="shared" si="10"/>
        <v>-254</v>
      </c>
      <c r="X21" s="88">
        <f t="shared" si="10"/>
        <v>1765</v>
      </c>
      <c r="Y21" s="88">
        <f t="shared" si="10"/>
        <v>15667</v>
      </c>
      <c r="Z21" s="88">
        <f>Z22</f>
        <v>17019</v>
      </c>
      <c r="AA21" s="88">
        <f>AA22</f>
        <v>19729</v>
      </c>
      <c r="AB21" s="88">
        <f t="shared" ref="AB21:AE21" si="11">AB22</f>
        <v>0</v>
      </c>
      <c r="AC21" s="88">
        <f t="shared" si="11"/>
        <v>0</v>
      </c>
      <c r="AD21" s="88">
        <f t="shared" si="11"/>
        <v>0</v>
      </c>
      <c r="AE21" s="88">
        <f t="shared" si="11"/>
        <v>15667</v>
      </c>
      <c r="AF21" s="88">
        <f>AF22</f>
        <v>17019</v>
      </c>
      <c r="AG21" s="88">
        <f>AG22</f>
        <v>19729</v>
      </c>
    </row>
    <row r="22" spans="1:33" s="5" customFormat="1" ht="49.15" hidden="1" customHeight="1" x14ac:dyDescent="0.25">
      <c r="A22" s="35">
        <v>100</v>
      </c>
      <c r="B22" s="201" t="s">
        <v>9</v>
      </c>
      <c r="C22" s="144" t="s">
        <v>382</v>
      </c>
      <c r="D22" s="91">
        <f>SUM(D23:D29)</f>
        <v>16641</v>
      </c>
      <c r="E22" s="91">
        <f>SUM(E23:E29)</f>
        <v>17273</v>
      </c>
      <c r="F22" s="91">
        <f>SUM(F23:F29)</f>
        <v>17964</v>
      </c>
      <c r="G22" s="136"/>
      <c r="H22" s="90"/>
      <c r="I22" s="90"/>
      <c r="J22" s="91">
        <f t="shared" ref="J22:O22" si="12">SUM(J23:J29)</f>
        <v>0</v>
      </c>
      <c r="K22" s="91">
        <f t="shared" si="12"/>
        <v>0</v>
      </c>
      <c r="L22" s="91">
        <f t="shared" si="12"/>
        <v>0</v>
      </c>
      <c r="M22" s="167">
        <f t="shared" si="12"/>
        <v>16641</v>
      </c>
      <c r="N22" s="167">
        <f t="shared" si="12"/>
        <v>17273</v>
      </c>
      <c r="O22" s="167">
        <f t="shared" si="12"/>
        <v>17964</v>
      </c>
      <c r="P22" s="91">
        <f>SUM(P23:P29)</f>
        <v>0</v>
      </c>
      <c r="Q22" s="91">
        <f>SUM(Q23:Q29)</f>
        <v>0</v>
      </c>
      <c r="R22" s="91">
        <f>SUM(R23:R29)</f>
        <v>0</v>
      </c>
      <c r="S22" s="167">
        <f t="shared" ref="S22:AA22" si="13">S23+S25+S27+S29</f>
        <v>16641</v>
      </c>
      <c r="T22" s="167">
        <f t="shared" si="13"/>
        <v>17273</v>
      </c>
      <c r="U22" s="167">
        <f t="shared" si="13"/>
        <v>17964</v>
      </c>
      <c r="V22" s="167">
        <f t="shared" si="13"/>
        <v>-974</v>
      </c>
      <c r="W22" s="167">
        <f t="shared" si="13"/>
        <v>-254</v>
      </c>
      <c r="X22" s="167">
        <f t="shared" si="13"/>
        <v>1765</v>
      </c>
      <c r="Y22" s="167">
        <f t="shared" si="13"/>
        <v>15667</v>
      </c>
      <c r="Z22" s="167">
        <f t="shared" si="13"/>
        <v>17019</v>
      </c>
      <c r="AA22" s="167">
        <f t="shared" si="13"/>
        <v>19729</v>
      </c>
      <c r="AB22" s="167">
        <f t="shared" ref="AB22:AG22" si="14">AB23+AB25+AB27+AB29</f>
        <v>0</v>
      </c>
      <c r="AC22" s="167">
        <f t="shared" si="14"/>
        <v>0</v>
      </c>
      <c r="AD22" s="167">
        <f t="shared" si="14"/>
        <v>0</v>
      </c>
      <c r="AE22" s="167">
        <f t="shared" si="14"/>
        <v>15667</v>
      </c>
      <c r="AF22" s="167">
        <f t="shared" si="14"/>
        <v>17019</v>
      </c>
      <c r="AG22" s="167">
        <f t="shared" si="14"/>
        <v>19729</v>
      </c>
    </row>
    <row r="23" spans="1:33" s="5" customFormat="1" ht="93.75" hidden="1" x14ac:dyDescent="0.25">
      <c r="A23" s="35">
        <v>100</v>
      </c>
      <c r="B23" s="201" t="s">
        <v>443</v>
      </c>
      <c r="C23" s="145" t="s">
        <v>156</v>
      </c>
      <c r="D23" s="89">
        <v>6603</v>
      </c>
      <c r="E23" s="89">
        <v>6854</v>
      </c>
      <c r="F23" s="89">
        <v>7128</v>
      </c>
      <c r="G23" s="136"/>
      <c r="H23" s="90"/>
      <c r="I23" s="90"/>
      <c r="J23" s="89"/>
      <c r="K23" s="89"/>
      <c r="L23" s="89"/>
      <c r="M23" s="94">
        <f>D23+J23</f>
        <v>6603</v>
      </c>
      <c r="N23" s="94">
        <f>E23+K23</f>
        <v>6854</v>
      </c>
      <c r="O23" s="94">
        <f>F23+L23</f>
        <v>7128</v>
      </c>
      <c r="P23" s="89"/>
      <c r="Q23" s="89"/>
      <c r="R23" s="89"/>
      <c r="S23" s="94">
        <f t="shared" ref="S23:U27" si="15">M23+P23</f>
        <v>6603</v>
      </c>
      <c r="T23" s="94">
        <f t="shared" si="15"/>
        <v>6854</v>
      </c>
      <c r="U23" s="94">
        <f t="shared" si="15"/>
        <v>7128</v>
      </c>
      <c r="V23" s="89">
        <f t="shared" ref="V23:AG23" si="16">V24</f>
        <v>-726</v>
      </c>
      <c r="W23" s="89">
        <f t="shared" si="16"/>
        <v>-687</v>
      </c>
      <c r="X23" s="89">
        <f t="shared" si="16"/>
        <v>7</v>
      </c>
      <c r="Y23" s="94">
        <f t="shared" si="16"/>
        <v>5877</v>
      </c>
      <c r="Z23" s="94">
        <f t="shared" si="16"/>
        <v>6167</v>
      </c>
      <c r="AA23" s="94">
        <f t="shared" si="16"/>
        <v>7135</v>
      </c>
      <c r="AB23" s="89">
        <f t="shared" si="16"/>
        <v>0</v>
      </c>
      <c r="AC23" s="89">
        <f t="shared" si="16"/>
        <v>0</v>
      </c>
      <c r="AD23" s="89">
        <f t="shared" si="16"/>
        <v>0</v>
      </c>
      <c r="AE23" s="94">
        <f t="shared" si="16"/>
        <v>5877</v>
      </c>
      <c r="AF23" s="94">
        <f t="shared" si="16"/>
        <v>6167</v>
      </c>
      <c r="AG23" s="94">
        <f t="shared" si="16"/>
        <v>7135</v>
      </c>
    </row>
    <row r="24" spans="1:33" s="5" customFormat="1" ht="141.6" hidden="1" customHeight="1" x14ac:dyDescent="0.25">
      <c r="A24" s="35">
        <v>100</v>
      </c>
      <c r="B24" s="201" t="s">
        <v>435</v>
      </c>
      <c r="C24" s="145" t="s">
        <v>447</v>
      </c>
      <c r="D24" s="89"/>
      <c r="E24" s="89"/>
      <c r="F24" s="89"/>
      <c r="G24" s="136"/>
      <c r="H24" s="90"/>
      <c r="I24" s="90"/>
      <c r="J24" s="89"/>
      <c r="K24" s="89"/>
      <c r="L24" s="89"/>
      <c r="M24" s="94"/>
      <c r="N24" s="94"/>
      <c r="O24" s="94"/>
      <c r="P24" s="89"/>
      <c r="Q24" s="89"/>
      <c r="R24" s="89"/>
      <c r="S24" s="94">
        <v>6603</v>
      </c>
      <c r="T24" s="94">
        <v>6854</v>
      </c>
      <c r="U24" s="94">
        <v>7128</v>
      </c>
      <c r="V24" s="89">
        <v>-726</v>
      </c>
      <c r="W24" s="89">
        <v>-687</v>
      </c>
      <c r="X24" s="89">
        <v>7</v>
      </c>
      <c r="Y24" s="94">
        <f t="shared" ref="Y24:Y30" si="17">S24+V24</f>
        <v>5877</v>
      </c>
      <c r="Z24" s="94">
        <f t="shared" ref="Z24:Z30" si="18">T24+W24</f>
        <v>6167</v>
      </c>
      <c r="AA24" s="94">
        <f t="shared" ref="AA24:AA30" si="19">U24+X24</f>
        <v>7135</v>
      </c>
      <c r="AB24" s="89"/>
      <c r="AC24" s="89"/>
      <c r="AD24" s="89"/>
      <c r="AE24" s="94">
        <f t="shared" ref="AE24" si="20">Y24+AB24</f>
        <v>5877</v>
      </c>
      <c r="AF24" s="94">
        <f t="shared" ref="AF24" si="21">Z24+AC24</f>
        <v>6167</v>
      </c>
      <c r="AG24" s="94">
        <f t="shared" ref="AG24" si="22">AA24+AD24</f>
        <v>7135</v>
      </c>
    </row>
    <row r="25" spans="1:33" s="5" customFormat="1" ht="112.5" hidden="1" x14ac:dyDescent="0.25">
      <c r="A25" s="35">
        <v>100</v>
      </c>
      <c r="B25" s="201" t="s">
        <v>444</v>
      </c>
      <c r="C25" s="145" t="s">
        <v>157</v>
      </c>
      <c r="D25" s="89">
        <v>60</v>
      </c>
      <c r="E25" s="89">
        <v>62</v>
      </c>
      <c r="F25" s="89">
        <v>65</v>
      </c>
      <c r="G25" s="136"/>
      <c r="H25" s="90"/>
      <c r="I25" s="90"/>
      <c r="J25" s="89"/>
      <c r="K25" s="89"/>
      <c r="L25" s="89"/>
      <c r="M25" s="94">
        <f>D25+J25</f>
        <v>60</v>
      </c>
      <c r="N25" s="94">
        <f>E25+K25</f>
        <v>62</v>
      </c>
      <c r="O25" s="94">
        <f>F25+L25</f>
        <v>65</v>
      </c>
      <c r="P25" s="89"/>
      <c r="Q25" s="89"/>
      <c r="R25" s="89"/>
      <c r="S25" s="94">
        <f t="shared" si="15"/>
        <v>60</v>
      </c>
      <c r="T25" s="94">
        <f t="shared" si="15"/>
        <v>62</v>
      </c>
      <c r="U25" s="94">
        <f t="shared" si="15"/>
        <v>65</v>
      </c>
      <c r="V25" s="89">
        <f t="shared" ref="V25:AG25" si="23">V26</f>
        <v>-21</v>
      </c>
      <c r="W25" s="89">
        <f t="shared" si="23"/>
        <v>-21</v>
      </c>
      <c r="X25" s="89">
        <f t="shared" si="23"/>
        <v>-19</v>
      </c>
      <c r="Y25" s="94">
        <f t="shared" si="23"/>
        <v>39</v>
      </c>
      <c r="Z25" s="94">
        <f t="shared" si="23"/>
        <v>41</v>
      </c>
      <c r="AA25" s="94">
        <f t="shared" si="23"/>
        <v>46</v>
      </c>
      <c r="AB25" s="89">
        <f t="shared" si="23"/>
        <v>0</v>
      </c>
      <c r="AC25" s="89">
        <f t="shared" si="23"/>
        <v>0</v>
      </c>
      <c r="AD25" s="89">
        <f t="shared" si="23"/>
        <v>0</v>
      </c>
      <c r="AE25" s="94">
        <f t="shared" si="23"/>
        <v>39</v>
      </c>
      <c r="AF25" s="94">
        <f t="shared" si="23"/>
        <v>41</v>
      </c>
      <c r="AG25" s="94">
        <f t="shared" si="23"/>
        <v>46</v>
      </c>
    </row>
    <row r="26" spans="1:33" s="5" customFormat="1" ht="163.15" hidden="1" customHeight="1" x14ac:dyDescent="0.25">
      <c r="A26" s="35">
        <v>100</v>
      </c>
      <c r="B26" s="201" t="s">
        <v>436</v>
      </c>
      <c r="C26" s="145" t="s">
        <v>448</v>
      </c>
      <c r="D26" s="89"/>
      <c r="E26" s="89"/>
      <c r="F26" s="89"/>
      <c r="G26" s="136"/>
      <c r="H26" s="90"/>
      <c r="I26" s="90"/>
      <c r="J26" s="89"/>
      <c r="K26" s="89"/>
      <c r="L26" s="89"/>
      <c r="M26" s="94"/>
      <c r="N26" s="94"/>
      <c r="O26" s="94"/>
      <c r="P26" s="89"/>
      <c r="Q26" s="89"/>
      <c r="R26" s="89"/>
      <c r="S26" s="94">
        <v>60</v>
      </c>
      <c r="T26" s="94">
        <v>62</v>
      </c>
      <c r="U26" s="94">
        <v>65</v>
      </c>
      <c r="V26" s="89">
        <v>-21</v>
      </c>
      <c r="W26" s="89">
        <v>-21</v>
      </c>
      <c r="X26" s="89">
        <v>-19</v>
      </c>
      <c r="Y26" s="94">
        <f t="shared" si="17"/>
        <v>39</v>
      </c>
      <c r="Z26" s="94">
        <f t="shared" si="18"/>
        <v>41</v>
      </c>
      <c r="AA26" s="94">
        <f t="shared" si="19"/>
        <v>46</v>
      </c>
      <c r="AB26" s="89"/>
      <c r="AC26" s="89"/>
      <c r="AD26" s="89"/>
      <c r="AE26" s="94">
        <f t="shared" ref="AE26" si="24">Y26+AB26</f>
        <v>39</v>
      </c>
      <c r="AF26" s="94">
        <f t="shared" ref="AF26" si="25">Z26+AC26</f>
        <v>41</v>
      </c>
      <c r="AG26" s="94">
        <f t="shared" ref="AG26" si="26">AA26+AD26</f>
        <v>46</v>
      </c>
    </row>
    <row r="27" spans="1:33" s="5" customFormat="1" ht="104.45" hidden="1" customHeight="1" x14ac:dyDescent="0.25">
      <c r="A27" s="35">
        <v>100</v>
      </c>
      <c r="B27" s="201" t="s">
        <v>445</v>
      </c>
      <c r="C27" s="145" t="s">
        <v>158</v>
      </c>
      <c r="D27" s="89">
        <v>9978</v>
      </c>
      <c r="E27" s="89">
        <v>10357</v>
      </c>
      <c r="F27" s="89">
        <v>10771</v>
      </c>
      <c r="G27" s="136"/>
      <c r="H27" s="90"/>
      <c r="I27" s="90"/>
      <c r="J27" s="89"/>
      <c r="K27" s="89"/>
      <c r="L27" s="89"/>
      <c r="M27" s="94">
        <f>D27+J27</f>
        <v>9978</v>
      </c>
      <c r="N27" s="94">
        <f>E27+K27</f>
        <v>10357</v>
      </c>
      <c r="O27" s="94">
        <f>F27+L27</f>
        <v>10771</v>
      </c>
      <c r="P27" s="89"/>
      <c r="Q27" s="89"/>
      <c r="R27" s="89"/>
      <c r="S27" s="94">
        <f t="shared" si="15"/>
        <v>9978</v>
      </c>
      <c r="T27" s="94">
        <f t="shared" si="15"/>
        <v>10357</v>
      </c>
      <c r="U27" s="89">
        <f t="shared" si="15"/>
        <v>10771</v>
      </c>
      <c r="V27" s="89">
        <f t="shared" ref="V27:AG27" si="27">V28</f>
        <v>808</v>
      </c>
      <c r="W27" s="89">
        <f t="shared" si="27"/>
        <v>1601</v>
      </c>
      <c r="X27" s="89">
        <f t="shared" si="27"/>
        <v>3069</v>
      </c>
      <c r="Y27" s="94">
        <f t="shared" si="27"/>
        <v>10786</v>
      </c>
      <c r="Z27" s="94">
        <f t="shared" si="27"/>
        <v>11958</v>
      </c>
      <c r="AA27" s="94">
        <f t="shared" si="27"/>
        <v>13840</v>
      </c>
      <c r="AB27" s="89">
        <f t="shared" si="27"/>
        <v>0</v>
      </c>
      <c r="AC27" s="89">
        <f t="shared" si="27"/>
        <v>0</v>
      </c>
      <c r="AD27" s="89">
        <f t="shared" si="27"/>
        <v>0</v>
      </c>
      <c r="AE27" s="94">
        <f t="shared" si="27"/>
        <v>10786</v>
      </c>
      <c r="AF27" s="94">
        <f t="shared" si="27"/>
        <v>11958</v>
      </c>
      <c r="AG27" s="94">
        <f t="shared" si="27"/>
        <v>13840</v>
      </c>
    </row>
    <row r="28" spans="1:33" s="5" customFormat="1" ht="158.44999999999999" hidden="1" customHeight="1" x14ac:dyDescent="0.25">
      <c r="A28" s="35">
        <v>100</v>
      </c>
      <c r="B28" s="201" t="s">
        <v>434</v>
      </c>
      <c r="C28" s="145" t="s">
        <v>449</v>
      </c>
      <c r="D28" s="89"/>
      <c r="E28" s="89"/>
      <c r="F28" s="89"/>
      <c r="G28" s="136"/>
      <c r="H28" s="90"/>
      <c r="I28" s="90"/>
      <c r="J28" s="89"/>
      <c r="K28" s="89"/>
      <c r="L28" s="89"/>
      <c r="M28" s="94"/>
      <c r="N28" s="94"/>
      <c r="O28" s="94"/>
      <c r="P28" s="89"/>
      <c r="Q28" s="89"/>
      <c r="R28" s="89"/>
      <c r="S28" s="94">
        <v>9978</v>
      </c>
      <c r="T28" s="94">
        <v>10357</v>
      </c>
      <c r="U28" s="89">
        <v>10771</v>
      </c>
      <c r="V28" s="89">
        <v>808</v>
      </c>
      <c r="W28" s="89">
        <v>1601</v>
      </c>
      <c r="X28" s="89">
        <v>3069</v>
      </c>
      <c r="Y28" s="94">
        <f t="shared" si="17"/>
        <v>10786</v>
      </c>
      <c r="Z28" s="94">
        <f t="shared" si="18"/>
        <v>11958</v>
      </c>
      <c r="AA28" s="94">
        <f t="shared" si="19"/>
        <v>13840</v>
      </c>
      <c r="AB28" s="89"/>
      <c r="AC28" s="89"/>
      <c r="AD28" s="89"/>
      <c r="AE28" s="94">
        <f t="shared" ref="AE28" si="28">Y28+AB28</f>
        <v>10786</v>
      </c>
      <c r="AF28" s="94">
        <f t="shared" ref="AF28" si="29">Z28+AC28</f>
        <v>11958</v>
      </c>
      <c r="AG28" s="94">
        <f t="shared" ref="AG28" si="30">AA28+AD28</f>
        <v>13840</v>
      </c>
    </row>
    <row r="29" spans="1:33" s="5" customFormat="1" ht="93.75" hidden="1" x14ac:dyDescent="0.25">
      <c r="A29" s="35">
        <v>100</v>
      </c>
      <c r="B29" s="201" t="s">
        <v>446</v>
      </c>
      <c r="C29" s="145" t="s">
        <v>159</v>
      </c>
      <c r="D29" s="89">
        <v>0</v>
      </c>
      <c r="E29" s="89">
        <v>0</v>
      </c>
      <c r="F29" s="89">
        <v>0</v>
      </c>
      <c r="G29" s="136"/>
      <c r="H29" s="90"/>
      <c r="I29" s="90"/>
      <c r="J29" s="89"/>
      <c r="K29" s="89"/>
      <c r="L29" s="89"/>
      <c r="M29" s="89"/>
      <c r="N29" s="89"/>
      <c r="O29" s="89"/>
      <c r="P29" s="89"/>
      <c r="Q29" s="89"/>
      <c r="R29" s="89"/>
      <c r="S29" s="89">
        <v>0</v>
      </c>
      <c r="T29" s="89">
        <v>0</v>
      </c>
      <c r="U29" s="89">
        <v>0</v>
      </c>
      <c r="V29" s="89">
        <f t="shared" ref="V29:AG29" si="31">V30</f>
        <v>-1035</v>
      </c>
      <c r="W29" s="89">
        <f t="shared" si="31"/>
        <v>-1147</v>
      </c>
      <c r="X29" s="89">
        <f t="shared" si="31"/>
        <v>-1292</v>
      </c>
      <c r="Y29" s="94">
        <f t="shared" si="31"/>
        <v>-1035</v>
      </c>
      <c r="Z29" s="94">
        <f t="shared" si="31"/>
        <v>-1147</v>
      </c>
      <c r="AA29" s="94">
        <f t="shared" si="31"/>
        <v>-1292</v>
      </c>
      <c r="AB29" s="89">
        <f t="shared" si="31"/>
        <v>0</v>
      </c>
      <c r="AC29" s="89">
        <f t="shared" si="31"/>
        <v>0</v>
      </c>
      <c r="AD29" s="89">
        <f t="shared" si="31"/>
        <v>0</v>
      </c>
      <c r="AE29" s="94">
        <f t="shared" si="31"/>
        <v>-1035</v>
      </c>
      <c r="AF29" s="94">
        <f t="shared" si="31"/>
        <v>-1147</v>
      </c>
      <c r="AG29" s="94">
        <f t="shared" si="31"/>
        <v>-1292</v>
      </c>
    </row>
    <row r="30" spans="1:33" s="5" customFormat="1" ht="142.9" hidden="1" customHeight="1" x14ac:dyDescent="0.25">
      <c r="A30" s="35">
        <v>100</v>
      </c>
      <c r="B30" s="201" t="s">
        <v>433</v>
      </c>
      <c r="C30" s="145" t="s">
        <v>450</v>
      </c>
      <c r="D30" s="89"/>
      <c r="E30" s="89"/>
      <c r="F30" s="89"/>
      <c r="G30" s="136"/>
      <c r="H30" s="90"/>
      <c r="I30" s="90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>
        <v>-1035</v>
      </c>
      <c r="W30" s="89">
        <v>-1147</v>
      </c>
      <c r="X30" s="89">
        <v>-1292</v>
      </c>
      <c r="Y30" s="94">
        <f t="shared" si="17"/>
        <v>-1035</v>
      </c>
      <c r="Z30" s="94">
        <f t="shared" si="18"/>
        <v>-1147</v>
      </c>
      <c r="AA30" s="94">
        <f t="shared" si="19"/>
        <v>-1292</v>
      </c>
      <c r="AB30" s="89"/>
      <c r="AC30" s="89"/>
      <c r="AD30" s="89"/>
      <c r="AE30" s="94">
        <f t="shared" ref="AE30" si="32">Y30+AB30</f>
        <v>-1035</v>
      </c>
      <c r="AF30" s="94">
        <f t="shared" ref="AF30" si="33">Z30+AC30</f>
        <v>-1147</v>
      </c>
      <c r="AG30" s="94">
        <f t="shared" ref="AG30" si="34">AA30+AD30</f>
        <v>-1292</v>
      </c>
    </row>
    <row r="31" spans="1:33" s="12" customFormat="1" ht="21" hidden="1" x14ac:dyDescent="0.25">
      <c r="A31" s="35">
        <v>182</v>
      </c>
      <c r="B31" s="202" t="s">
        <v>10</v>
      </c>
      <c r="C31" s="166" t="s">
        <v>160</v>
      </c>
      <c r="D31" s="88">
        <f>D32+D36+D39+D41</f>
        <v>55293</v>
      </c>
      <c r="E31" s="88">
        <f>E32+E36+E39+E41</f>
        <v>56095</v>
      </c>
      <c r="F31" s="88">
        <f>F32+F36+F39+F41</f>
        <v>56971</v>
      </c>
      <c r="G31" s="136"/>
      <c r="H31" s="90"/>
      <c r="I31" s="90"/>
      <c r="J31" s="88">
        <f t="shared" ref="J31:O31" si="35">J32+J36+J39+J41</f>
        <v>0</v>
      </c>
      <c r="K31" s="88">
        <f t="shared" si="35"/>
        <v>0</v>
      </c>
      <c r="L31" s="88">
        <f t="shared" si="35"/>
        <v>-24790</v>
      </c>
      <c r="M31" s="88">
        <f t="shared" si="35"/>
        <v>55293</v>
      </c>
      <c r="N31" s="88">
        <f t="shared" si="35"/>
        <v>56095</v>
      </c>
      <c r="O31" s="88">
        <f t="shared" si="35"/>
        <v>32181</v>
      </c>
      <c r="P31" s="88">
        <f t="shared" ref="P31:U31" si="36">P32+P36+P39+P41</f>
        <v>0</v>
      </c>
      <c r="Q31" s="88">
        <f t="shared" si="36"/>
        <v>0</v>
      </c>
      <c r="R31" s="88">
        <f t="shared" si="36"/>
        <v>0</v>
      </c>
      <c r="S31" s="88">
        <f t="shared" si="36"/>
        <v>55293</v>
      </c>
      <c r="T31" s="88">
        <f t="shared" si="36"/>
        <v>56095</v>
      </c>
      <c r="U31" s="88">
        <f t="shared" si="36"/>
        <v>32181</v>
      </c>
      <c r="V31" s="88">
        <f t="shared" ref="V31:AA31" si="37">V32+V36+V39+V41</f>
        <v>0</v>
      </c>
      <c r="W31" s="88">
        <f t="shared" si="37"/>
        <v>0</v>
      </c>
      <c r="X31" s="88">
        <f t="shared" si="37"/>
        <v>0</v>
      </c>
      <c r="Y31" s="88">
        <f t="shared" si="37"/>
        <v>55293</v>
      </c>
      <c r="Z31" s="88">
        <f t="shared" si="37"/>
        <v>56095</v>
      </c>
      <c r="AA31" s="88">
        <f t="shared" si="37"/>
        <v>32181</v>
      </c>
      <c r="AB31" s="88">
        <f t="shared" ref="AB31:AG31" si="38">AB32+AB36+AB39+AB41</f>
        <v>0</v>
      </c>
      <c r="AC31" s="88">
        <f t="shared" si="38"/>
        <v>0</v>
      </c>
      <c r="AD31" s="88">
        <f t="shared" si="38"/>
        <v>0</v>
      </c>
      <c r="AE31" s="88">
        <f t="shared" si="38"/>
        <v>55293</v>
      </c>
      <c r="AF31" s="88">
        <f t="shared" si="38"/>
        <v>56095</v>
      </c>
      <c r="AG31" s="88">
        <f t="shared" si="38"/>
        <v>32181</v>
      </c>
    </row>
    <row r="32" spans="1:33" s="7" customFormat="1" ht="36" hidden="1" x14ac:dyDescent="0.25">
      <c r="A32" s="35">
        <v>182</v>
      </c>
      <c r="B32" s="201" t="s">
        <v>307</v>
      </c>
      <c r="C32" s="144" t="s">
        <v>310</v>
      </c>
      <c r="D32" s="89">
        <f>D33+D34+D35</f>
        <v>21109</v>
      </c>
      <c r="E32" s="89">
        <f>E33+E34+E35</f>
        <v>21911</v>
      </c>
      <c r="F32" s="89">
        <f>F33+F34+F35</f>
        <v>22787</v>
      </c>
      <c r="G32" s="136"/>
      <c r="H32" s="90"/>
      <c r="I32" s="90"/>
      <c r="J32" s="89">
        <f t="shared" ref="J32:O32" si="39">J33+J34+J35</f>
        <v>0</v>
      </c>
      <c r="K32" s="89">
        <f t="shared" si="39"/>
        <v>0</v>
      </c>
      <c r="L32" s="89">
        <f t="shared" si="39"/>
        <v>0</v>
      </c>
      <c r="M32" s="89">
        <f t="shared" si="39"/>
        <v>21109</v>
      </c>
      <c r="N32" s="89">
        <f t="shared" si="39"/>
        <v>21911</v>
      </c>
      <c r="O32" s="89">
        <f t="shared" si="39"/>
        <v>22787</v>
      </c>
      <c r="P32" s="89">
        <f t="shared" ref="P32:U32" si="40">P33+P34+P35</f>
        <v>0</v>
      </c>
      <c r="Q32" s="89">
        <f t="shared" si="40"/>
        <v>0</v>
      </c>
      <c r="R32" s="89">
        <f t="shared" si="40"/>
        <v>0</v>
      </c>
      <c r="S32" s="89">
        <f t="shared" si="40"/>
        <v>21109</v>
      </c>
      <c r="T32" s="89">
        <f t="shared" si="40"/>
        <v>21911</v>
      </c>
      <c r="U32" s="89">
        <f t="shared" si="40"/>
        <v>22787</v>
      </c>
      <c r="V32" s="89">
        <f t="shared" ref="V32:AA32" si="41">V33+V34+V35</f>
        <v>0</v>
      </c>
      <c r="W32" s="89">
        <f t="shared" si="41"/>
        <v>0</v>
      </c>
      <c r="X32" s="89">
        <f t="shared" si="41"/>
        <v>0</v>
      </c>
      <c r="Y32" s="89">
        <f t="shared" si="41"/>
        <v>21109</v>
      </c>
      <c r="Z32" s="89">
        <f t="shared" si="41"/>
        <v>21911</v>
      </c>
      <c r="AA32" s="89">
        <f t="shared" si="41"/>
        <v>22787</v>
      </c>
      <c r="AB32" s="89">
        <f t="shared" ref="AB32:AG32" si="42">AB33+AB34+AB35</f>
        <v>0</v>
      </c>
      <c r="AC32" s="89">
        <f t="shared" si="42"/>
        <v>0</v>
      </c>
      <c r="AD32" s="89">
        <f t="shared" si="42"/>
        <v>0</v>
      </c>
      <c r="AE32" s="89">
        <f t="shared" si="42"/>
        <v>21109</v>
      </c>
      <c r="AF32" s="89">
        <f t="shared" si="42"/>
        <v>21911</v>
      </c>
      <c r="AG32" s="89">
        <f t="shared" si="42"/>
        <v>22787</v>
      </c>
    </row>
    <row r="33" spans="1:33" s="2" customFormat="1" ht="37.5" hidden="1" x14ac:dyDescent="0.25">
      <c r="A33" s="35">
        <v>182</v>
      </c>
      <c r="B33" s="201" t="s">
        <v>308</v>
      </c>
      <c r="C33" s="145" t="s">
        <v>311</v>
      </c>
      <c r="D33" s="89">
        <v>16623</v>
      </c>
      <c r="E33" s="89">
        <v>17255</v>
      </c>
      <c r="F33" s="89">
        <v>17945</v>
      </c>
      <c r="G33" s="136"/>
      <c r="H33" s="90"/>
      <c r="I33" s="90"/>
      <c r="J33" s="89"/>
      <c r="K33" s="89"/>
      <c r="L33" s="89"/>
      <c r="M33" s="94">
        <f t="shared" ref="M33:O34" si="43">D33+J33</f>
        <v>16623</v>
      </c>
      <c r="N33" s="94">
        <f t="shared" si="43"/>
        <v>17255</v>
      </c>
      <c r="O33" s="94">
        <f t="shared" si="43"/>
        <v>17945</v>
      </c>
      <c r="P33" s="89"/>
      <c r="Q33" s="89"/>
      <c r="R33" s="89"/>
      <c r="S33" s="94">
        <f t="shared" ref="S33:U34" si="44">M33+P33</f>
        <v>16623</v>
      </c>
      <c r="T33" s="94">
        <f t="shared" si="44"/>
        <v>17255</v>
      </c>
      <c r="U33" s="94">
        <f t="shared" si="44"/>
        <v>17945</v>
      </c>
      <c r="V33" s="89"/>
      <c r="W33" s="89"/>
      <c r="X33" s="89"/>
      <c r="Y33" s="94">
        <f t="shared" ref="Y33:AA34" si="45">S33+V33</f>
        <v>16623</v>
      </c>
      <c r="Z33" s="94">
        <f t="shared" si="45"/>
        <v>17255</v>
      </c>
      <c r="AA33" s="94">
        <f t="shared" si="45"/>
        <v>17945</v>
      </c>
      <c r="AB33" s="89"/>
      <c r="AC33" s="89"/>
      <c r="AD33" s="89"/>
      <c r="AE33" s="94">
        <f t="shared" ref="AE33:AE34" si="46">Y33+AB33</f>
        <v>16623</v>
      </c>
      <c r="AF33" s="94">
        <f t="shared" ref="AF33:AF34" si="47">Z33+AC33</f>
        <v>17255</v>
      </c>
      <c r="AG33" s="94">
        <f t="shared" ref="AG33:AG34" si="48">AA33+AD33</f>
        <v>17945</v>
      </c>
    </row>
    <row r="34" spans="1:33" s="2" customFormat="1" ht="56.25" hidden="1" x14ac:dyDescent="0.25">
      <c r="A34" s="35">
        <v>182</v>
      </c>
      <c r="B34" s="201" t="s">
        <v>309</v>
      </c>
      <c r="C34" s="145" t="s">
        <v>312</v>
      </c>
      <c r="D34" s="89">
        <v>4486</v>
      </c>
      <c r="E34" s="89">
        <v>4656</v>
      </c>
      <c r="F34" s="89">
        <v>4842</v>
      </c>
      <c r="G34" s="136"/>
      <c r="H34" s="90"/>
      <c r="I34" s="90"/>
      <c r="J34" s="89"/>
      <c r="K34" s="89"/>
      <c r="L34" s="89"/>
      <c r="M34" s="94">
        <f t="shared" si="43"/>
        <v>4486</v>
      </c>
      <c r="N34" s="94">
        <f t="shared" si="43"/>
        <v>4656</v>
      </c>
      <c r="O34" s="94">
        <f t="shared" si="43"/>
        <v>4842</v>
      </c>
      <c r="P34" s="89"/>
      <c r="Q34" s="89"/>
      <c r="R34" s="89"/>
      <c r="S34" s="94">
        <f t="shared" si="44"/>
        <v>4486</v>
      </c>
      <c r="T34" s="94">
        <f t="shared" si="44"/>
        <v>4656</v>
      </c>
      <c r="U34" s="94">
        <f t="shared" si="44"/>
        <v>4842</v>
      </c>
      <c r="V34" s="89"/>
      <c r="W34" s="89"/>
      <c r="X34" s="89"/>
      <c r="Y34" s="94">
        <f t="shared" si="45"/>
        <v>4486</v>
      </c>
      <c r="Z34" s="94">
        <f t="shared" si="45"/>
        <v>4656</v>
      </c>
      <c r="AA34" s="94">
        <f t="shared" si="45"/>
        <v>4842</v>
      </c>
      <c r="AB34" s="89"/>
      <c r="AC34" s="89"/>
      <c r="AD34" s="89"/>
      <c r="AE34" s="94">
        <f t="shared" si="46"/>
        <v>4486</v>
      </c>
      <c r="AF34" s="94">
        <f t="shared" si="47"/>
        <v>4656</v>
      </c>
      <c r="AG34" s="94">
        <f t="shared" si="48"/>
        <v>4842</v>
      </c>
    </row>
    <row r="35" spans="1:33" s="2" customFormat="1" ht="54" hidden="1" x14ac:dyDescent="0.25">
      <c r="A35" s="35"/>
      <c r="B35" s="201" t="s">
        <v>329</v>
      </c>
      <c r="C35" s="144" t="s">
        <v>328</v>
      </c>
      <c r="D35" s="89">
        <v>0</v>
      </c>
      <c r="E35" s="89">
        <v>0</v>
      </c>
      <c r="F35" s="89">
        <v>0</v>
      </c>
      <c r="G35" s="136"/>
      <c r="H35" s="90"/>
      <c r="I35" s="90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</row>
    <row r="36" spans="1:33" s="2" customFormat="1" ht="36" hidden="1" x14ac:dyDescent="0.25">
      <c r="A36" s="36">
        <v>182</v>
      </c>
      <c r="B36" s="200" t="s">
        <v>11</v>
      </c>
      <c r="C36" s="144" t="s">
        <v>161</v>
      </c>
      <c r="D36" s="89">
        <f>D37+D38</f>
        <v>33054</v>
      </c>
      <c r="E36" s="89">
        <f>E37+E38</f>
        <v>33054</v>
      </c>
      <c r="F36" s="92">
        <f>F37+F38</f>
        <v>33054</v>
      </c>
      <c r="G36" s="136"/>
      <c r="H36" s="90"/>
      <c r="I36" s="90"/>
      <c r="J36" s="92">
        <f t="shared" ref="J36:AA36" si="49">J37+J38</f>
        <v>0</v>
      </c>
      <c r="K36" s="92">
        <f t="shared" si="49"/>
        <v>0</v>
      </c>
      <c r="L36" s="93">
        <f t="shared" si="49"/>
        <v>-24790</v>
      </c>
      <c r="M36" s="89">
        <f t="shared" si="49"/>
        <v>33054</v>
      </c>
      <c r="N36" s="89">
        <f t="shared" si="49"/>
        <v>33054</v>
      </c>
      <c r="O36" s="89">
        <f t="shared" si="49"/>
        <v>8264</v>
      </c>
      <c r="P36" s="92">
        <f t="shared" si="49"/>
        <v>0</v>
      </c>
      <c r="Q36" s="92">
        <f t="shared" si="49"/>
        <v>0</v>
      </c>
      <c r="R36" s="93">
        <f t="shared" si="49"/>
        <v>0</v>
      </c>
      <c r="S36" s="89">
        <f t="shared" si="49"/>
        <v>33054</v>
      </c>
      <c r="T36" s="89">
        <f t="shared" si="49"/>
        <v>33054</v>
      </c>
      <c r="U36" s="89">
        <f t="shared" si="49"/>
        <v>8264</v>
      </c>
      <c r="V36" s="92">
        <f t="shared" si="49"/>
        <v>0</v>
      </c>
      <c r="W36" s="92">
        <f t="shared" si="49"/>
        <v>0</v>
      </c>
      <c r="X36" s="92">
        <f t="shared" si="49"/>
        <v>0</v>
      </c>
      <c r="Y36" s="89">
        <f t="shared" si="49"/>
        <v>33054</v>
      </c>
      <c r="Z36" s="89">
        <f t="shared" si="49"/>
        <v>33054</v>
      </c>
      <c r="AA36" s="89">
        <f t="shared" si="49"/>
        <v>8264</v>
      </c>
      <c r="AB36" s="92">
        <f t="shared" ref="AB36:AG36" si="50">AB37+AB38</f>
        <v>0</v>
      </c>
      <c r="AC36" s="92">
        <f t="shared" si="50"/>
        <v>0</v>
      </c>
      <c r="AD36" s="92">
        <f t="shared" si="50"/>
        <v>0</v>
      </c>
      <c r="AE36" s="89">
        <f t="shared" si="50"/>
        <v>33054</v>
      </c>
      <c r="AF36" s="89">
        <f t="shared" si="50"/>
        <v>33054</v>
      </c>
      <c r="AG36" s="89">
        <f t="shared" si="50"/>
        <v>8264</v>
      </c>
    </row>
    <row r="37" spans="1:33" s="7" customFormat="1" ht="37.5" hidden="1" x14ac:dyDescent="0.25">
      <c r="A37" s="36">
        <v>182</v>
      </c>
      <c r="B37" s="201" t="s">
        <v>12</v>
      </c>
      <c r="C37" s="159" t="s">
        <v>161</v>
      </c>
      <c r="D37" s="89">
        <v>33054</v>
      </c>
      <c r="E37" s="89">
        <v>33054</v>
      </c>
      <c r="F37" s="89">
        <v>33054</v>
      </c>
      <c r="G37" s="136"/>
      <c r="H37" s="90"/>
      <c r="I37" s="90"/>
      <c r="J37" s="89"/>
      <c r="K37" s="89"/>
      <c r="L37" s="93">
        <v>-24790</v>
      </c>
      <c r="M37" s="89">
        <f>D37+J37</f>
        <v>33054</v>
      </c>
      <c r="N37" s="89">
        <f>E37+K37</f>
        <v>33054</v>
      </c>
      <c r="O37" s="89">
        <f>F37+L37</f>
        <v>8264</v>
      </c>
      <c r="P37" s="89"/>
      <c r="Q37" s="89"/>
      <c r="R37" s="93"/>
      <c r="S37" s="89">
        <f>M37+P37</f>
        <v>33054</v>
      </c>
      <c r="T37" s="89">
        <f>N37+Q37</f>
        <v>33054</v>
      </c>
      <c r="U37" s="89">
        <f>O37+R37</f>
        <v>8264</v>
      </c>
      <c r="V37" s="89"/>
      <c r="W37" s="89"/>
      <c r="X37" s="89"/>
      <c r="Y37" s="89">
        <f>S37+V37</f>
        <v>33054</v>
      </c>
      <c r="Z37" s="89">
        <f>T37+W37</f>
        <v>33054</v>
      </c>
      <c r="AA37" s="89">
        <f>U37+X37</f>
        <v>8264</v>
      </c>
      <c r="AB37" s="89"/>
      <c r="AC37" s="89"/>
      <c r="AD37" s="89"/>
      <c r="AE37" s="89">
        <f>Y37+AB37</f>
        <v>33054</v>
      </c>
      <c r="AF37" s="89">
        <f>Z37+AC37</f>
        <v>33054</v>
      </c>
      <c r="AG37" s="89">
        <f>AA37+AD37</f>
        <v>8264</v>
      </c>
    </row>
    <row r="38" spans="1:33" s="7" customFormat="1" ht="56.25" hidden="1" x14ac:dyDescent="0.25">
      <c r="A38" s="36">
        <v>182</v>
      </c>
      <c r="B38" s="201" t="s">
        <v>13</v>
      </c>
      <c r="C38" s="159" t="s">
        <v>162</v>
      </c>
      <c r="D38" s="89">
        <v>0</v>
      </c>
      <c r="E38" s="89">
        <v>0</v>
      </c>
      <c r="F38" s="89">
        <v>0</v>
      </c>
      <c r="G38" s="136"/>
      <c r="H38" s="90"/>
      <c r="I38" s="90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</row>
    <row r="39" spans="1:33" s="5" customFormat="1" hidden="1" x14ac:dyDescent="0.25">
      <c r="A39" s="35">
        <v>182</v>
      </c>
      <c r="B39" s="200" t="s">
        <v>14</v>
      </c>
      <c r="C39" s="144" t="s">
        <v>163</v>
      </c>
      <c r="D39" s="89">
        <f>D40</f>
        <v>760</v>
      </c>
      <c r="E39" s="89">
        <f>E40</f>
        <v>760</v>
      </c>
      <c r="F39" s="89">
        <f>F40</f>
        <v>760</v>
      </c>
      <c r="G39" s="136"/>
      <c r="H39" s="90"/>
      <c r="I39" s="90"/>
      <c r="J39" s="89">
        <f t="shared" ref="J39:Y39" si="51">J40</f>
        <v>0</v>
      </c>
      <c r="K39" s="89">
        <f t="shared" si="51"/>
        <v>0</v>
      </c>
      <c r="L39" s="89">
        <f t="shared" si="51"/>
        <v>0</v>
      </c>
      <c r="M39" s="89">
        <f t="shared" si="51"/>
        <v>760</v>
      </c>
      <c r="N39" s="89">
        <f t="shared" si="51"/>
        <v>760</v>
      </c>
      <c r="O39" s="89">
        <f t="shared" si="51"/>
        <v>760</v>
      </c>
      <c r="P39" s="89">
        <f t="shared" si="51"/>
        <v>0</v>
      </c>
      <c r="Q39" s="89">
        <f t="shared" si="51"/>
        <v>0</v>
      </c>
      <c r="R39" s="89">
        <f t="shared" si="51"/>
        <v>0</v>
      </c>
      <c r="S39" s="89">
        <f t="shared" si="51"/>
        <v>760</v>
      </c>
      <c r="T39" s="89">
        <f t="shared" si="51"/>
        <v>760</v>
      </c>
      <c r="U39" s="89">
        <f t="shared" si="51"/>
        <v>760</v>
      </c>
      <c r="V39" s="89">
        <f t="shared" si="51"/>
        <v>0</v>
      </c>
      <c r="W39" s="89">
        <f t="shared" si="51"/>
        <v>0</v>
      </c>
      <c r="X39" s="89">
        <f t="shared" si="51"/>
        <v>0</v>
      </c>
      <c r="Y39" s="89">
        <f t="shared" si="51"/>
        <v>760</v>
      </c>
      <c r="Z39" s="89">
        <f>Z40</f>
        <v>760</v>
      </c>
      <c r="AA39" s="89">
        <f>AA40</f>
        <v>760</v>
      </c>
      <c r="AB39" s="89">
        <f t="shared" ref="AB39:AE39" si="52">AB40</f>
        <v>0</v>
      </c>
      <c r="AC39" s="89">
        <f t="shared" si="52"/>
        <v>0</v>
      </c>
      <c r="AD39" s="89">
        <f t="shared" si="52"/>
        <v>0</v>
      </c>
      <c r="AE39" s="89">
        <f t="shared" si="52"/>
        <v>760</v>
      </c>
      <c r="AF39" s="89">
        <f>AF40</f>
        <v>760</v>
      </c>
      <c r="AG39" s="89">
        <f>AG40</f>
        <v>760</v>
      </c>
    </row>
    <row r="40" spans="1:33" s="5" customFormat="1" hidden="1" x14ac:dyDescent="0.25">
      <c r="A40" s="35">
        <v>182</v>
      </c>
      <c r="B40" s="201" t="s">
        <v>15</v>
      </c>
      <c r="C40" s="159" t="s">
        <v>163</v>
      </c>
      <c r="D40" s="89">
        <v>760</v>
      </c>
      <c r="E40" s="89">
        <v>760</v>
      </c>
      <c r="F40" s="89">
        <v>760</v>
      </c>
      <c r="G40" s="136"/>
      <c r="H40" s="90"/>
      <c r="I40" s="90"/>
      <c r="J40" s="89"/>
      <c r="K40" s="89"/>
      <c r="L40" s="89"/>
      <c r="M40" s="94">
        <f>D40+J40</f>
        <v>760</v>
      </c>
      <c r="N40" s="94">
        <f>E40+K40</f>
        <v>760</v>
      </c>
      <c r="O40" s="94">
        <f>F40+L40</f>
        <v>760</v>
      </c>
      <c r="P40" s="89"/>
      <c r="Q40" s="89"/>
      <c r="R40" s="89"/>
      <c r="S40" s="94">
        <f>M40+P40</f>
        <v>760</v>
      </c>
      <c r="T40" s="94">
        <f>N40+Q40</f>
        <v>760</v>
      </c>
      <c r="U40" s="94">
        <f>O40+R40</f>
        <v>760</v>
      </c>
      <c r="V40" s="89"/>
      <c r="W40" s="89"/>
      <c r="X40" s="89"/>
      <c r="Y40" s="94">
        <f>S40+V40</f>
        <v>760</v>
      </c>
      <c r="Z40" s="94">
        <f>T40+W40</f>
        <v>760</v>
      </c>
      <c r="AA40" s="94">
        <f>U40+X40</f>
        <v>760</v>
      </c>
      <c r="AB40" s="89"/>
      <c r="AC40" s="89"/>
      <c r="AD40" s="89"/>
      <c r="AE40" s="94">
        <f>Y40+AB40</f>
        <v>760</v>
      </c>
      <c r="AF40" s="94">
        <f>Z40+AC40</f>
        <v>760</v>
      </c>
      <c r="AG40" s="94">
        <f>AA40+AD40</f>
        <v>760</v>
      </c>
    </row>
    <row r="41" spans="1:33" s="5" customFormat="1" ht="36" hidden="1" x14ac:dyDescent="0.25">
      <c r="A41" s="35">
        <v>182</v>
      </c>
      <c r="B41" s="200" t="s">
        <v>16</v>
      </c>
      <c r="C41" s="144" t="s">
        <v>164</v>
      </c>
      <c r="D41" s="89">
        <f>D42</f>
        <v>370</v>
      </c>
      <c r="E41" s="89">
        <f>E42</f>
        <v>370</v>
      </c>
      <c r="F41" s="89">
        <f>F42</f>
        <v>370</v>
      </c>
      <c r="G41" s="136"/>
      <c r="H41" s="90"/>
      <c r="I41" s="90"/>
      <c r="J41" s="89">
        <f>J42</f>
        <v>0</v>
      </c>
      <c r="K41" s="89">
        <f t="shared" ref="K41:U41" si="53">K42</f>
        <v>0</v>
      </c>
      <c r="L41" s="89">
        <f t="shared" si="53"/>
        <v>0</v>
      </c>
      <c r="M41" s="89">
        <f t="shared" si="53"/>
        <v>370</v>
      </c>
      <c r="N41" s="89">
        <f t="shared" si="53"/>
        <v>370</v>
      </c>
      <c r="O41" s="89">
        <f t="shared" si="53"/>
        <v>370</v>
      </c>
      <c r="P41" s="89">
        <f>P42</f>
        <v>0</v>
      </c>
      <c r="Q41" s="89">
        <f t="shared" si="53"/>
        <v>0</v>
      </c>
      <c r="R41" s="89">
        <f t="shared" si="53"/>
        <v>0</v>
      </c>
      <c r="S41" s="89">
        <f t="shared" si="53"/>
        <v>370</v>
      </c>
      <c r="T41" s="89">
        <f t="shared" si="53"/>
        <v>370</v>
      </c>
      <c r="U41" s="89">
        <f t="shared" si="53"/>
        <v>370</v>
      </c>
      <c r="V41" s="89">
        <f t="shared" ref="V41:AG41" si="54">V42</f>
        <v>0</v>
      </c>
      <c r="W41" s="89">
        <f t="shared" si="54"/>
        <v>0</v>
      </c>
      <c r="X41" s="89">
        <f t="shared" si="54"/>
        <v>0</v>
      </c>
      <c r="Y41" s="89">
        <f t="shared" si="54"/>
        <v>370</v>
      </c>
      <c r="Z41" s="89">
        <f t="shared" si="54"/>
        <v>370</v>
      </c>
      <c r="AA41" s="89">
        <f t="shared" si="54"/>
        <v>370</v>
      </c>
      <c r="AB41" s="89">
        <f t="shared" si="54"/>
        <v>0</v>
      </c>
      <c r="AC41" s="89">
        <f t="shared" si="54"/>
        <v>0</v>
      </c>
      <c r="AD41" s="89">
        <f t="shared" si="54"/>
        <v>0</v>
      </c>
      <c r="AE41" s="89">
        <f t="shared" si="54"/>
        <v>370</v>
      </c>
      <c r="AF41" s="89">
        <f t="shared" si="54"/>
        <v>370</v>
      </c>
      <c r="AG41" s="89">
        <f t="shared" si="54"/>
        <v>370</v>
      </c>
    </row>
    <row r="42" spans="1:33" s="5" customFormat="1" ht="56.25" hidden="1" x14ac:dyDescent="0.25">
      <c r="A42" s="35">
        <v>182</v>
      </c>
      <c r="B42" s="200" t="s">
        <v>17</v>
      </c>
      <c r="C42" s="145" t="s">
        <v>165</v>
      </c>
      <c r="D42" s="89">
        <v>370</v>
      </c>
      <c r="E42" s="89">
        <v>370</v>
      </c>
      <c r="F42" s="89">
        <v>370</v>
      </c>
      <c r="G42" s="136"/>
      <c r="H42" s="90"/>
      <c r="I42" s="90"/>
      <c r="J42" s="89"/>
      <c r="K42" s="89"/>
      <c r="L42" s="89"/>
      <c r="M42" s="94">
        <f>D42+J42</f>
        <v>370</v>
      </c>
      <c r="N42" s="94">
        <f>E42+K42</f>
        <v>370</v>
      </c>
      <c r="O42" s="94">
        <f>F42+L42</f>
        <v>370</v>
      </c>
      <c r="P42" s="89"/>
      <c r="Q42" s="89"/>
      <c r="R42" s="89"/>
      <c r="S42" s="94">
        <f>M42+P42</f>
        <v>370</v>
      </c>
      <c r="T42" s="94">
        <f>N42+Q42</f>
        <v>370</v>
      </c>
      <c r="U42" s="94">
        <f>O42+R42</f>
        <v>370</v>
      </c>
      <c r="V42" s="89"/>
      <c r="W42" s="89"/>
      <c r="X42" s="89"/>
      <c r="Y42" s="94">
        <f>S42+V42</f>
        <v>370</v>
      </c>
      <c r="Z42" s="94">
        <f>T42+W42</f>
        <v>370</v>
      </c>
      <c r="AA42" s="94">
        <f>U42+X42</f>
        <v>370</v>
      </c>
      <c r="AB42" s="89"/>
      <c r="AC42" s="89"/>
      <c r="AD42" s="89"/>
      <c r="AE42" s="94">
        <f>Y42+AB42</f>
        <v>370</v>
      </c>
      <c r="AF42" s="94">
        <f>Z42+AC42</f>
        <v>370</v>
      </c>
      <c r="AG42" s="94">
        <f>AA42+AD42</f>
        <v>370</v>
      </c>
    </row>
    <row r="43" spans="1:33" s="5" customFormat="1" hidden="1" x14ac:dyDescent="0.25">
      <c r="A43" s="35">
        <v>182</v>
      </c>
      <c r="B43" s="202" t="s">
        <v>18</v>
      </c>
      <c r="C43" s="166" t="s">
        <v>166</v>
      </c>
      <c r="D43" s="88">
        <f>D44+D46+D49</f>
        <v>51375</v>
      </c>
      <c r="E43" s="88">
        <f>E44+E46+E49</f>
        <v>52274</v>
      </c>
      <c r="F43" s="88">
        <f>F44+F46+F49</f>
        <v>53263</v>
      </c>
      <c r="G43" s="136"/>
      <c r="H43" s="90"/>
      <c r="I43" s="90"/>
      <c r="J43" s="88">
        <f t="shared" ref="J43:O43" si="55">J44+J46+J49</f>
        <v>0</v>
      </c>
      <c r="K43" s="88">
        <f t="shared" si="55"/>
        <v>0</v>
      </c>
      <c r="L43" s="88">
        <f t="shared" si="55"/>
        <v>0</v>
      </c>
      <c r="M43" s="88">
        <f t="shared" si="55"/>
        <v>51375</v>
      </c>
      <c r="N43" s="88">
        <f t="shared" si="55"/>
        <v>52274</v>
      </c>
      <c r="O43" s="88">
        <f t="shared" si="55"/>
        <v>53263</v>
      </c>
      <c r="P43" s="88">
        <f t="shared" ref="P43:U43" si="56">P44+P46+P49</f>
        <v>0</v>
      </c>
      <c r="Q43" s="88">
        <f t="shared" si="56"/>
        <v>0</v>
      </c>
      <c r="R43" s="88">
        <f t="shared" si="56"/>
        <v>0</v>
      </c>
      <c r="S43" s="88">
        <f t="shared" si="56"/>
        <v>51375</v>
      </c>
      <c r="T43" s="88">
        <f t="shared" si="56"/>
        <v>52274</v>
      </c>
      <c r="U43" s="88">
        <f t="shared" si="56"/>
        <v>53263</v>
      </c>
      <c r="V43" s="88">
        <f t="shared" ref="V43:AA43" si="57">V44+V46+V49</f>
        <v>0</v>
      </c>
      <c r="W43" s="88">
        <f t="shared" si="57"/>
        <v>0</v>
      </c>
      <c r="X43" s="88">
        <f t="shared" si="57"/>
        <v>0</v>
      </c>
      <c r="Y43" s="88">
        <f t="shared" si="57"/>
        <v>51375</v>
      </c>
      <c r="Z43" s="88">
        <f t="shared" si="57"/>
        <v>52274</v>
      </c>
      <c r="AA43" s="88">
        <f t="shared" si="57"/>
        <v>53263</v>
      </c>
      <c r="AB43" s="88">
        <f t="shared" ref="AB43:AG43" si="58">AB44+AB46+AB49</f>
        <v>0</v>
      </c>
      <c r="AC43" s="88">
        <f t="shared" si="58"/>
        <v>0</v>
      </c>
      <c r="AD43" s="88">
        <f t="shared" si="58"/>
        <v>0</v>
      </c>
      <c r="AE43" s="88">
        <f t="shared" si="58"/>
        <v>51375</v>
      </c>
      <c r="AF43" s="88">
        <f t="shared" si="58"/>
        <v>52274</v>
      </c>
      <c r="AG43" s="88">
        <f t="shared" si="58"/>
        <v>53263</v>
      </c>
    </row>
    <row r="44" spans="1:33" s="5" customFormat="1" hidden="1" x14ac:dyDescent="0.25">
      <c r="A44" s="35">
        <v>182</v>
      </c>
      <c r="B44" s="200" t="s">
        <v>19</v>
      </c>
      <c r="C44" s="144" t="s">
        <v>167</v>
      </c>
      <c r="D44" s="89">
        <f>D45</f>
        <v>8994</v>
      </c>
      <c r="E44" s="89">
        <f>E45</f>
        <v>9893</v>
      </c>
      <c r="F44" s="89">
        <f>F45</f>
        <v>10882</v>
      </c>
      <c r="G44" s="136"/>
      <c r="H44" s="90"/>
      <c r="I44" s="90"/>
      <c r="J44" s="89">
        <f t="shared" ref="J44:Y44" si="59">J45</f>
        <v>0</v>
      </c>
      <c r="K44" s="89">
        <f t="shared" si="59"/>
        <v>0</v>
      </c>
      <c r="L44" s="89">
        <f t="shared" si="59"/>
        <v>0</v>
      </c>
      <c r="M44" s="89">
        <f t="shared" si="59"/>
        <v>8994</v>
      </c>
      <c r="N44" s="89">
        <f t="shared" si="59"/>
        <v>9893</v>
      </c>
      <c r="O44" s="89">
        <f t="shared" si="59"/>
        <v>10882</v>
      </c>
      <c r="P44" s="89">
        <f t="shared" si="59"/>
        <v>0</v>
      </c>
      <c r="Q44" s="89">
        <f t="shared" si="59"/>
        <v>0</v>
      </c>
      <c r="R44" s="89">
        <f t="shared" si="59"/>
        <v>0</v>
      </c>
      <c r="S44" s="89">
        <f t="shared" si="59"/>
        <v>8994</v>
      </c>
      <c r="T44" s="89">
        <f t="shared" si="59"/>
        <v>9893</v>
      </c>
      <c r="U44" s="89">
        <f t="shared" si="59"/>
        <v>10882</v>
      </c>
      <c r="V44" s="89">
        <f t="shared" si="59"/>
        <v>0</v>
      </c>
      <c r="W44" s="89">
        <f t="shared" si="59"/>
        <v>0</v>
      </c>
      <c r="X44" s="89">
        <f t="shared" si="59"/>
        <v>0</v>
      </c>
      <c r="Y44" s="89">
        <f t="shared" si="59"/>
        <v>8994</v>
      </c>
      <c r="Z44" s="89">
        <f>Z45</f>
        <v>9893</v>
      </c>
      <c r="AA44" s="89">
        <f>AA45</f>
        <v>10882</v>
      </c>
      <c r="AB44" s="89">
        <f t="shared" ref="AB44:AE44" si="60">AB45</f>
        <v>0</v>
      </c>
      <c r="AC44" s="89">
        <f t="shared" si="60"/>
        <v>0</v>
      </c>
      <c r="AD44" s="89">
        <f t="shared" si="60"/>
        <v>0</v>
      </c>
      <c r="AE44" s="89">
        <f t="shared" si="60"/>
        <v>8994</v>
      </c>
      <c r="AF44" s="89">
        <f>AF45</f>
        <v>9893</v>
      </c>
      <c r="AG44" s="89">
        <f>AG45</f>
        <v>10882</v>
      </c>
    </row>
    <row r="45" spans="1:33" s="4" customFormat="1" ht="56.25" hidden="1" x14ac:dyDescent="0.25">
      <c r="A45" s="33">
        <v>182</v>
      </c>
      <c r="B45" s="201" t="s">
        <v>20</v>
      </c>
      <c r="C45" s="165" t="s">
        <v>168</v>
      </c>
      <c r="D45" s="94">
        <v>8994</v>
      </c>
      <c r="E45" s="94">
        <v>9893</v>
      </c>
      <c r="F45" s="94">
        <v>10882</v>
      </c>
      <c r="G45" s="136"/>
      <c r="H45" s="90"/>
      <c r="I45" s="90"/>
      <c r="J45" s="94"/>
      <c r="K45" s="94"/>
      <c r="L45" s="94"/>
      <c r="M45" s="94">
        <f>D45+J45</f>
        <v>8994</v>
      </c>
      <c r="N45" s="94">
        <f>E45+K45</f>
        <v>9893</v>
      </c>
      <c r="O45" s="94">
        <f>F45+L45</f>
        <v>10882</v>
      </c>
      <c r="P45" s="94"/>
      <c r="Q45" s="94"/>
      <c r="R45" s="94"/>
      <c r="S45" s="94">
        <f>M45+P45</f>
        <v>8994</v>
      </c>
      <c r="T45" s="94">
        <f>N45+Q45</f>
        <v>9893</v>
      </c>
      <c r="U45" s="94">
        <f>O45+R45</f>
        <v>10882</v>
      </c>
      <c r="V45" s="94"/>
      <c r="W45" s="94"/>
      <c r="X45" s="94"/>
      <c r="Y45" s="94">
        <f>S45+V45</f>
        <v>8994</v>
      </c>
      <c r="Z45" s="94">
        <f>T45+W45</f>
        <v>9893</v>
      </c>
      <c r="AA45" s="94">
        <f>U45+X45</f>
        <v>10882</v>
      </c>
      <c r="AB45" s="94"/>
      <c r="AC45" s="94"/>
      <c r="AD45" s="94"/>
      <c r="AE45" s="94">
        <f>Y45+AB45</f>
        <v>8994</v>
      </c>
      <c r="AF45" s="94">
        <f>Z45+AC45</f>
        <v>9893</v>
      </c>
      <c r="AG45" s="94">
        <f>AA45+AD45</f>
        <v>10882</v>
      </c>
    </row>
    <row r="46" spans="1:33" s="5" customFormat="1" hidden="1" x14ac:dyDescent="0.25">
      <c r="A46" s="35">
        <v>182</v>
      </c>
      <c r="B46" s="200" t="s">
        <v>21</v>
      </c>
      <c r="C46" s="144" t="s">
        <v>169</v>
      </c>
      <c r="D46" s="89">
        <f>D47+D48</f>
        <v>2022</v>
      </c>
      <c r="E46" s="89">
        <f>E47+E48</f>
        <v>2022</v>
      </c>
      <c r="F46" s="89">
        <f>F47+F48</f>
        <v>2022</v>
      </c>
      <c r="G46" s="136"/>
      <c r="H46" s="90"/>
      <c r="I46" s="90"/>
      <c r="J46" s="89">
        <f t="shared" ref="J46:O46" si="61">J47+J48</f>
        <v>0</v>
      </c>
      <c r="K46" s="89">
        <f t="shared" si="61"/>
        <v>0</v>
      </c>
      <c r="L46" s="89">
        <f t="shared" si="61"/>
        <v>0</v>
      </c>
      <c r="M46" s="89">
        <f t="shared" si="61"/>
        <v>2022</v>
      </c>
      <c r="N46" s="89">
        <f t="shared" si="61"/>
        <v>2022</v>
      </c>
      <c r="O46" s="89">
        <f t="shared" si="61"/>
        <v>2022</v>
      </c>
      <c r="P46" s="89">
        <f t="shared" ref="P46:U46" si="62">P47+P48</f>
        <v>0</v>
      </c>
      <c r="Q46" s="89">
        <f t="shared" si="62"/>
        <v>0</v>
      </c>
      <c r="R46" s="89">
        <f t="shared" si="62"/>
        <v>0</v>
      </c>
      <c r="S46" s="89">
        <f t="shared" si="62"/>
        <v>2022</v>
      </c>
      <c r="T46" s="89">
        <f t="shared" si="62"/>
        <v>2022</v>
      </c>
      <c r="U46" s="89">
        <f t="shared" si="62"/>
        <v>2022</v>
      </c>
      <c r="V46" s="89">
        <f t="shared" ref="V46:AA46" si="63">V47+V48</f>
        <v>0</v>
      </c>
      <c r="W46" s="89">
        <f t="shared" si="63"/>
        <v>0</v>
      </c>
      <c r="X46" s="89">
        <f t="shared" si="63"/>
        <v>0</v>
      </c>
      <c r="Y46" s="89">
        <f t="shared" si="63"/>
        <v>2022</v>
      </c>
      <c r="Z46" s="89">
        <f t="shared" si="63"/>
        <v>2022</v>
      </c>
      <c r="AA46" s="89">
        <f t="shared" si="63"/>
        <v>2022</v>
      </c>
      <c r="AB46" s="89">
        <f t="shared" ref="AB46:AG46" si="64">AB47+AB48</f>
        <v>0</v>
      </c>
      <c r="AC46" s="89">
        <f t="shared" si="64"/>
        <v>0</v>
      </c>
      <c r="AD46" s="89">
        <f t="shared" si="64"/>
        <v>0</v>
      </c>
      <c r="AE46" s="89">
        <f t="shared" si="64"/>
        <v>2022</v>
      </c>
      <c r="AF46" s="89">
        <f t="shared" si="64"/>
        <v>2022</v>
      </c>
      <c r="AG46" s="89">
        <f t="shared" si="64"/>
        <v>2022</v>
      </c>
    </row>
    <row r="47" spans="1:33" s="8" customFormat="1" hidden="1" x14ac:dyDescent="0.25">
      <c r="A47" s="37">
        <v>182</v>
      </c>
      <c r="B47" s="201" t="s">
        <v>22</v>
      </c>
      <c r="C47" s="159" t="s">
        <v>170</v>
      </c>
      <c r="D47" s="94">
        <v>315</v>
      </c>
      <c r="E47" s="94">
        <v>315</v>
      </c>
      <c r="F47" s="94">
        <v>315</v>
      </c>
      <c r="G47" s="139"/>
      <c r="H47" s="95"/>
      <c r="I47" s="95"/>
      <c r="J47" s="94"/>
      <c r="K47" s="94"/>
      <c r="L47" s="94"/>
      <c r="M47" s="94">
        <f t="shared" ref="M47:O48" si="65">D47+J47</f>
        <v>315</v>
      </c>
      <c r="N47" s="94">
        <f t="shared" si="65"/>
        <v>315</v>
      </c>
      <c r="O47" s="94">
        <f t="shared" si="65"/>
        <v>315</v>
      </c>
      <c r="P47" s="94"/>
      <c r="Q47" s="94"/>
      <c r="R47" s="94"/>
      <c r="S47" s="94">
        <f t="shared" ref="S47:U48" si="66">M47+P47</f>
        <v>315</v>
      </c>
      <c r="T47" s="94">
        <f t="shared" si="66"/>
        <v>315</v>
      </c>
      <c r="U47" s="94">
        <f t="shared" si="66"/>
        <v>315</v>
      </c>
      <c r="V47" s="94"/>
      <c r="W47" s="94"/>
      <c r="X47" s="94"/>
      <c r="Y47" s="94">
        <f t="shared" ref="Y47:AA48" si="67">S47+V47</f>
        <v>315</v>
      </c>
      <c r="Z47" s="94">
        <f t="shared" si="67"/>
        <v>315</v>
      </c>
      <c r="AA47" s="94">
        <f t="shared" si="67"/>
        <v>315</v>
      </c>
      <c r="AB47" s="94"/>
      <c r="AC47" s="94"/>
      <c r="AD47" s="94"/>
      <c r="AE47" s="94">
        <f t="shared" ref="AE47:AE48" si="68">Y47+AB47</f>
        <v>315</v>
      </c>
      <c r="AF47" s="94">
        <f t="shared" ref="AF47:AF48" si="69">Z47+AC47</f>
        <v>315</v>
      </c>
      <c r="AG47" s="94">
        <f t="shared" ref="AG47:AG48" si="70">AA47+AD47</f>
        <v>315</v>
      </c>
    </row>
    <row r="48" spans="1:33" s="8" customFormat="1" hidden="1" x14ac:dyDescent="0.25">
      <c r="A48" s="37">
        <v>182</v>
      </c>
      <c r="B48" s="201" t="s">
        <v>23</v>
      </c>
      <c r="C48" s="159" t="s">
        <v>171</v>
      </c>
      <c r="D48" s="94">
        <v>1707</v>
      </c>
      <c r="E48" s="94">
        <v>1707</v>
      </c>
      <c r="F48" s="94">
        <v>1707</v>
      </c>
      <c r="G48" s="139"/>
      <c r="H48" s="95"/>
      <c r="I48" s="95"/>
      <c r="J48" s="94"/>
      <c r="K48" s="94"/>
      <c r="L48" s="94"/>
      <c r="M48" s="94">
        <f t="shared" si="65"/>
        <v>1707</v>
      </c>
      <c r="N48" s="94">
        <f t="shared" si="65"/>
        <v>1707</v>
      </c>
      <c r="O48" s="94">
        <f t="shared" si="65"/>
        <v>1707</v>
      </c>
      <c r="P48" s="94"/>
      <c r="Q48" s="94"/>
      <c r="R48" s="94"/>
      <c r="S48" s="94">
        <f t="shared" si="66"/>
        <v>1707</v>
      </c>
      <c r="T48" s="94">
        <f t="shared" si="66"/>
        <v>1707</v>
      </c>
      <c r="U48" s="94">
        <f t="shared" si="66"/>
        <v>1707</v>
      </c>
      <c r="V48" s="94"/>
      <c r="W48" s="94"/>
      <c r="X48" s="94"/>
      <c r="Y48" s="94">
        <f t="shared" si="67"/>
        <v>1707</v>
      </c>
      <c r="Z48" s="94">
        <f t="shared" si="67"/>
        <v>1707</v>
      </c>
      <c r="AA48" s="94">
        <f t="shared" si="67"/>
        <v>1707</v>
      </c>
      <c r="AB48" s="94"/>
      <c r="AC48" s="94"/>
      <c r="AD48" s="94"/>
      <c r="AE48" s="94">
        <f t="shared" si="68"/>
        <v>1707</v>
      </c>
      <c r="AF48" s="94">
        <f t="shared" si="69"/>
        <v>1707</v>
      </c>
      <c r="AG48" s="94">
        <f t="shared" si="70"/>
        <v>1707</v>
      </c>
    </row>
    <row r="49" spans="1:33" s="5" customFormat="1" hidden="1" x14ac:dyDescent="0.25">
      <c r="A49" s="35">
        <v>182</v>
      </c>
      <c r="B49" s="201" t="s">
        <v>24</v>
      </c>
      <c r="C49" s="144" t="s">
        <v>172</v>
      </c>
      <c r="D49" s="89">
        <f>D50+D52</f>
        <v>40359</v>
      </c>
      <c r="E49" s="89">
        <f>E50+E52</f>
        <v>40359</v>
      </c>
      <c r="F49" s="89">
        <f>F50+F52</f>
        <v>40359</v>
      </c>
      <c r="G49" s="136"/>
      <c r="H49" s="90"/>
      <c r="I49" s="90"/>
      <c r="J49" s="89">
        <f t="shared" ref="J49:O49" si="71">J50+J52</f>
        <v>0</v>
      </c>
      <c r="K49" s="89">
        <f t="shared" si="71"/>
        <v>0</v>
      </c>
      <c r="L49" s="89">
        <f t="shared" si="71"/>
        <v>0</v>
      </c>
      <c r="M49" s="89">
        <f t="shared" si="71"/>
        <v>40359</v>
      </c>
      <c r="N49" s="89">
        <f t="shared" si="71"/>
        <v>40359</v>
      </c>
      <c r="O49" s="89">
        <f t="shared" si="71"/>
        <v>40359</v>
      </c>
      <c r="P49" s="89">
        <f t="shared" ref="P49:U49" si="72">P50+P52</f>
        <v>0</v>
      </c>
      <c r="Q49" s="89">
        <f t="shared" si="72"/>
        <v>0</v>
      </c>
      <c r="R49" s="89">
        <f t="shared" si="72"/>
        <v>0</v>
      </c>
      <c r="S49" s="89">
        <f t="shared" si="72"/>
        <v>40359</v>
      </c>
      <c r="T49" s="89">
        <f t="shared" si="72"/>
        <v>40359</v>
      </c>
      <c r="U49" s="89">
        <f t="shared" si="72"/>
        <v>40359</v>
      </c>
      <c r="V49" s="89">
        <f t="shared" ref="V49:AA49" si="73">V50+V52</f>
        <v>0</v>
      </c>
      <c r="W49" s="89">
        <f t="shared" si="73"/>
        <v>0</v>
      </c>
      <c r="X49" s="89">
        <f t="shared" si="73"/>
        <v>0</v>
      </c>
      <c r="Y49" s="89">
        <f t="shared" si="73"/>
        <v>40359</v>
      </c>
      <c r="Z49" s="89">
        <f t="shared" si="73"/>
        <v>40359</v>
      </c>
      <c r="AA49" s="89">
        <f t="shared" si="73"/>
        <v>40359</v>
      </c>
      <c r="AB49" s="89">
        <f t="shared" ref="AB49:AG49" si="74">AB50+AB52</f>
        <v>0</v>
      </c>
      <c r="AC49" s="89">
        <f t="shared" si="74"/>
        <v>0</v>
      </c>
      <c r="AD49" s="89">
        <f t="shared" si="74"/>
        <v>0</v>
      </c>
      <c r="AE49" s="89">
        <f t="shared" si="74"/>
        <v>40359</v>
      </c>
      <c r="AF49" s="89">
        <f t="shared" si="74"/>
        <v>40359</v>
      </c>
      <c r="AG49" s="89">
        <f t="shared" si="74"/>
        <v>40359</v>
      </c>
    </row>
    <row r="50" spans="1:33" s="5" customFormat="1" hidden="1" x14ac:dyDescent="0.25">
      <c r="A50" s="35">
        <v>182</v>
      </c>
      <c r="B50" s="201" t="s">
        <v>25</v>
      </c>
      <c r="C50" s="144" t="s">
        <v>173</v>
      </c>
      <c r="D50" s="89">
        <f>D51</f>
        <v>28883</v>
      </c>
      <c r="E50" s="89">
        <f>E51</f>
        <v>28883</v>
      </c>
      <c r="F50" s="89">
        <f>F51</f>
        <v>28883</v>
      </c>
      <c r="G50" s="136"/>
      <c r="H50" s="90"/>
      <c r="I50" s="90"/>
      <c r="J50" s="89">
        <f t="shared" ref="J50:Y50" si="75">J51</f>
        <v>0</v>
      </c>
      <c r="K50" s="89">
        <f t="shared" si="75"/>
        <v>0</v>
      </c>
      <c r="L50" s="89">
        <f t="shared" si="75"/>
        <v>0</v>
      </c>
      <c r="M50" s="89">
        <f t="shared" si="75"/>
        <v>28883</v>
      </c>
      <c r="N50" s="89">
        <f t="shared" si="75"/>
        <v>28883</v>
      </c>
      <c r="O50" s="89">
        <f t="shared" si="75"/>
        <v>28883</v>
      </c>
      <c r="P50" s="89">
        <f t="shared" si="75"/>
        <v>0</v>
      </c>
      <c r="Q50" s="89">
        <f t="shared" si="75"/>
        <v>0</v>
      </c>
      <c r="R50" s="89">
        <f t="shared" si="75"/>
        <v>0</v>
      </c>
      <c r="S50" s="89">
        <f t="shared" si="75"/>
        <v>28883</v>
      </c>
      <c r="T50" s="89">
        <f t="shared" si="75"/>
        <v>28883</v>
      </c>
      <c r="U50" s="89">
        <f t="shared" si="75"/>
        <v>28883</v>
      </c>
      <c r="V50" s="89">
        <f t="shared" si="75"/>
        <v>0</v>
      </c>
      <c r="W50" s="89">
        <f t="shared" si="75"/>
        <v>0</v>
      </c>
      <c r="X50" s="89">
        <f t="shared" si="75"/>
        <v>0</v>
      </c>
      <c r="Y50" s="89">
        <f t="shared" si="75"/>
        <v>28883</v>
      </c>
      <c r="Z50" s="89">
        <f>Z51</f>
        <v>28883</v>
      </c>
      <c r="AA50" s="89">
        <f>AA51</f>
        <v>28883</v>
      </c>
      <c r="AB50" s="89">
        <f t="shared" ref="AB50:AE50" si="76">AB51</f>
        <v>0</v>
      </c>
      <c r="AC50" s="89">
        <f t="shared" si="76"/>
        <v>0</v>
      </c>
      <c r="AD50" s="89">
        <f t="shared" si="76"/>
        <v>0</v>
      </c>
      <c r="AE50" s="89">
        <f t="shared" si="76"/>
        <v>28883</v>
      </c>
      <c r="AF50" s="89">
        <f>AF51</f>
        <v>28883</v>
      </c>
      <c r="AG50" s="89">
        <f>AG51</f>
        <v>28883</v>
      </c>
    </row>
    <row r="51" spans="1:33" s="6" customFormat="1" ht="37.5" hidden="1" x14ac:dyDescent="0.25">
      <c r="A51" s="38">
        <v>182</v>
      </c>
      <c r="B51" s="201" t="s">
        <v>26</v>
      </c>
      <c r="C51" s="145" t="s">
        <v>174</v>
      </c>
      <c r="D51" s="94">
        <v>28883</v>
      </c>
      <c r="E51" s="94">
        <v>28883</v>
      </c>
      <c r="F51" s="96">
        <v>28883</v>
      </c>
      <c r="G51" s="139"/>
      <c r="H51" s="95"/>
      <c r="I51" s="95"/>
      <c r="J51" s="96"/>
      <c r="K51" s="96"/>
      <c r="L51" s="96"/>
      <c r="M51" s="94">
        <f>D51+J51</f>
        <v>28883</v>
      </c>
      <c r="N51" s="94">
        <f>E51+K51</f>
        <v>28883</v>
      </c>
      <c r="O51" s="94">
        <f>F51+L51</f>
        <v>28883</v>
      </c>
      <c r="P51" s="96"/>
      <c r="Q51" s="96"/>
      <c r="R51" s="96"/>
      <c r="S51" s="94">
        <f>M51+P51</f>
        <v>28883</v>
      </c>
      <c r="T51" s="94">
        <f>N51+Q51</f>
        <v>28883</v>
      </c>
      <c r="U51" s="94">
        <f>O51+R51</f>
        <v>28883</v>
      </c>
      <c r="V51" s="96"/>
      <c r="W51" s="96"/>
      <c r="X51" s="96"/>
      <c r="Y51" s="94">
        <f>S51+V51</f>
        <v>28883</v>
      </c>
      <c r="Z51" s="94">
        <f>T51+W51</f>
        <v>28883</v>
      </c>
      <c r="AA51" s="94">
        <f>U51+X51</f>
        <v>28883</v>
      </c>
      <c r="AB51" s="94"/>
      <c r="AC51" s="96"/>
      <c r="AD51" s="96"/>
      <c r="AE51" s="94">
        <f>Y51+AB51</f>
        <v>28883</v>
      </c>
      <c r="AF51" s="94">
        <f>Z51+AC51</f>
        <v>28883</v>
      </c>
      <c r="AG51" s="94">
        <f>AA51+AD51</f>
        <v>28883</v>
      </c>
    </row>
    <row r="52" spans="1:33" s="5" customFormat="1" hidden="1" x14ac:dyDescent="0.25">
      <c r="A52" s="35">
        <v>182</v>
      </c>
      <c r="B52" s="201" t="s">
        <v>27</v>
      </c>
      <c r="C52" s="144" t="s">
        <v>175</v>
      </c>
      <c r="D52" s="89">
        <f>D53</f>
        <v>11476</v>
      </c>
      <c r="E52" s="89">
        <f>E53</f>
        <v>11476</v>
      </c>
      <c r="F52" s="89">
        <f>F53</f>
        <v>11476</v>
      </c>
      <c r="G52" s="136"/>
      <c r="H52" s="90"/>
      <c r="I52" s="90"/>
      <c r="J52" s="89">
        <f t="shared" ref="J52:Y52" si="77">J53</f>
        <v>0</v>
      </c>
      <c r="K52" s="89">
        <f t="shared" si="77"/>
        <v>0</v>
      </c>
      <c r="L52" s="89">
        <f t="shared" si="77"/>
        <v>0</v>
      </c>
      <c r="M52" s="89">
        <f t="shared" si="77"/>
        <v>11476</v>
      </c>
      <c r="N52" s="89">
        <f t="shared" si="77"/>
        <v>11476</v>
      </c>
      <c r="O52" s="89">
        <f t="shared" si="77"/>
        <v>11476</v>
      </c>
      <c r="P52" s="89">
        <f t="shared" si="77"/>
        <v>0</v>
      </c>
      <c r="Q52" s="89">
        <f t="shared" si="77"/>
        <v>0</v>
      </c>
      <c r="R52" s="89">
        <f t="shared" si="77"/>
        <v>0</v>
      </c>
      <c r="S52" s="89">
        <f t="shared" si="77"/>
        <v>11476</v>
      </c>
      <c r="T52" s="89">
        <f t="shared" si="77"/>
        <v>11476</v>
      </c>
      <c r="U52" s="89">
        <f t="shared" si="77"/>
        <v>11476</v>
      </c>
      <c r="V52" s="89">
        <f t="shared" si="77"/>
        <v>0</v>
      </c>
      <c r="W52" s="89">
        <f t="shared" si="77"/>
        <v>0</v>
      </c>
      <c r="X52" s="89">
        <f t="shared" si="77"/>
        <v>0</v>
      </c>
      <c r="Y52" s="89">
        <f t="shared" si="77"/>
        <v>11476</v>
      </c>
      <c r="Z52" s="89">
        <f>Z53</f>
        <v>11476</v>
      </c>
      <c r="AA52" s="89">
        <f>AA53</f>
        <v>11476</v>
      </c>
      <c r="AB52" s="89">
        <f t="shared" ref="AB52:AE52" si="78">AB53</f>
        <v>0</v>
      </c>
      <c r="AC52" s="89">
        <f t="shared" si="78"/>
        <v>0</v>
      </c>
      <c r="AD52" s="89">
        <f t="shared" si="78"/>
        <v>0</v>
      </c>
      <c r="AE52" s="89">
        <f t="shared" si="78"/>
        <v>11476</v>
      </c>
      <c r="AF52" s="89">
        <f>AF53</f>
        <v>11476</v>
      </c>
      <c r="AG52" s="89">
        <f>AG53</f>
        <v>11476</v>
      </c>
    </row>
    <row r="53" spans="1:33" s="5" customFormat="1" ht="37.5" hidden="1" x14ac:dyDescent="0.25">
      <c r="A53" s="35">
        <v>182</v>
      </c>
      <c r="B53" s="201" t="s">
        <v>28</v>
      </c>
      <c r="C53" s="145" t="s">
        <v>176</v>
      </c>
      <c r="D53" s="89">
        <v>11476</v>
      </c>
      <c r="E53" s="89">
        <v>11476</v>
      </c>
      <c r="F53" s="89">
        <v>11476</v>
      </c>
      <c r="G53" s="136"/>
      <c r="H53" s="90"/>
      <c r="I53" s="90"/>
      <c r="J53" s="89"/>
      <c r="K53" s="89"/>
      <c r="L53" s="89"/>
      <c r="M53" s="94">
        <f>D53+J53</f>
        <v>11476</v>
      </c>
      <c r="N53" s="94">
        <f>E53+K53</f>
        <v>11476</v>
      </c>
      <c r="O53" s="94">
        <f>F53+L53</f>
        <v>11476</v>
      </c>
      <c r="P53" s="89"/>
      <c r="Q53" s="89"/>
      <c r="R53" s="89"/>
      <c r="S53" s="94">
        <f>M53+P53</f>
        <v>11476</v>
      </c>
      <c r="T53" s="94">
        <f>N53+Q53</f>
        <v>11476</v>
      </c>
      <c r="U53" s="94">
        <f>O53+R53</f>
        <v>11476</v>
      </c>
      <c r="V53" s="89"/>
      <c r="W53" s="89"/>
      <c r="X53" s="89"/>
      <c r="Y53" s="94">
        <f>S53+V53</f>
        <v>11476</v>
      </c>
      <c r="Z53" s="94">
        <f>T53+W53</f>
        <v>11476</v>
      </c>
      <c r="AA53" s="94">
        <f>U53+X53</f>
        <v>11476</v>
      </c>
      <c r="AB53" s="89"/>
      <c r="AC53" s="89"/>
      <c r="AD53" s="89"/>
      <c r="AE53" s="94">
        <f>Y53+AB53</f>
        <v>11476</v>
      </c>
      <c r="AF53" s="94">
        <f>Z53+AC53</f>
        <v>11476</v>
      </c>
      <c r="AG53" s="94">
        <f>AA53+AD53</f>
        <v>11476</v>
      </c>
    </row>
    <row r="54" spans="1:33" s="5" customFormat="1" hidden="1" x14ac:dyDescent="0.25">
      <c r="A54" s="35">
        <v>182</v>
      </c>
      <c r="B54" s="202" t="s">
        <v>29</v>
      </c>
      <c r="C54" s="166" t="s">
        <v>177</v>
      </c>
      <c r="D54" s="88">
        <f>D55+D57</f>
        <v>16536</v>
      </c>
      <c r="E54" s="88">
        <f>E55+E57</f>
        <v>17164</v>
      </c>
      <c r="F54" s="88">
        <f>F55+F57</f>
        <v>17851</v>
      </c>
      <c r="G54" s="136"/>
      <c r="H54" s="90"/>
      <c r="I54" s="90"/>
      <c r="J54" s="88">
        <f t="shared" ref="J54:O54" si="79">J55+J57</f>
        <v>0</v>
      </c>
      <c r="K54" s="88">
        <f t="shared" si="79"/>
        <v>0</v>
      </c>
      <c r="L54" s="88">
        <f t="shared" si="79"/>
        <v>0</v>
      </c>
      <c r="M54" s="88">
        <f t="shared" si="79"/>
        <v>16536</v>
      </c>
      <c r="N54" s="88">
        <f t="shared" si="79"/>
        <v>17164</v>
      </c>
      <c r="O54" s="88">
        <f t="shared" si="79"/>
        <v>17851</v>
      </c>
      <c r="P54" s="88">
        <f t="shared" ref="P54:U54" si="80">P55+P57</f>
        <v>0</v>
      </c>
      <c r="Q54" s="88">
        <f t="shared" si="80"/>
        <v>0</v>
      </c>
      <c r="R54" s="88">
        <f t="shared" si="80"/>
        <v>0</v>
      </c>
      <c r="S54" s="88">
        <f t="shared" si="80"/>
        <v>16536</v>
      </c>
      <c r="T54" s="88">
        <f t="shared" si="80"/>
        <v>17164</v>
      </c>
      <c r="U54" s="88">
        <f t="shared" si="80"/>
        <v>17851</v>
      </c>
      <c r="V54" s="88">
        <f t="shared" ref="V54:AA54" si="81">V55+V57</f>
        <v>974</v>
      </c>
      <c r="W54" s="88">
        <f t="shared" si="81"/>
        <v>254</v>
      </c>
      <c r="X54" s="88">
        <f t="shared" si="81"/>
        <v>93</v>
      </c>
      <c r="Y54" s="88">
        <f t="shared" si="81"/>
        <v>17510</v>
      </c>
      <c r="Z54" s="88">
        <f t="shared" si="81"/>
        <v>17418</v>
      </c>
      <c r="AA54" s="88">
        <f t="shared" si="81"/>
        <v>17944</v>
      </c>
      <c r="AB54" s="88">
        <f t="shared" ref="AB54:AG54" si="82">AB55+AB57</f>
        <v>0</v>
      </c>
      <c r="AC54" s="88">
        <f t="shared" si="82"/>
        <v>0</v>
      </c>
      <c r="AD54" s="88">
        <f t="shared" si="82"/>
        <v>0</v>
      </c>
      <c r="AE54" s="88">
        <f t="shared" si="82"/>
        <v>17510</v>
      </c>
      <c r="AF54" s="88">
        <f t="shared" si="82"/>
        <v>17418</v>
      </c>
      <c r="AG54" s="88">
        <f t="shared" si="82"/>
        <v>17944</v>
      </c>
    </row>
    <row r="55" spans="1:33" s="5" customFormat="1" ht="36" hidden="1" x14ac:dyDescent="0.25">
      <c r="A55" s="35">
        <v>182</v>
      </c>
      <c r="B55" s="200" t="s">
        <v>30</v>
      </c>
      <c r="C55" s="144" t="s">
        <v>370</v>
      </c>
      <c r="D55" s="89">
        <f>D56</f>
        <v>8393</v>
      </c>
      <c r="E55" s="89">
        <f>E56</f>
        <v>8712</v>
      </c>
      <c r="F55" s="89">
        <f>F56</f>
        <v>9061</v>
      </c>
      <c r="G55" s="136"/>
      <c r="H55" s="90"/>
      <c r="I55" s="90"/>
      <c r="J55" s="89">
        <f t="shared" ref="J55:Y55" si="83">J56</f>
        <v>0</v>
      </c>
      <c r="K55" s="89">
        <f t="shared" si="83"/>
        <v>0</v>
      </c>
      <c r="L55" s="89">
        <f t="shared" si="83"/>
        <v>0</v>
      </c>
      <c r="M55" s="89">
        <f t="shared" si="83"/>
        <v>8393</v>
      </c>
      <c r="N55" s="89">
        <f t="shared" si="83"/>
        <v>8712</v>
      </c>
      <c r="O55" s="89">
        <f t="shared" si="83"/>
        <v>9061</v>
      </c>
      <c r="P55" s="89">
        <f t="shared" si="83"/>
        <v>0</v>
      </c>
      <c r="Q55" s="89">
        <f t="shared" si="83"/>
        <v>0</v>
      </c>
      <c r="R55" s="89">
        <f t="shared" si="83"/>
        <v>0</v>
      </c>
      <c r="S55" s="89">
        <f t="shared" si="83"/>
        <v>8393</v>
      </c>
      <c r="T55" s="89">
        <f t="shared" si="83"/>
        <v>8712</v>
      </c>
      <c r="U55" s="89">
        <f t="shared" si="83"/>
        <v>9061</v>
      </c>
      <c r="V55" s="89">
        <f t="shared" si="83"/>
        <v>0</v>
      </c>
      <c r="W55" s="89">
        <f t="shared" si="83"/>
        <v>0</v>
      </c>
      <c r="X55" s="89">
        <f t="shared" si="83"/>
        <v>0</v>
      </c>
      <c r="Y55" s="89">
        <f t="shared" si="83"/>
        <v>8393</v>
      </c>
      <c r="Z55" s="89">
        <f>Z56</f>
        <v>8712</v>
      </c>
      <c r="AA55" s="89">
        <f>AA56</f>
        <v>9061</v>
      </c>
      <c r="AB55" s="89">
        <f t="shared" ref="AB55:AE55" si="84">AB56</f>
        <v>0</v>
      </c>
      <c r="AC55" s="89">
        <f t="shared" si="84"/>
        <v>0</v>
      </c>
      <c r="AD55" s="89">
        <f t="shared" si="84"/>
        <v>0</v>
      </c>
      <c r="AE55" s="89">
        <f t="shared" si="84"/>
        <v>8393</v>
      </c>
      <c r="AF55" s="89">
        <f>AF56</f>
        <v>8712</v>
      </c>
      <c r="AG55" s="89">
        <f>AG56</f>
        <v>9061</v>
      </c>
    </row>
    <row r="56" spans="1:33" s="5" customFormat="1" ht="56.25" hidden="1" x14ac:dyDescent="0.25">
      <c r="A56" s="35">
        <v>182</v>
      </c>
      <c r="B56" s="201" t="s">
        <v>31</v>
      </c>
      <c r="C56" s="145" t="s">
        <v>374</v>
      </c>
      <c r="D56" s="89">
        <v>8393</v>
      </c>
      <c r="E56" s="89">
        <v>8712</v>
      </c>
      <c r="F56" s="89">
        <v>9061</v>
      </c>
      <c r="G56" s="136"/>
      <c r="H56" s="90"/>
      <c r="I56" s="90"/>
      <c r="J56" s="89"/>
      <c r="K56" s="89"/>
      <c r="L56" s="89"/>
      <c r="M56" s="94">
        <f>D56+J56</f>
        <v>8393</v>
      </c>
      <c r="N56" s="94">
        <f>E56+K56</f>
        <v>8712</v>
      </c>
      <c r="O56" s="94">
        <f>F56+L56</f>
        <v>9061</v>
      </c>
      <c r="P56" s="89"/>
      <c r="Q56" s="89"/>
      <c r="R56" s="89"/>
      <c r="S56" s="94">
        <f>M56+P56</f>
        <v>8393</v>
      </c>
      <c r="T56" s="94">
        <f>N56+Q56</f>
        <v>8712</v>
      </c>
      <c r="U56" s="94">
        <f>O56+R56</f>
        <v>9061</v>
      </c>
      <c r="V56" s="89"/>
      <c r="W56" s="89"/>
      <c r="X56" s="89"/>
      <c r="Y56" s="94">
        <f>S56+V56</f>
        <v>8393</v>
      </c>
      <c r="Z56" s="94">
        <f>T56+W56</f>
        <v>8712</v>
      </c>
      <c r="AA56" s="94">
        <f>U56+X56</f>
        <v>9061</v>
      </c>
      <c r="AB56" s="89"/>
      <c r="AC56" s="89"/>
      <c r="AD56" s="89"/>
      <c r="AE56" s="94">
        <f>Y56+AB56</f>
        <v>8393</v>
      </c>
      <c r="AF56" s="94">
        <f>Z56+AC56</f>
        <v>8712</v>
      </c>
      <c r="AG56" s="94">
        <f>AA56+AD56</f>
        <v>9061</v>
      </c>
    </row>
    <row r="57" spans="1:33" s="5" customFormat="1" ht="36" hidden="1" x14ac:dyDescent="0.25">
      <c r="A57" s="35">
        <v>182</v>
      </c>
      <c r="B57" s="200" t="s">
        <v>32</v>
      </c>
      <c r="C57" s="160" t="s">
        <v>178</v>
      </c>
      <c r="D57" s="89">
        <f>D58+D59+D60+D61+D63+D64</f>
        <v>8143</v>
      </c>
      <c r="E57" s="89">
        <f>E58+E59+E60+E61+E63+E64</f>
        <v>8452</v>
      </c>
      <c r="F57" s="89">
        <f>F58+F59+F60+F61+F63+F64</f>
        <v>8790</v>
      </c>
      <c r="G57" s="136"/>
      <c r="H57" s="90"/>
      <c r="I57" s="90"/>
      <c r="J57" s="89">
        <f t="shared" ref="J57:O57" si="85">J58+J59+J60+J61+J63+J64</f>
        <v>0</v>
      </c>
      <c r="K57" s="89">
        <f t="shared" si="85"/>
        <v>0</v>
      </c>
      <c r="L57" s="89">
        <f t="shared" si="85"/>
        <v>0</v>
      </c>
      <c r="M57" s="89">
        <f t="shared" si="85"/>
        <v>8143</v>
      </c>
      <c r="N57" s="89">
        <f t="shared" si="85"/>
        <v>8452</v>
      </c>
      <c r="O57" s="89">
        <f t="shared" si="85"/>
        <v>8790</v>
      </c>
      <c r="P57" s="89">
        <f t="shared" ref="P57:U57" si="86">P58+P59+P60+P61+P63+P64</f>
        <v>0</v>
      </c>
      <c r="Q57" s="89">
        <f t="shared" si="86"/>
        <v>0</v>
      </c>
      <c r="R57" s="89">
        <f t="shared" si="86"/>
        <v>0</v>
      </c>
      <c r="S57" s="89">
        <f t="shared" si="86"/>
        <v>8143</v>
      </c>
      <c r="T57" s="89">
        <f t="shared" si="86"/>
        <v>8452</v>
      </c>
      <c r="U57" s="89">
        <f t="shared" si="86"/>
        <v>8790</v>
      </c>
      <c r="V57" s="89">
        <f t="shared" ref="V57:AA57" si="87">V58+V59+V60+V61+V63+V64</f>
        <v>974</v>
      </c>
      <c r="W57" s="89">
        <f t="shared" si="87"/>
        <v>254</v>
      </c>
      <c r="X57" s="89">
        <f t="shared" si="87"/>
        <v>93</v>
      </c>
      <c r="Y57" s="89">
        <f t="shared" si="87"/>
        <v>9117</v>
      </c>
      <c r="Z57" s="89">
        <f t="shared" si="87"/>
        <v>8706</v>
      </c>
      <c r="AA57" s="89">
        <f t="shared" si="87"/>
        <v>8883</v>
      </c>
      <c r="AB57" s="89">
        <f t="shared" ref="AB57:AG57" si="88">AB58+AB59+AB60+AB61+AB63+AB64</f>
        <v>0</v>
      </c>
      <c r="AC57" s="89">
        <f t="shared" si="88"/>
        <v>0</v>
      </c>
      <c r="AD57" s="89">
        <f t="shared" si="88"/>
        <v>0</v>
      </c>
      <c r="AE57" s="89">
        <f t="shared" si="88"/>
        <v>9117</v>
      </c>
      <c r="AF57" s="89">
        <f t="shared" si="88"/>
        <v>8706</v>
      </c>
      <c r="AG57" s="89">
        <f t="shared" si="88"/>
        <v>8883</v>
      </c>
    </row>
    <row r="58" spans="1:33" s="5" customFormat="1" ht="113.25" hidden="1" customHeight="1" x14ac:dyDescent="0.25">
      <c r="A58" s="35">
        <v>182</v>
      </c>
      <c r="B58" s="201" t="s">
        <v>33</v>
      </c>
      <c r="C58" s="144" t="s">
        <v>179</v>
      </c>
      <c r="D58" s="89">
        <v>4</v>
      </c>
      <c r="E58" s="89">
        <v>4</v>
      </c>
      <c r="F58" s="89">
        <v>4</v>
      </c>
      <c r="G58" s="136"/>
      <c r="H58" s="90"/>
      <c r="I58" s="90"/>
      <c r="J58" s="89"/>
      <c r="K58" s="89"/>
      <c r="L58" s="89"/>
      <c r="M58" s="89">
        <f t="shared" ref="M58:O60" si="89">D58+J58</f>
        <v>4</v>
      </c>
      <c r="N58" s="89">
        <f t="shared" si="89"/>
        <v>4</v>
      </c>
      <c r="O58" s="89">
        <f t="shared" si="89"/>
        <v>4</v>
      </c>
      <c r="P58" s="89"/>
      <c r="Q58" s="89"/>
      <c r="R58" s="89"/>
      <c r="S58" s="89">
        <f t="shared" ref="S58:U60" si="90">M58+P58</f>
        <v>4</v>
      </c>
      <c r="T58" s="89">
        <f t="shared" si="90"/>
        <v>4</v>
      </c>
      <c r="U58" s="89">
        <f t="shared" si="90"/>
        <v>4</v>
      </c>
      <c r="V58" s="89"/>
      <c r="W58" s="89"/>
      <c r="X58" s="89"/>
      <c r="Y58" s="89">
        <f t="shared" ref="Y58:AA60" si="91">S58+V58</f>
        <v>4</v>
      </c>
      <c r="Z58" s="89">
        <f t="shared" si="91"/>
        <v>4</v>
      </c>
      <c r="AA58" s="89">
        <f t="shared" si="91"/>
        <v>4</v>
      </c>
      <c r="AB58" s="89"/>
      <c r="AC58" s="89"/>
      <c r="AD58" s="89"/>
      <c r="AE58" s="89">
        <f t="shared" ref="AE58:AE60" si="92">Y58+AB58</f>
        <v>4</v>
      </c>
      <c r="AF58" s="89">
        <f t="shared" ref="AF58:AF60" si="93">Z58+AC58</f>
        <v>4</v>
      </c>
      <c r="AG58" s="89">
        <f t="shared" ref="AG58:AG60" si="94">AA58+AD58</f>
        <v>4</v>
      </c>
    </row>
    <row r="59" spans="1:33" s="5" customFormat="1" ht="54" hidden="1" x14ac:dyDescent="0.25">
      <c r="A59" s="35">
        <v>182</v>
      </c>
      <c r="B59" s="201" t="s">
        <v>34</v>
      </c>
      <c r="C59" s="144" t="s">
        <v>180</v>
      </c>
      <c r="D59" s="89">
        <v>6915</v>
      </c>
      <c r="E59" s="89">
        <v>7178</v>
      </c>
      <c r="F59" s="89">
        <v>7465</v>
      </c>
      <c r="G59" s="136"/>
      <c r="H59" s="90"/>
      <c r="I59" s="90"/>
      <c r="J59" s="89"/>
      <c r="K59" s="89"/>
      <c r="L59" s="89"/>
      <c r="M59" s="89">
        <f t="shared" si="89"/>
        <v>6915</v>
      </c>
      <c r="N59" s="89">
        <f t="shared" si="89"/>
        <v>7178</v>
      </c>
      <c r="O59" s="89">
        <f t="shared" si="89"/>
        <v>7465</v>
      </c>
      <c r="P59" s="89"/>
      <c r="Q59" s="89"/>
      <c r="R59" s="89"/>
      <c r="S59" s="89">
        <f t="shared" si="90"/>
        <v>6915</v>
      </c>
      <c r="T59" s="89">
        <f t="shared" si="90"/>
        <v>7178</v>
      </c>
      <c r="U59" s="89">
        <f t="shared" si="90"/>
        <v>7465</v>
      </c>
      <c r="V59" s="89">
        <v>974</v>
      </c>
      <c r="W59" s="89">
        <v>254</v>
      </c>
      <c r="X59" s="89">
        <v>93</v>
      </c>
      <c r="Y59" s="89">
        <f t="shared" si="91"/>
        <v>7889</v>
      </c>
      <c r="Z59" s="89">
        <f t="shared" si="91"/>
        <v>7432</v>
      </c>
      <c r="AA59" s="89">
        <f t="shared" si="91"/>
        <v>7558</v>
      </c>
      <c r="AB59" s="89"/>
      <c r="AC59" s="89"/>
      <c r="AD59" s="89"/>
      <c r="AE59" s="89">
        <f t="shared" si="92"/>
        <v>7889</v>
      </c>
      <c r="AF59" s="89">
        <f t="shared" si="93"/>
        <v>7432</v>
      </c>
      <c r="AG59" s="89">
        <f t="shared" si="94"/>
        <v>7558</v>
      </c>
    </row>
    <row r="60" spans="1:33" s="5" customFormat="1" ht="36" hidden="1" x14ac:dyDescent="0.25">
      <c r="A60" s="35">
        <v>182</v>
      </c>
      <c r="B60" s="201" t="s">
        <v>35</v>
      </c>
      <c r="C60" s="144" t="s">
        <v>181</v>
      </c>
      <c r="D60" s="89">
        <v>422</v>
      </c>
      <c r="E60" s="89">
        <v>438</v>
      </c>
      <c r="F60" s="89">
        <v>456</v>
      </c>
      <c r="G60" s="136"/>
      <c r="H60" s="90"/>
      <c r="I60" s="90"/>
      <c r="J60" s="89"/>
      <c r="K60" s="89"/>
      <c r="L60" s="89"/>
      <c r="M60" s="89">
        <f t="shared" si="89"/>
        <v>422</v>
      </c>
      <c r="N60" s="89">
        <f t="shared" si="89"/>
        <v>438</v>
      </c>
      <c r="O60" s="89">
        <f t="shared" si="89"/>
        <v>456</v>
      </c>
      <c r="P60" s="89"/>
      <c r="Q60" s="89"/>
      <c r="R60" s="89"/>
      <c r="S60" s="89">
        <f t="shared" si="90"/>
        <v>422</v>
      </c>
      <c r="T60" s="89">
        <f t="shared" si="90"/>
        <v>438</v>
      </c>
      <c r="U60" s="89">
        <f t="shared" si="90"/>
        <v>456</v>
      </c>
      <c r="V60" s="89"/>
      <c r="W60" s="89"/>
      <c r="X60" s="89"/>
      <c r="Y60" s="89">
        <f t="shared" si="91"/>
        <v>422</v>
      </c>
      <c r="Z60" s="89">
        <f t="shared" si="91"/>
        <v>438</v>
      </c>
      <c r="AA60" s="89">
        <f t="shared" si="91"/>
        <v>456</v>
      </c>
      <c r="AB60" s="89"/>
      <c r="AC60" s="89"/>
      <c r="AD60" s="89"/>
      <c r="AE60" s="89">
        <f t="shared" si="92"/>
        <v>422</v>
      </c>
      <c r="AF60" s="89">
        <f t="shared" si="93"/>
        <v>438</v>
      </c>
      <c r="AG60" s="89">
        <f t="shared" si="94"/>
        <v>456</v>
      </c>
    </row>
    <row r="61" spans="1:33" s="5" customFormat="1" ht="108" hidden="1" x14ac:dyDescent="0.25">
      <c r="A61" s="35">
        <v>182</v>
      </c>
      <c r="B61" s="201" t="s">
        <v>36</v>
      </c>
      <c r="C61" s="144" t="s">
        <v>375</v>
      </c>
      <c r="D61" s="89">
        <f>D62</f>
        <v>530</v>
      </c>
      <c r="E61" s="89">
        <f>E62</f>
        <v>550</v>
      </c>
      <c r="F61" s="89">
        <f>F62</f>
        <v>572</v>
      </c>
      <c r="G61" s="136"/>
      <c r="H61" s="90"/>
      <c r="I61" s="90"/>
      <c r="J61" s="89">
        <f t="shared" ref="J61:Y61" si="95">J62</f>
        <v>0</v>
      </c>
      <c r="K61" s="89">
        <f t="shared" si="95"/>
        <v>0</v>
      </c>
      <c r="L61" s="89">
        <f t="shared" si="95"/>
        <v>0</v>
      </c>
      <c r="M61" s="89">
        <f t="shared" si="95"/>
        <v>530</v>
      </c>
      <c r="N61" s="89">
        <f t="shared" si="95"/>
        <v>550</v>
      </c>
      <c r="O61" s="89">
        <f t="shared" si="95"/>
        <v>572</v>
      </c>
      <c r="P61" s="89">
        <f t="shared" si="95"/>
        <v>0</v>
      </c>
      <c r="Q61" s="89">
        <f t="shared" si="95"/>
        <v>0</v>
      </c>
      <c r="R61" s="89">
        <f t="shared" si="95"/>
        <v>0</v>
      </c>
      <c r="S61" s="89">
        <f t="shared" si="95"/>
        <v>530</v>
      </c>
      <c r="T61" s="89">
        <f t="shared" si="95"/>
        <v>550</v>
      </c>
      <c r="U61" s="89">
        <f t="shared" si="95"/>
        <v>572</v>
      </c>
      <c r="V61" s="89">
        <f t="shared" si="95"/>
        <v>0</v>
      </c>
      <c r="W61" s="89">
        <f t="shared" si="95"/>
        <v>0</v>
      </c>
      <c r="X61" s="89">
        <f t="shared" si="95"/>
        <v>0</v>
      </c>
      <c r="Y61" s="89">
        <f t="shared" si="95"/>
        <v>530</v>
      </c>
      <c r="Z61" s="89">
        <f>Z62</f>
        <v>550</v>
      </c>
      <c r="AA61" s="89">
        <f>AA62</f>
        <v>572</v>
      </c>
      <c r="AB61" s="89">
        <f t="shared" ref="AB61:AE61" si="96">AB62</f>
        <v>0</v>
      </c>
      <c r="AC61" s="89">
        <f t="shared" si="96"/>
        <v>0</v>
      </c>
      <c r="AD61" s="89">
        <f t="shared" si="96"/>
        <v>0</v>
      </c>
      <c r="AE61" s="89">
        <f t="shared" si="96"/>
        <v>530</v>
      </c>
      <c r="AF61" s="89">
        <f>AF62</f>
        <v>550</v>
      </c>
      <c r="AG61" s="89">
        <f>AG62</f>
        <v>572</v>
      </c>
    </row>
    <row r="62" spans="1:33" s="5" customFormat="1" ht="112.5" hidden="1" x14ac:dyDescent="0.25">
      <c r="A62" s="35">
        <v>182</v>
      </c>
      <c r="B62" s="201" t="s">
        <v>37</v>
      </c>
      <c r="C62" s="145" t="s">
        <v>182</v>
      </c>
      <c r="D62" s="89">
        <v>530</v>
      </c>
      <c r="E62" s="89">
        <v>550</v>
      </c>
      <c r="F62" s="89">
        <v>572</v>
      </c>
      <c r="G62" s="136"/>
      <c r="H62" s="90"/>
      <c r="I62" s="90"/>
      <c r="J62" s="89"/>
      <c r="K62" s="89"/>
      <c r="L62" s="89"/>
      <c r="M62" s="94">
        <f t="shared" ref="M62:O63" si="97">D62+J62</f>
        <v>530</v>
      </c>
      <c r="N62" s="94">
        <f t="shared" si="97"/>
        <v>550</v>
      </c>
      <c r="O62" s="94">
        <f t="shared" si="97"/>
        <v>572</v>
      </c>
      <c r="P62" s="89"/>
      <c r="Q62" s="89"/>
      <c r="R62" s="89"/>
      <c r="S62" s="94">
        <f t="shared" ref="S62:U63" si="98">M62+P62</f>
        <v>530</v>
      </c>
      <c r="T62" s="94">
        <f t="shared" si="98"/>
        <v>550</v>
      </c>
      <c r="U62" s="94">
        <f t="shared" si="98"/>
        <v>572</v>
      </c>
      <c r="V62" s="89"/>
      <c r="W62" s="89"/>
      <c r="X62" s="89"/>
      <c r="Y62" s="94">
        <f t="shared" ref="Y62:AA63" si="99">S62+V62</f>
        <v>530</v>
      </c>
      <c r="Z62" s="94">
        <f t="shared" si="99"/>
        <v>550</v>
      </c>
      <c r="AA62" s="94">
        <f t="shared" si="99"/>
        <v>572</v>
      </c>
      <c r="AB62" s="89"/>
      <c r="AC62" s="89"/>
      <c r="AD62" s="89"/>
      <c r="AE62" s="94">
        <f t="shared" ref="AE62:AE63" si="100">Y62+AB62</f>
        <v>530</v>
      </c>
      <c r="AF62" s="94">
        <f t="shared" ref="AF62:AF63" si="101">Z62+AC62</f>
        <v>550</v>
      </c>
      <c r="AG62" s="94">
        <f t="shared" ref="AG62:AG63" si="102">AA62+AD62</f>
        <v>572</v>
      </c>
    </row>
    <row r="63" spans="1:33" s="5" customFormat="1" ht="36" hidden="1" x14ac:dyDescent="0.25">
      <c r="A63" s="35">
        <v>182</v>
      </c>
      <c r="B63" s="201" t="s">
        <v>38</v>
      </c>
      <c r="C63" s="144" t="s">
        <v>183</v>
      </c>
      <c r="D63" s="89">
        <v>35</v>
      </c>
      <c r="E63" s="89">
        <v>36</v>
      </c>
      <c r="F63" s="89">
        <v>37</v>
      </c>
      <c r="G63" s="136"/>
      <c r="H63" s="90"/>
      <c r="I63" s="90"/>
      <c r="J63" s="89"/>
      <c r="K63" s="89"/>
      <c r="L63" s="89"/>
      <c r="M63" s="89">
        <f t="shared" si="97"/>
        <v>35</v>
      </c>
      <c r="N63" s="89">
        <f t="shared" si="97"/>
        <v>36</v>
      </c>
      <c r="O63" s="89">
        <f t="shared" si="97"/>
        <v>37</v>
      </c>
      <c r="P63" s="89"/>
      <c r="Q63" s="89"/>
      <c r="R63" s="89"/>
      <c r="S63" s="89">
        <f t="shared" si="98"/>
        <v>35</v>
      </c>
      <c r="T63" s="89">
        <f t="shared" si="98"/>
        <v>36</v>
      </c>
      <c r="U63" s="89">
        <f t="shared" si="98"/>
        <v>37</v>
      </c>
      <c r="V63" s="89"/>
      <c r="W63" s="89"/>
      <c r="X63" s="89"/>
      <c r="Y63" s="89">
        <f t="shared" si="99"/>
        <v>35</v>
      </c>
      <c r="Z63" s="89">
        <f t="shared" si="99"/>
        <v>36</v>
      </c>
      <c r="AA63" s="89">
        <f t="shared" si="99"/>
        <v>37</v>
      </c>
      <c r="AB63" s="89"/>
      <c r="AC63" s="89"/>
      <c r="AD63" s="89"/>
      <c r="AE63" s="89">
        <f t="shared" si="100"/>
        <v>35</v>
      </c>
      <c r="AF63" s="89">
        <f t="shared" si="101"/>
        <v>36</v>
      </c>
      <c r="AG63" s="89">
        <f t="shared" si="102"/>
        <v>37</v>
      </c>
    </row>
    <row r="64" spans="1:33" s="5" customFormat="1" ht="72" hidden="1" x14ac:dyDescent="0.25">
      <c r="A64" s="35">
        <v>182</v>
      </c>
      <c r="B64" s="201" t="s">
        <v>39</v>
      </c>
      <c r="C64" s="144" t="s">
        <v>184</v>
      </c>
      <c r="D64" s="89">
        <f>D65</f>
        <v>237</v>
      </c>
      <c r="E64" s="89">
        <f>E65</f>
        <v>246</v>
      </c>
      <c r="F64" s="89">
        <f>F65</f>
        <v>256</v>
      </c>
      <c r="G64" s="136"/>
      <c r="H64" s="90"/>
      <c r="I64" s="90"/>
      <c r="J64" s="89">
        <f>J65</f>
        <v>0</v>
      </c>
      <c r="K64" s="89">
        <f t="shared" ref="K64:U64" si="103">K65</f>
        <v>0</v>
      </c>
      <c r="L64" s="89">
        <f t="shared" si="103"/>
        <v>0</v>
      </c>
      <c r="M64" s="89">
        <f t="shared" si="103"/>
        <v>237</v>
      </c>
      <c r="N64" s="89">
        <f t="shared" si="103"/>
        <v>246</v>
      </c>
      <c r="O64" s="89">
        <f t="shared" si="103"/>
        <v>256</v>
      </c>
      <c r="P64" s="89">
        <f>P65</f>
        <v>0</v>
      </c>
      <c r="Q64" s="89">
        <f t="shared" si="103"/>
        <v>0</v>
      </c>
      <c r="R64" s="89">
        <f t="shared" si="103"/>
        <v>0</v>
      </c>
      <c r="S64" s="89">
        <f t="shared" si="103"/>
        <v>237</v>
      </c>
      <c r="T64" s="89">
        <f t="shared" si="103"/>
        <v>246</v>
      </c>
      <c r="U64" s="89">
        <f t="shared" si="103"/>
        <v>256</v>
      </c>
      <c r="V64" s="89">
        <f t="shared" ref="V64:AG64" si="104">V65</f>
        <v>0</v>
      </c>
      <c r="W64" s="89">
        <f t="shared" si="104"/>
        <v>0</v>
      </c>
      <c r="X64" s="89">
        <f t="shared" si="104"/>
        <v>0</v>
      </c>
      <c r="Y64" s="89">
        <f t="shared" si="104"/>
        <v>237</v>
      </c>
      <c r="Z64" s="89">
        <f t="shared" si="104"/>
        <v>246</v>
      </c>
      <c r="AA64" s="89">
        <f t="shared" si="104"/>
        <v>256</v>
      </c>
      <c r="AB64" s="89">
        <f t="shared" si="104"/>
        <v>0</v>
      </c>
      <c r="AC64" s="89">
        <f t="shared" si="104"/>
        <v>0</v>
      </c>
      <c r="AD64" s="89">
        <f t="shared" si="104"/>
        <v>0</v>
      </c>
      <c r="AE64" s="89">
        <f t="shared" si="104"/>
        <v>237</v>
      </c>
      <c r="AF64" s="89">
        <f t="shared" si="104"/>
        <v>246</v>
      </c>
      <c r="AG64" s="89">
        <f t="shared" si="104"/>
        <v>256</v>
      </c>
    </row>
    <row r="65" spans="1:33" s="5" customFormat="1" ht="112.5" hidden="1" x14ac:dyDescent="0.25">
      <c r="A65" s="35">
        <v>182</v>
      </c>
      <c r="B65" s="201" t="s">
        <v>40</v>
      </c>
      <c r="C65" s="145" t="s">
        <v>185</v>
      </c>
      <c r="D65" s="89">
        <v>237</v>
      </c>
      <c r="E65" s="89">
        <v>246</v>
      </c>
      <c r="F65" s="89">
        <v>256</v>
      </c>
      <c r="G65" s="136"/>
      <c r="H65" s="90"/>
      <c r="I65" s="90"/>
      <c r="J65" s="89"/>
      <c r="K65" s="89"/>
      <c r="L65" s="89"/>
      <c r="M65" s="94">
        <f>D65+J65</f>
        <v>237</v>
      </c>
      <c r="N65" s="94">
        <f>E65+K65</f>
        <v>246</v>
      </c>
      <c r="O65" s="94">
        <f>F65+L65</f>
        <v>256</v>
      </c>
      <c r="P65" s="89"/>
      <c r="Q65" s="89"/>
      <c r="R65" s="89"/>
      <c r="S65" s="94">
        <f>M65+P65</f>
        <v>237</v>
      </c>
      <c r="T65" s="94">
        <f>N65+Q65</f>
        <v>246</v>
      </c>
      <c r="U65" s="94">
        <f>O65+R65</f>
        <v>256</v>
      </c>
      <c r="V65" s="89"/>
      <c r="W65" s="89"/>
      <c r="X65" s="89"/>
      <c r="Y65" s="94">
        <f>S65+V65</f>
        <v>237</v>
      </c>
      <c r="Z65" s="94">
        <f>T65+W65</f>
        <v>246</v>
      </c>
      <c r="AA65" s="94">
        <f>U65+X65</f>
        <v>256</v>
      </c>
      <c r="AB65" s="89"/>
      <c r="AC65" s="89"/>
      <c r="AD65" s="89"/>
      <c r="AE65" s="94">
        <f>Y65+AB65</f>
        <v>237</v>
      </c>
      <c r="AF65" s="94">
        <f>Z65+AC65</f>
        <v>246</v>
      </c>
      <c r="AG65" s="94">
        <f>AA65+AD65</f>
        <v>256</v>
      </c>
    </row>
    <row r="66" spans="1:33" s="5" customFormat="1" ht="36" hidden="1" x14ac:dyDescent="0.25">
      <c r="A66" s="35"/>
      <c r="B66" s="199" t="s">
        <v>41</v>
      </c>
      <c r="C66" s="168" t="s">
        <v>187</v>
      </c>
      <c r="D66" s="88">
        <f>D67+D69+D78+D81</f>
        <v>38704</v>
      </c>
      <c r="E66" s="88">
        <f>E67+E69+E78+E81</f>
        <v>38696</v>
      </c>
      <c r="F66" s="88">
        <f>F67+F69+F78+F81</f>
        <v>38696</v>
      </c>
      <c r="G66" s="136"/>
      <c r="H66" s="90"/>
      <c r="I66" s="90"/>
      <c r="J66" s="88">
        <f t="shared" ref="J66:O66" si="105">J67+J69+J78+J81</f>
        <v>0</v>
      </c>
      <c r="K66" s="88">
        <f t="shared" si="105"/>
        <v>0</v>
      </c>
      <c r="L66" s="88">
        <f t="shared" si="105"/>
        <v>0</v>
      </c>
      <c r="M66" s="88">
        <f t="shared" si="105"/>
        <v>38704</v>
      </c>
      <c r="N66" s="88">
        <f t="shared" si="105"/>
        <v>38696</v>
      </c>
      <c r="O66" s="88">
        <f t="shared" si="105"/>
        <v>38696</v>
      </c>
      <c r="P66" s="88">
        <f t="shared" ref="P66:U66" si="106">P67+P69+P78+P81</f>
        <v>10000</v>
      </c>
      <c r="Q66" s="88">
        <f t="shared" si="106"/>
        <v>0</v>
      </c>
      <c r="R66" s="88">
        <f t="shared" si="106"/>
        <v>0</v>
      </c>
      <c r="S66" s="88">
        <f t="shared" si="106"/>
        <v>48704</v>
      </c>
      <c r="T66" s="88">
        <f t="shared" si="106"/>
        <v>38696</v>
      </c>
      <c r="U66" s="88">
        <f t="shared" si="106"/>
        <v>38696</v>
      </c>
      <c r="V66" s="88">
        <f t="shared" ref="V66:AA66" si="107">V67+V69+V78+V81</f>
        <v>0</v>
      </c>
      <c r="W66" s="88">
        <f t="shared" si="107"/>
        <v>0</v>
      </c>
      <c r="X66" s="88">
        <f t="shared" si="107"/>
        <v>0</v>
      </c>
      <c r="Y66" s="88">
        <f t="shared" si="107"/>
        <v>48704</v>
      </c>
      <c r="Z66" s="88">
        <f t="shared" si="107"/>
        <v>38696</v>
      </c>
      <c r="AA66" s="88">
        <f t="shared" si="107"/>
        <v>38696</v>
      </c>
      <c r="AB66" s="88">
        <f t="shared" ref="AB66:AG66" si="108">AB67+AB69+AB78+AB81</f>
        <v>0</v>
      </c>
      <c r="AC66" s="88">
        <f t="shared" si="108"/>
        <v>0</v>
      </c>
      <c r="AD66" s="88">
        <f t="shared" si="108"/>
        <v>0</v>
      </c>
      <c r="AE66" s="88">
        <f t="shared" si="108"/>
        <v>48704</v>
      </c>
      <c r="AF66" s="88">
        <f t="shared" si="108"/>
        <v>38696</v>
      </c>
      <c r="AG66" s="88">
        <f t="shared" si="108"/>
        <v>38696</v>
      </c>
    </row>
    <row r="67" spans="1:33" s="5" customFormat="1" ht="36" hidden="1" x14ac:dyDescent="0.25">
      <c r="A67" s="35"/>
      <c r="B67" s="200" t="s">
        <v>42</v>
      </c>
      <c r="C67" s="144" t="s">
        <v>188</v>
      </c>
      <c r="D67" s="89">
        <f>D68</f>
        <v>45</v>
      </c>
      <c r="E67" s="89">
        <f>E68</f>
        <v>37</v>
      </c>
      <c r="F67" s="89">
        <f>F68</f>
        <v>37</v>
      </c>
      <c r="G67" s="136"/>
      <c r="H67" s="90"/>
      <c r="I67" s="90"/>
      <c r="J67" s="89">
        <f t="shared" ref="J67:Y67" si="109">J68</f>
        <v>0</v>
      </c>
      <c r="K67" s="89">
        <f t="shared" si="109"/>
        <v>0</v>
      </c>
      <c r="L67" s="89">
        <f t="shared" si="109"/>
        <v>0</v>
      </c>
      <c r="M67" s="89">
        <f t="shared" si="109"/>
        <v>45</v>
      </c>
      <c r="N67" s="89">
        <f t="shared" si="109"/>
        <v>37</v>
      </c>
      <c r="O67" s="89">
        <f t="shared" si="109"/>
        <v>37</v>
      </c>
      <c r="P67" s="89">
        <f t="shared" si="109"/>
        <v>0</v>
      </c>
      <c r="Q67" s="89">
        <f t="shared" si="109"/>
        <v>0</v>
      </c>
      <c r="R67" s="89">
        <f t="shared" si="109"/>
        <v>0</v>
      </c>
      <c r="S67" s="89">
        <f t="shared" si="109"/>
        <v>45</v>
      </c>
      <c r="T67" s="89">
        <f t="shared" si="109"/>
        <v>37</v>
      </c>
      <c r="U67" s="89">
        <f t="shared" si="109"/>
        <v>37</v>
      </c>
      <c r="V67" s="89">
        <f t="shared" si="109"/>
        <v>0</v>
      </c>
      <c r="W67" s="89">
        <f t="shared" si="109"/>
        <v>0</v>
      </c>
      <c r="X67" s="89">
        <f t="shared" si="109"/>
        <v>0</v>
      </c>
      <c r="Y67" s="89">
        <f t="shared" si="109"/>
        <v>45</v>
      </c>
      <c r="Z67" s="89">
        <f>Z68</f>
        <v>37</v>
      </c>
      <c r="AA67" s="89">
        <f>AA68</f>
        <v>37</v>
      </c>
      <c r="AB67" s="89">
        <f t="shared" ref="AB67:AE67" si="110">AB68</f>
        <v>0</v>
      </c>
      <c r="AC67" s="89">
        <f t="shared" si="110"/>
        <v>0</v>
      </c>
      <c r="AD67" s="89">
        <f t="shared" si="110"/>
        <v>0</v>
      </c>
      <c r="AE67" s="89">
        <f t="shared" si="110"/>
        <v>45</v>
      </c>
      <c r="AF67" s="89">
        <f>AF68</f>
        <v>37</v>
      </c>
      <c r="AG67" s="89">
        <f>AG68</f>
        <v>37</v>
      </c>
    </row>
    <row r="68" spans="1:33" s="5" customFormat="1" ht="56.25" hidden="1" x14ac:dyDescent="0.25">
      <c r="A68" s="35">
        <v>900</v>
      </c>
      <c r="B68" s="201" t="s">
        <v>43</v>
      </c>
      <c r="C68" s="145" t="s">
        <v>189</v>
      </c>
      <c r="D68" s="89">
        <v>45</v>
      </c>
      <c r="E68" s="89">
        <v>37</v>
      </c>
      <c r="F68" s="89">
        <v>37</v>
      </c>
      <c r="G68" s="136"/>
      <c r="H68" s="90"/>
      <c r="I68" s="90"/>
      <c r="J68" s="89"/>
      <c r="K68" s="89"/>
      <c r="L68" s="89"/>
      <c r="M68" s="94">
        <f>D68+J68</f>
        <v>45</v>
      </c>
      <c r="N68" s="94">
        <f>E68+K68</f>
        <v>37</v>
      </c>
      <c r="O68" s="94">
        <f>F68+L68</f>
        <v>37</v>
      </c>
      <c r="P68" s="89"/>
      <c r="Q68" s="89"/>
      <c r="R68" s="89"/>
      <c r="S68" s="94">
        <f>M68+P68</f>
        <v>45</v>
      </c>
      <c r="T68" s="94">
        <f>N68+Q68</f>
        <v>37</v>
      </c>
      <c r="U68" s="94">
        <f>O68+R68</f>
        <v>37</v>
      </c>
      <c r="V68" s="89"/>
      <c r="W68" s="89"/>
      <c r="X68" s="89"/>
      <c r="Y68" s="94">
        <f>S68+V68</f>
        <v>45</v>
      </c>
      <c r="Z68" s="94">
        <f>T68+W68</f>
        <v>37</v>
      </c>
      <c r="AA68" s="94">
        <f>U68+X68</f>
        <v>37</v>
      </c>
      <c r="AB68" s="89"/>
      <c r="AC68" s="89"/>
      <c r="AD68" s="89"/>
      <c r="AE68" s="94">
        <f>Y68+AB68</f>
        <v>45</v>
      </c>
      <c r="AF68" s="94">
        <f>Z68+AC68</f>
        <v>37</v>
      </c>
      <c r="AG68" s="94">
        <f>AA68+AD68</f>
        <v>37</v>
      </c>
    </row>
    <row r="69" spans="1:33" s="5" customFormat="1" ht="108" hidden="1" x14ac:dyDescent="0.25">
      <c r="A69" s="35"/>
      <c r="B69" s="200" t="s">
        <v>44</v>
      </c>
      <c r="C69" s="160" t="s">
        <v>190</v>
      </c>
      <c r="D69" s="89">
        <f>D70+D72+D74+D76</f>
        <v>34976</v>
      </c>
      <c r="E69" s="89">
        <f>E70+E72+E74+E76</f>
        <v>34976</v>
      </c>
      <c r="F69" s="89">
        <f>F70+F72+F74+F76</f>
        <v>34976</v>
      </c>
      <c r="G69" s="136"/>
      <c r="H69" s="90"/>
      <c r="I69" s="90"/>
      <c r="J69" s="89">
        <f t="shared" ref="J69:O69" si="111">J70+J72+J74+J76</f>
        <v>0</v>
      </c>
      <c r="K69" s="89">
        <f t="shared" si="111"/>
        <v>0</v>
      </c>
      <c r="L69" s="89">
        <f t="shared" si="111"/>
        <v>0</v>
      </c>
      <c r="M69" s="89">
        <f t="shared" si="111"/>
        <v>34976</v>
      </c>
      <c r="N69" s="89">
        <f t="shared" si="111"/>
        <v>34976</v>
      </c>
      <c r="O69" s="89">
        <f t="shared" si="111"/>
        <v>34976</v>
      </c>
      <c r="P69" s="89">
        <f t="shared" ref="P69:U69" si="112">P70+P72+P74+P76</f>
        <v>10000</v>
      </c>
      <c r="Q69" s="89">
        <f t="shared" si="112"/>
        <v>0</v>
      </c>
      <c r="R69" s="89">
        <f t="shared" si="112"/>
        <v>0</v>
      </c>
      <c r="S69" s="89">
        <f t="shared" si="112"/>
        <v>44976</v>
      </c>
      <c r="T69" s="89">
        <f t="shared" si="112"/>
        <v>34976</v>
      </c>
      <c r="U69" s="89">
        <f t="shared" si="112"/>
        <v>34976</v>
      </c>
      <c r="V69" s="89">
        <f t="shared" ref="V69:AA69" si="113">V70+V72+V74+V76</f>
        <v>0</v>
      </c>
      <c r="W69" s="89">
        <f t="shared" si="113"/>
        <v>0</v>
      </c>
      <c r="X69" s="89">
        <f t="shared" si="113"/>
        <v>0</v>
      </c>
      <c r="Y69" s="89">
        <f t="shared" si="113"/>
        <v>44976</v>
      </c>
      <c r="Z69" s="89">
        <f t="shared" si="113"/>
        <v>34976</v>
      </c>
      <c r="AA69" s="89">
        <f t="shared" si="113"/>
        <v>34976</v>
      </c>
      <c r="AB69" s="89">
        <f t="shared" ref="AB69:AG69" si="114">AB70+AB72+AB74+AB76</f>
        <v>0</v>
      </c>
      <c r="AC69" s="89">
        <f t="shared" si="114"/>
        <v>0</v>
      </c>
      <c r="AD69" s="89">
        <f t="shared" si="114"/>
        <v>0</v>
      </c>
      <c r="AE69" s="89">
        <f t="shared" si="114"/>
        <v>44976</v>
      </c>
      <c r="AF69" s="89">
        <f t="shared" si="114"/>
        <v>34976</v>
      </c>
      <c r="AG69" s="89">
        <f t="shared" si="114"/>
        <v>34976</v>
      </c>
    </row>
    <row r="70" spans="1:33" s="5" customFormat="1" ht="72" hidden="1" x14ac:dyDescent="0.25">
      <c r="A70" s="35">
        <v>905</v>
      </c>
      <c r="B70" s="201" t="s">
        <v>45</v>
      </c>
      <c r="C70" s="144" t="s">
        <v>191</v>
      </c>
      <c r="D70" s="89">
        <f>D71</f>
        <v>10390</v>
      </c>
      <c r="E70" s="89">
        <f>E71</f>
        <v>10390</v>
      </c>
      <c r="F70" s="89">
        <f>F71</f>
        <v>10390</v>
      </c>
      <c r="G70" s="136"/>
      <c r="H70" s="90"/>
      <c r="I70" s="90"/>
      <c r="J70" s="89">
        <f>J71</f>
        <v>0</v>
      </c>
      <c r="K70" s="89">
        <f t="shared" ref="K70:U70" si="115">K71</f>
        <v>0</v>
      </c>
      <c r="L70" s="89">
        <f t="shared" si="115"/>
        <v>0</v>
      </c>
      <c r="M70" s="89">
        <f t="shared" si="115"/>
        <v>10390</v>
      </c>
      <c r="N70" s="89">
        <f t="shared" si="115"/>
        <v>10390</v>
      </c>
      <c r="O70" s="89">
        <f t="shared" si="115"/>
        <v>10390</v>
      </c>
      <c r="P70" s="89">
        <f>P71</f>
        <v>10000</v>
      </c>
      <c r="Q70" s="89">
        <f t="shared" si="115"/>
        <v>0</v>
      </c>
      <c r="R70" s="89">
        <f t="shared" si="115"/>
        <v>0</v>
      </c>
      <c r="S70" s="89">
        <f t="shared" si="115"/>
        <v>20390</v>
      </c>
      <c r="T70" s="89">
        <f t="shared" si="115"/>
        <v>10390</v>
      </c>
      <c r="U70" s="89">
        <f t="shared" si="115"/>
        <v>10390</v>
      </c>
      <c r="V70" s="89">
        <f t="shared" ref="V70:AG70" si="116">V71</f>
        <v>0</v>
      </c>
      <c r="W70" s="89">
        <f t="shared" si="116"/>
        <v>0</v>
      </c>
      <c r="X70" s="89">
        <f t="shared" si="116"/>
        <v>0</v>
      </c>
      <c r="Y70" s="89">
        <f t="shared" si="116"/>
        <v>20390</v>
      </c>
      <c r="Z70" s="89">
        <f t="shared" si="116"/>
        <v>10390</v>
      </c>
      <c r="AA70" s="89">
        <f t="shared" si="116"/>
        <v>10390</v>
      </c>
      <c r="AB70" s="89">
        <f t="shared" si="116"/>
        <v>0</v>
      </c>
      <c r="AC70" s="89">
        <f t="shared" si="116"/>
        <v>0</v>
      </c>
      <c r="AD70" s="89">
        <f t="shared" si="116"/>
        <v>0</v>
      </c>
      <c r="AE70" s="89">
        <f t="shared" si="116"/>
        <v>20390</v>
      </c>
      <c r="AF70" s="89">
        <f t="shared" si="116"/>
        <v>10390</v>
      </c>
      <c r="AG70" s="89">
        <f t="shared" si="116"/>
        <v>10390</v>
      </c>
    </row>
    <row r="71" spans="1:33" s="5" customFormat="1" ht="93.75" hidden="1" x14ac:dyDescent="0.25">
      <c r="A71" s="35">
        <v>905</v>
      </c>
      <c r="B71" s="201" t="s">
        <v>46</v>
      </c>
      <c r="C71" s="145" t="s">
        <v>192</v>
      </c>
      <c r="D71" s="94">
        <v>10390</v>
      </c>
      <c r="E71" s="94">
        <v>10390</v>
      </c>
      <c r="F71" s="94">
        <v>10390</v>
      </c>
      <c r="G71" s="136"/>
      <c r="H71" s="90"/>
      <c r="I71" s="90"/>
      <c r="J71" s="94"/>
      <c r="K71" s="94"/>
      <c r="L71" s="94"/>
      <c r="M71" s="94">
        <f>D71+J71</f>
        <v>10390</v>
      </c>
      <c r="N71" s="94">
        <f>E71+K71</f>
        <v>10390</v>
      </c>
      <c r="O71" s="94">
        <f>F71+L71</f>
        <v>10390</v>
      </c>
      <c r="P71" s="94">
        <v>10000</v>
      </c>
      <c r="Q71" s="94"/>
      <c r="R71" s="94"/>
      <c r="S71" s="94">
        <f>M71+P71</f>
        <v>20390</v>
      </c>
      <c r="T71" s="94">
        <f>N71+Q71</f>
        <v>10390</v>
      </c>
      <c r="U71" s="94">
        <f>O71+R71</f>
        <v>10390</v>
      </c>
      <c r="V71" s="94"/>
      <c r="W71" s="94"/>
      <c r="X71" s="94"/>
      <c r="Y71" s="94">
        <f>S71+V71</f>
        <v>20390</v>
      </c>
      <c r="Z71" s="94">
        <f>T71+W71</f>
        <v>10390</v>
      </c>
      <c r="AA71" s="94">
        <f>U71+X71</f>
        <v>10390</v>
      </c>
      <c r="AB71" s="94"/>
      <c r="AC71" s="94"/>
      <c r="AD71" s="94"/>
      <c r="AE71" s="94">
        <f>Y71+AB71</f>
        <v>20390</v>
      </c>
      <c r="AF71" s="94">
        <f>Z71+AC71</f>
        <v>10390</v>
      </c>
      <c r="AG71" s="94">
        <f>AA71+AD71</f>
        <v>10390</v>
      </c>
    </row>
    <row r="72" spans="1:33" s="5" customFormat="1" ht="90" hidden="1" x14ac:dyDescent="0.25">
      <c r="A72" s="35">
        <v>905</v>
      </c>
      <c r="B72" s="201" t="s">
        <v>47</v>
      </c>
      <c r="C72" s="144" t="s">
        <v>193</v>
      </c>
      <c r="D72" s="89">
        <f>D73</f>
        <v>10</v>
      </c>
      <c r="E72" s="89">
        <f>E73</f>
        <v>10</v>
      </c>
      <c r="F72" s="89">
        <f>F73</f>
        <v>10</v>
      </c>
      <c r="G72" s="136"/>
      <c r="H72" s="90"/>
      <c r="I72" s="90"/>
      <c r="J72" s="89">
        <f>J73</f>
        <v>0</v>
      </c>
      <c r="K72" s="89">
        <f t="shared" ref="K72:U72" si="117">K73</f>
        <v>0</v>
      </c>
      <c r="L72" s="89">
        <f t="shared" si="117"/>
        <v>0</v>
      </c>
      <c r="M72" s="89">
        <f t="shared" si="117"/>
        <v>10</v>
      </c>
      <c r="N72" s="89">
        <f t="shared" si="117"/>
        <v>10</v>
      </c>
      <c r="O72" s="89">
        <f t="shared" si="117"/>
        <v>10</v>
      </c>
      <c r="P72" s="89">
        <f>P73</f>
        <v>0</v>
      </c>
      <c r="Q72" s="89">
        <f t="shared" si="117"/>
        <v>0</v>
      </c>
      <c r="R72" s="89">
        <f t="shared" si="117"/>
        <v>0</v>
      </c>
      <c r="S72" s="89">
        <f t="shared" si="117"/>
        <v>10</v>
      </c>
      <c r="T72" s="89">
        <f t="shared" si="117"/>
        <v>10</v>
      </c>
      <c r="U72" s="89">
        <f t="shared" si="117"/>
        <v>10</v>
      </c>
      <c r="V72" s="89">
        <f t="shared" ref="V72:AG72" si="118">V73</f>
        <v>0</v>
      </c>
      <c r="W72" s="89">
        <f t="shared" si="118"/>
        <v>0</v>
      </c>
      <c r="X72" s="89">
        <f t="shared" si="118"/>
        <v>0</v>
      </c>
      <c r="Y72" s="89">
        <f t="shared" si="118"/>
        <v>10</v>
      </c>
      <c r="Z72" s="89">
        <f t="shared" si="118"/>
        <v>10</v>
      </c>
      <c r="AA72" s="89">
        <f t="shared" si="118"/>
        <v>10</v>
      </c>
      <c r="AB72" s="89">
        <f t="shared" si="118"/>
        <v>0</v>
      </c>
      <c r="AC72" s="89">
        <f t="shared" si="118"/>
        <v>0</v>
      </c>
      <c r="AD72" s="89">
        <f t="shared" si="118"/>
        <v>0</v>
      </c>
      <c r="AE72" s="89">
        <f t="shared" si="118"/>
        <v>10</v>
      </c>
      <c r="AF72" s="89">
        <f t="shared" si="118"/>
        <v>10</v>
      </c>
      <c r="AG72" s="89">
        <f t="shared" si="118"/>
        <v>10</v>
      </c>
    </row>
    <row r="73" spans="1:33" s="5" customFormat="1" ht="93.75" hidden="1" x14ac:dyDescent="0.25">
      <c r="A73" s="35">
        <v>905</v>
      </c>
      <c r="B73" s="201" t="s">
        <v>48</v>
      </c>
      <c r="C73" s="145" t="s">
        <v>194</v>
      </c>
      <c r="D73" s="89">
        <v>10</v>
      </c>
      <c r="E73" s="89">
        <v>10</v>
      </c>
      <c r="F73" s="89">
        <v>10</v>
      </c>
      <c r="G73" s="136"/>
      <c r="H73" s="90"/>
      <c r="I73" s="90"/>
      <c r="J73" s="89"/>
      <c r="K73" s="89"/>
      <c r="L73" s="89"/>
      <c r="M73" s="94">
        <f>D73+J73</f>
        <v>10</v>
      </c>
      <c r="N73" s="94">
        <f>E73+K73</f>
        <v>10</v>
      </c>
      <c r="O73" s="94">
        <f>F73+L73</f>
        <v>10</v>
      </c>
      <c r="P73" s="89"/>
      <c r="Q73" s="89"/>
      <c r="R73" s="89"/>
      <c r="S73" s="94">
        <f>M73+P73</f>
        <v>10</v>
      </c>
      <c r="T73" s="94">
        <f>N73+Q73</f>
        <v>10</v>
      </c>
      <c r="U73" s="94">
        <f>O73+R73</f>
        <v>10</v>
      </c>
      <c r="V73" s="89"/>
      <c r="W73" s="89"/>
      <c r="X73" s="89"/>
      <c r="Y73" s="94">
        <f>S73+V73</f>
        <v>10</v>
      </c>
      <c r="Z73" s="94">
        <f>T73+W73</f>
        <v>10</v>
      </c>
      <c r="AA73" s="94">
        <f>U73+X73</f>
        <v>10</v>
      </c>
      <c r="AB73" s="89"/>
      <c r="AC73" s="89"/>
      <c r="AD73" s="89"/>
      <c r="AE73" s="94">
        <f>Y73+AB73</f>
        <v>10</v>
      </c>
      <c r="AF73" s="94">
        <f>Z73+AC73</f>
        <v>10</v>
      </c>
      <c r="AG73" s="94">
        <f>AA73+AD73</f>
        <v>10</v>
      </c>
    </row>
    <row r="74" spans="1:33" s="5" customFormat="1" ht="90" hidden="1" x14ac:dyDescent="0.25">
      <c r="A74" s="35">
        <v>905</v>
      </c>
      <c r="B74" s="201" t="s">
        <v>49</v>
      </c>
      <c r="C74" s="144" t="s">
        <v>195</v>
      </c>
      <c r="D74" s="89">
        <f>D75</f>
        <v>450</v>
      </c>
      <c r="E74" s="89">
        <f>E75</f>
        <v>450</v>
      </c>
      <c r="F74" s="89">
        <f>F75</f>
        <v>450</v>
      </c>
      <c r="G74" s="136"/>
      <c r="H74" s="90"/>
      <c r="I74" s="90"/>
      <c r="J74" s="89">
        <f>J75</f>
        <v>0</v>
      </c>
      <c r="K74" s="89">
        <f t="shared" ref="K74:U74" si="119">K75</f>
        <v>0</v>
      </c>
      <c r="L74" s="89">
        <f t="shared" si="119"/>
        <v>0</v>
      </c>
      <c r="M74" s="89">
        <f t="shared" si="119"/>
        <v>450</v>
      </c>
      <c r="N74" s="89">
        <f t="shared" si="119"/>
        <v>450</v>
      </c>
      <c r="O74" s="89">
        <f t="shared" si="119"/>
        <v>450</v>
      </c>
      <c r="P74" s="89">
        <f>P75</f>
        <v>0</v>
      </c>
      <c r="Q74" s="89">
        <f t="shared" si="119"/>
        <v>0</v>
      </c>
      <c r="R74" s="89">
        <f t="shared" si="119"/>
        <v>0</v>
      </c>
      <c r="S74" s="89">
        <f t="shared" si="119"/>
        <v>450</v>
      </c>
      <c r="T74" s="89">
        <f t="shared" si="119"/>
        <v>450</v>
      </c>
      <c r="U74" s="89">
        <f t="shared" si="119"/>
        <v>450</v>
      </c>
      <c r="V74" s="89">
        <f t="shared" ref="V74:AG74" si="120">V75</f>
        <v>0</v>
      </c>
      <c r="W74" s="89">
        <f t="shared" si="120"/>
        <v>0</v>
      </c>
      <c r="X74" s="89">
        <f t="shared" si="120"/>
        <v>0</v>
      </c>
      <c r="Y74" s="89">
        <f t="shared" si="120"/>
        <v>450</v>
      </c>
      <c r="Z74" s="89">
        <f t="shared" si="120"/>
        <v>450</v>
      </c>
      <c r="AA74" s="89">
        <f t="shared" si="120"/>
        <v>450</v>
      </c>
      <c r="AB74" s="89">
        <f t="shared" si="120"/>
        <v>0</v>
      </c>
      <c r="AC74" s="89">
        <f t="shared" si="120"/>
        <v>0</v>
      </c>
      <c r="AD74" s="89">
        <f t="shared" si="120"/>
        <v>0</v>
      </c>
      <c r="AE74" s="89">
        <f t="shared" si="120"/>
        <v>450</v>
      </c>
      <c r="AF74" s="89">
        <f t="shared" si="120"/>
        <v>450</v>
      </c>
      <c r="AG74" s="89">
        <f t="shared" si="120"/>
        <v>450</v>
      </c>
    </row>
    <row r="75" spans="1:33" s="5" customFormat="1" ht="93.75" hidden="1" x14ac:dyDescent="0.25">
      <c r="A75" s="35">
        <v>905</v>
      </c>
      <c r="B75" s="201" t="s">
        <v>50</v>
      </c>
      <c r="C75" s="145" t="s">
        <v>196</v>
      </c>
      <c r="D75" s="94">
        <v>450</v>
      </c>
      <c r="E75" s="94">
        <v>450</v>
      </c>
      <c r="F75" s="94">
        <v>450</v>
      </c>
      <c r="G75" s="136"/>
      <c r="H75" s="90"/>
      <c r="I75" s="90"/>
      <c r="J75" s="94"/>
      <c r="K75" s="94"/>
      <c r="L75" s="94"/>
      <c r="M75" s="94">
        <f>D75+J75</f>
        <v>450</v>
      </c>
      <c r="N75" s="94">
        <f>E75+K75</f>
        <v>450</v>
      </c>
      <c r="O75" s="94">
        <f>F75+L75</f>
        <v>450</v>
      </c>
      <c r="P75" s="94"/>
      <c r="Q75" s="94"/>
      <c r="R75" s="94"/>
      <c r="S75" s="94">
        <f>M75+P75</f>
        <v>450</v>
      </c>
      <c r="T75" s="94">
        <f>N75+Q75</f>
        <v>450</v>
      </c>
      <c r="U75" s="94">
        <f>O75+R75</f>
        <v>450</v>
      </c>
      <c r="V75" s="94"/>
      <c r="W75" s="94"/>
      <c r="X75" s="94"/>
      <c r="Y75" s="94">
        <f>S75+V75</f>
        <v>450</v>
      </c>
      <c r="Z75" s="94">
        <f>T75+W75</f>
        <v>450</v>
      </c>
      <c r="AA75" s="94">
        <f>U75+X75</f>
        <v>450</v>
      </c>
      <c r="AB75" s="94"/>
      <c r="AC75" s="94"/>
      <c r="AD75" s="94"/>
      <c r="AE75" s="94">
        <f>Y75+AB75</f>
        <v>450</v>
      </c>
      <c r="AF75" s="94">
        <f>Z75+AC75</f>
        <v>450</v>
      </c>
      <c r="AG75" s="94">
        <f>AA75+AD75</f>
        <v>450</v>
      </c>
    </row>
    <row r="76" spans="1:33" s="5" customFormat="1" ht="54" hidden="1" x14ac:dyDescent="0.25">
      <c r="A76" s="35">
        <v>905</v>
      </c>
      <c r="B76" s="201" t="s">
        <v>51</v>
      </c>
      <c r="C76" s="144" t="s">
        <v>197</v>
      </c>
      <c r="D76" s="89">
        <f>D77</f>
        <v>24126</v>
      </c>
      <c r="E76" s="89">
        <f>E77</f>
        <v>24126</v>
      </c>
      <c r="F76" s="89">
        <f>F77</f>
        <v>24126</v>
      </c>
      <c r="G76" s="136"/>
      <c r="H76" s="90"/>
      <c r="I76" s="90"/>
      <c r="J76" s="89">
        <f>J77</f>
        <v>0</v>
      </c>
      <c r="K76" s="89">
        <f t="shared" ref="K76:U76" si="121">K77</f>
        <v>0</v>
      </c>
      <c r="L76" s="89">
        <f t="shared" si="121"/>
        <v>0</v>
      </c>
      <c r="M76" s="89">
        <f t="shared" si="121"/>
        <v>24126</v>
      </c>
      <c r="N76" s="89">
        <f t="shared" si="121"/>
        <v>24126</v>
      </c>
      <c r="O76" s="89">
        <f t="shared" si="121"/>
        <v>24126</v>
      </c>
      <c r="P76" s="89">
        <f>P77</f>
        <v>0</v>
      </c>
      <c r="Q76" s="89">
        <f t="shared" si="121"/>
        <v>0</v>
      </c>
      <c r="R76" s="89">
        <f t="shared" si="121"/>
        <v>0</v>
      </c>
      <c r="S76" s="89">
        <f t="shared" si="121"/>
        <v>24126</v>
      </c>
      <c r="T76" s="89">
        <f t="shared" si="121"/>
        <v>24126</v>
      </c>
      <c r="U76" s="89">
        <f t="shared" si="121"/>
        <v>24126</v>
      </c>
      <c r="V76" s="89">
        <f t="shared" ref="V76:AG76" si="122">V77</f>
        <v>0</v>
      </c>
      <c r="W76" s="89">
        <f t="shared" si="122"/>
        <v>0</v>
      </c>
      <c r="X76" s="89">
        <f t="shared" si="122"/>
        <v>0</v>
      </c>
      <c r="Y76" s="89">
        <f t="shared" si="122"/>
        <v>24126</v>
      </c>
      <c r="Z76" s="89">
        <f t="shared" si="122"/>
        <v>24126</v>
      </c>
      <c r="AA76" s="89">
        <f t="shared" si="122"/>
        <v>24126</v>
      </c>
      <c r="AB76" s="89">
        <f t="shared" si="122"/>
        <v>0</v>
      </c>
      <c r="AC76" s="89">
        <f t="shared" si="122"/>
        <v>0</v>
      </c>
      <c r="AD76" s="89">
        <f t="shared" si="122"/>
        <v>0</v>
      </c>
      <c r="AE76" s="89">
        <f t="shared" si="122"/>
        <v>24126</v>
      </c>
      <c r="AF76" s="89">
        <f t="shared" si="122"/>
        <v>24126</v>
      </c>
      <c r="AG76" s="89">
        <f t="shared" si="122"/>
        <v>24126</v>
      </c>
    </row>
    <row r="77" spans="1:33" s="5" customFormat="1" ht="37.5" hidden="1" x14ac:dyDescent="0.25">
      <c r="A77" s="35">
        <v>905</v>
      </c>
      <c r="B77" s="201" t="s">
        <v>52</v>
      </c>
      <c r="C77" s="145" t="s">
        <v>198</v>
      </c>
      <c r="D77" s="94">
        <v>24126</v>
      </c>
      <c r="E77" s="94">
        <v>24126</v>
      </c>
      <c r="F77" s="94">
        <v>24126</v>
      </c>
      <c r="G77" s="136"/>
      <c r="H77" s="90"/>
      <c r="I77" s="90"/>
      <c r="J77" s="94"/>
      <c r="K77" s="94"/>
      <c r="L77" s="94"/>
      <c r="M77" s="94">
        <f>D77+J77</f>
        <v>24126</v>
      </c>
      <c r="N77" s="94">
        <f>E77+K77</f>
        <v>24126</v>
      </c>
      <c r="O77" s="94">
        <f>F77+L77</f>
        <v>24126</v>
      </c>
      <c r="P77" s="94"/>
      <c r="Q77" s="94"/>
      <c r="R77" s="94"/>
      <c r="S77" s="94">
        <f>M77+P77</f>
        <v>24126</v>
      </c>
      <c r="T77" s="94">
        <f>N77+Q77</f>
        <v>24126</v>
      </c>
      <c r="U77" s="94">
        <f>O77+R77</f>
        <v>24126</v>
      </c>
      <c r="V77" s="94"/>
      <c r="W77" s="94"/>
      <c r="X77" s="94"/>
      <c r="Y77" s="94">
        <f>S77+V77</f>
        <v>24126</v>
      </c>
      <c r="Z77" s="94">
        <f>T77+W77</f>
        <v>24126</v>
      </c>
      <c r="AA77" s="94">
        <f>U77+X77</f>
        <v>24126</v>
      </c>
      <c r="AB77" s="94"/>
      <c r="AC77" s="94"/>
      <c r="AD77" s="94"/>
      <c r="AE77" s="94">
        <f>Y77+AB77</f>
        <v>24126</v>
      </c>
      <c r="AF77" s="94">
        <f>Z77+AC77</f>
        <v>24126</v>
      </c>
      <c r="AG77" s="94">
        <f>AA77+AD77</f>
        <v>24126</v>
      </c>
    </row>
    <row r="78" spans="1:33" s="5" customFormat="1" ht="36" hidden="1" x14ac:dyDescent="0.25">
      <c r="A78" s="35">
        <v>905</v>
      </c>
      <c r="B78" s="200" t="s">
        <v>53</v>
      </c>
      <c r="C78" s="144" t="s">
        <v>199</v>
      </c>
      <c r="D78" s="89">
        <f t="shared" ref="D78:F79" si="123">D79</f>
        <v>124</v>
      </c>
      <c r="E78" s="89">
        <f t="shared" si="123"/>
        <v>124</v>
      </c>
      <c r="F78" s="89">
        <f t="shared" si="123"/>
        <v>124</v>
      </c>
      <c r="G78" s="136"/>
      <c r="H78" s="90"/>
      <c r="I78" s="90"/>
      <c r="J78" s="89">
        <f t="shared" ref="J78:Y79" si="124">J79</f>
        <v>0</v>
      </c>
      <c r="K78" s="89">
        <f t="shared" si="124"/>
        <v>0</v>
      </c>
      <c r="L78" s="89">
        <f t="shared" si="124"/>
        <v>0</v>
      </c>
      <c r="M78" s="89">
        <f t="shared" si="124"/>
        <v>124</v>
      </c>
      <c r="N78" s="89">
        <f t="shared" si="124"/>
        <v>124</v>
      </c>
      <c r="O78" s="89">
        <f t="shared" si="124"/>
        <v>124</v>
      </c>
      <c r="P78" s="89">
        <f t="shared" si="124"/>
        <v>0</v>
      </c>
      <c r="Q78" s="89">
        <f t="shared" si="124"/>
        <v>0</v>
      </c>
      <c r="R78" s="89">
        <f t="shared" si="124"/>
        <v>0</v>
      </c>
      <c r="S78" s="89">
        <f t="shared" si="124"/>
        <v>124</v>
      </c>
      <c r="T78" s="89">
        <f t="shared" si="124"/>
        <v>124</v>
      </c>
      <c r="U78" s="89">
        <f t="shared" si="124"/>
        <v>124</v>
      </c>
      <c r="V78" s="89">
        <f t="shared" si="124"/>
        <v>0</v>
      </c>
      <c r="W78" s="89">
        <f t="shared" si="124"/>
        <v>0</v>
      </c>
      <c r="X78" s="89">
        <f t="shared" si="124"/>
        <v>0</v>
      </c>
      <c r="Y78" s="89">
        <f t="shared" si="124"/>
        <v>124</v>
      </c>
      <c r="Z78" s="89">
        <f t="shared" ref="Y78:AG79" si="125">Z79</f>
        <v>124</v>
      </c>
      <c r="AA78" s="89">
        <f t="shared" si="125"/>
        <v>124</v>
      </c>
      <c r="AB78" s="89">
        <f t="shared" si="125"/>
        <v>0</v>
      </c>
      <c r="AC78" s="89">
        <f t="shared" si="125"/>
        <v>0</v>
      </c>
      <c r="AD78" s="89">
        <f t="shared" si="125"/>
        <v>0</v>
      </c>
      <c r="AE78" s="89">
        <f t="shared" si="125"/>
        <v>124</v>
      </c>
      <c r="AF78" s="89">
        <f t="shared" si="125"/>
        <v>124</v>
      </c>
      <c r="AG78" s="89">
        <f t="shared" si="125"/>
        <v>124</v>
      </c>
    </row>
    <row r="79" spans="1:33" s="5" customFormat="1" ht="54" hidden="1" x14ac:dyDescent="0.25">
      <c r="A79" s="35">
        <v>905</v>
      </c>
      <c r="B79" s="201" t="s">
        <v>54</v>
      </c>
      <c r="C79" s="144" t="s">
        <v>200</v>
      </c>
      <c r="D79" s="89">
        <f t="shared" si="123"/>
        <v>124</v>
      </c>
      <c r="E79" s="89">
        <f t="shared" si="123"/>
        <v>124</v>
      </c>
      <c r="F79" s="89">
        <f t="shared" si="123"/>
        <v>124</v>
      </c>
      <c r="G79" s="136"/>
      <c r="H79" s="90"/>
      <c r="I79" s="90"/>
      <c r="J79" s="89">
        <f t="shared" si="124"/>
        <v>0</v>
      </c>
      <c r="K79" s="89">
        <f t="shared" si="124"/>
        <v>0</v>
      </c>
      <c r="L79" s="89">
        <f t="shared" si="124"/>
        <v>0</v>
      </c>
      <c r="M79" s="89">
        <f t="shared" si="124"/>
        <v>124</v>
      </c>
      <c r="N79" s="89">
        <f t="shared" si="124"/>
        <v>124</v>
      </c>
      <c r="O79" s="89">
        <f t="shared" si="124"/>
        <v>124</v>
      </c>
      <c r="P79" s="89">
        <f t="shared" si="124"/>
        <v>0</v>
      </c>
      <c r="Q79" s="89">
        <f t="shared" si="124"/>
        <v>0</v>
      </c>
      <c r="R79" s="89">
        <f t="shared" si="124"/>
        <v>0</v>
      </c>
      <c r="S79" s="89">
        <f t="shared" si="124"/>
        <v>124</v>
      </c>
      <c r="T79" s="89">
        <f t="shared" si="124"/>
        <v>124</v>
      </c>
      <c r="U79" s="89">
        <f t="shared" si="124"/>
        <v>124</v>
      </c>
      <c r="V79" s="89">
        <f t="shared" si="124"/>
        <v>0</v>
      </c>
      <c r="W79" s="89">
        <f t="shared" si="124"/>
        <v>0</v>
      </c>
      <c r="X79" s="89">
        <f t="shared" si="124"/>
        <v>0</v>
      </c>
      <c r="Y79" s="89">
        <f t="shared" si="125"/>
        <v>124</v>
      </c>
      <c r="Z79" s="89">
        <f t="shared" si="125"/>
        <v>124</v>
      </c>
      <c r="AA79" s="89">
        <f t="shared" si="125"/>
        <v>124</v>
      </c>
      <c r="AB79" s="89">
        <f t="shared" si="125"/>
        <v>0</v>
      </c>
      <c r="AC79" s="89">
        <f t="shared" si="125"/>
        <v>0</v>
      </c>
      <c r="AD79" s="89">
        <f t="shared" si="125"/>
        <v>0</v>
      </c>
      <c r="AE79" s="89">
        <f t="shared" si="125"/>
        <v>124</v>
      </c>
      <c r="AF79" s="89">
        <f t="shared" si="125"/>
        <v>124</v>
      </c>
      <c r="AG79" s="89">
        <f t="shared" si="125"/>
        <v>124</v>
      </c>
    </row>
    <row r="80" spans="1:33" s="5" customFormat="1" ht="75" hidden="1" x14ac:dyDescent="0.25">
      <c r="A80" s="35">
        <v>905</v>
      </c>
      <c r="B80" s="201" t="s">
        <v>55</v>
      </c>
      <c r="C80" s="145" t="s">
        <v>201</v>
      </c>
      <c r="D80" s="89">
        <v>124</v>
      </c>
      <c r="E80" s="89">
        <v>124</v>
      </c>
      <c r="F80" s="89">
        <v>124</v>
      </c>
      <c r="G80" s="136"/>
      <c r="H80" s="90"/>
      <c r="I80" s="90"/>
      <c r="J80" s="89"/>
      <c r="K80" s="89"/>
      <c r="L80" s="89"/>
      <c r="M80" s="89">
        <f>D80+J80</f>
        <v>124</v>
      </c>
      <c r="N80" s="89">
        <f>E80+K80</f>
        <v>124</v>
      </c>
      <c r="O80" s="89">
        <f>F80+L80</f>
        <v>124</v>
      </c>
      <c r="P80" s="89"/>
      <c r="Q80" s="89"/>
      <c r="R80" s="89"/>
      <c r="S80" s="89">
        <f>M80+P80</f>
        <v>124</v>
      </c>
      <c r="T80" s="89">
        <f>N80+Q80</f>
        <v>124</v>
      </c>
      <c r="U80" s="89">
        <f>O80+R80</f>
        <v>124</v>
      </c>
      <c r="V80" s="89"/>
      <c r="W80" s="89"/>
      <c r="X80" s="89"/>
      <c r="Y80" s="89">
        <f>S80+V80</f>
        <v>124</v>
      </c>
      <c r="Z80" s="89">
        <f>T80+W80</f>
        <v>124</v>
      </c>
      <c r="AA80" s="89">
        <f>U80+X80</f>
        <v>124</v>
      </c>
      <c r="AB80" s="89"/>
      <c r="AC80" s="89"/>
      <c r="AD80" s="89"/>
      <c r="AE80" s="89">
        <f>Y80+AB80</f>
        <v>124</v>
      </c>
      <c r="AF80" s="89">
        <f>Z80+AC80</f>
        <v>124</v>
      </c>
      <c r="AG80" s="89">
        <f>AA80+AD80</f>
        <v>124</v>
      </c>
    </row>
    <row r="81" spans="1:33" s="5" customFormat="1" ht="90" hidden="1" x14ac:dyDescent="0.25">
      <c r="A81" s="35">
        <v>905</v>
      </c>
      <c r="B81" s="200" t="s">
        <v>56</v>
      </c>
      <c r="C81" s="160" t="s">
        <v>202</v>
      </c>
      <c r="D81" s="89">
        <f>D82</f>
        <v>3559</v>
      </c>
      <c r="E81" s="89">
        <f>E82</f>
        <v>3559</v>
      </c>
      <c r="F81" s="89">
        <f>F82</f>
        <v>3559</v>
      </c>
      <c r="G81" s="136"/>
      <c r="H81" s="90"/>
      <c r="I81" s="90"/>
      <c r="J81" s="89">
        <f>J82</f>
        <v>0</v>
      </c>
      <c r="K81" s="89">
        <f t="shared" ref="K81:U81" si="126">K82</f>
        <v>0</v>
      </c>
      <c r="L81" s="89">
        <f t="shared" si="126"/>
        <v>0</v>
      </c>
      <c r="M81" s="89">
        <f t="shared" si="126"/>
        <v>3559</v>
      </c>
      <c r="N81" s="89">
        <f t="shared" si="126"/>
        <v>3559</v>
      </c>
      <c r="O81" s="89">
        <f t="shared" si="126"/>
        <v>3559</v>
      </c>
      <c r="P81" s="89">
        <f>P82</f>
        <v>0</v>
      </c>
      <c r="Q81" s="89">
        <f t="shared" si="126"/>
        <v>0</v>
      </c>
      <c r="R81" s="89">
        <f t="shared" si="126"/>
        <v>0</v>
      </c>
      <c r="S81" s="89">
        <f t="shared" si="126"/>
        <v>3559</v>
      </c>
      <c r="T81" s="89">
        <f t="shared" si="126"/>
        <v>3559</v>
      </c>
      <c r="U81" s="89">
        <f t="shared" si="126"/>
        <v>3559</v>
      </c>
      <c r="V81" s="89">
        <f t="shared" ref="V81:AG81" si="127">V82</f>
        <v>0</v>
      </c>
      <c r="W81" s="89">
        <f t="shared" si="127"/>
        <v>0</v>
      </c>
      <c r="X81" s="89">
        <f t="shared" si="127"/>
        <v>0</v>
      </c>
      <c r="Y81" s="89">
        <f t="shared" si="127"/>
        <v>3559</v>
      </c>
      <c r="Z81" s="89">
        <f t="shared" si="127"/>
        <v>3559</v>
      </c>
      <c r="AA81" s="89">
        <f t="shared" si="127"/>
        <v>3559</v>
      </c>
      <c r="AB81" s="89">
        <f t="shared" si="127"/>
        <v>0</v>
      </c>
      <c r="AC81" s="89">
        <f t="shared" si="127"/>
        <v>0</v>
      </c>
      <c r="AD81" s="89">
        <f t="shared" si="127"/>
        <v>0</v>
      </c>
      <c r="AE81" s="89">
        <f t="shared" si="127"/>
        <v>3559</v>
      </c>
      <c r="AF81" s="89">
        <f t="shared" si="127"/>
        <v>3559</v>
      </c>
      <c r="AG81" s="89">
        <f t="shared" si="127"/>
        <v>3559</v>
      </c>
    </row>
    <row r="82" spans="1:33" s="5" customFormat="1" ht="131.25" hidden="1" x14ac:dyDescent="0.25">
      <c r="A82" s="35"/>
      <c r="B82" s="201" t="s">
        <v>57</v>
      </c>
      <c r="C82" s="145" t="s">
        <v>203</v>
      </c>
      <c r="D82" s="94">
        <v>3559</v>
      </c>
      <c r="E82" s="94">
        <v>3559</v>
      </c>
      <c r="F82" s="94">
        <v>3559</v>
      </c>
      <c r="G82" s="136"/>
      <c r="H82" s="90"/>
      <c r="I82" s="90"/>
      <c r="J82" s="94"/>
      <c r="K82" s="94"/>
      <c r="L82" s="94"/>
      <c r="M82" s="94">
        <f>D82+J82</f>
        <v>3559</v>
      </c>
      <c r="N82" s="94">
        <f>E82+K82</f>
        <v>3559</v>
      </c>
      <c r="O82" s="94">
        <f>F82+L82</f>
        <v>3559</v>
      </c>
      <c r="P82" s="94"/>
      <c r="Q82" s="94"/>
      <c r="R82" s="94"/>
      <c r="S82" s="94">
        <f>M82+P82</f>
        <v>3559</v>
      </c>
      <c r="T82" s="94">
        <f>N82+Q82</f>
        <v>3559</v>
      </c>
      <c r="U82" s="94">
        <f>O82+R82</f>
        <v>3559</v>
      </c>
      <c r="V82" s="94"/>
      <c r="W82" s="94"/>
      <c r="X82" s="94"/>
      <c r="Y82" s="94">
        <f>S82+V82</f>
        <v>3559</v>
      </c>
      <c r="Z82" s="94">
        <f>T82+W82</f>
        <v>3559</v>
      </c>
      <c r="AA82" s="94">
        <f>U82+X82</f>
        <v>3559</v>
      </c>
      <c r="AB82" s="94"/>
      <c r="AC82" s="94"/>
      <c r="AD82" s="94"/>
      <c r="AE82" s="94">
        <f>Y82+AB82</f>
        <v>3559</v>
      </c>
      <c r="AF82" s="94">
        <f>Z82+AC82</f>
        <v>3559</v>
      </c>
      <c r="AG82" s="94">
        <f>AA82+AD82</f>
        <v>3559</v>
      </c>
    </row>
    <row r="83" spans="1:33" s="5" customFormat="1" hidden="1" x14ac:dyDescent="0.25">
      <c r="A83" s="35"/>
      <c r="B83" s="202" t="s">
        <v>58</v>
      </c>
      <c r="C83" s="166" t="s">
        <v>204</v>
      </c>
      <c r="D83" s="88">
        <f>D84</f>
        <v>3538</v>
      </c>
      <c r="E83" s="88">
        <f>E84</f>
        <v>3672</v>
      </c>
      <c r="F83" s="88">
        <f>F84</f>
        <v>3819</v>
      </c>
      <c r="G83" s="136"/>
      <c r="H83" s="90"/>
      <c r="I83" s="90"/>
      <c r="J83" s="88">
        <f t="shared" ref="J83:Y83" si="128">J84</f>
        <v>0</v>
      </c>
      <c r="K83" s="88">
        <f t="shared" si="128"/>
        <v>0</v>
      </c>
      <c r="L83" s="88">
        <f t="shared" si="128"/>
        <v>0</v>
      </c>
      <c r="M83" s="88">
        <f t="shared" si="128"/>
        <v>3538</v>
      </c>
      <c r="N83" s="88">
        <f t="shared" si="128"/>
        <v>3672</v>
      </c>
      <c r="O83" s="88">
        <f t="shared" si="128"/>
        <v>3819</v>
      </c>
      <c r="P83" s="88">
        <f t="shared" si="128"/>
        <v>0</v>
      </c>
      <c r="Q83" s="88">
        <f t="shared" si="128"/>
        <v>0</v>
      </c>
      <c r="R83" s="88">
        <f t="shared" si="128"/>
        <v>0</v>
      </c>
      <c r="S83" s="88">
        <f t="shared" si="128"/>
        <v>3538</v>
      </c>
      <c r="T83" s="88">
        <f t="shared" si="128"/>
        <v>3672</v>
      </c>
      <c r="U83" s="88">
        <f t="shared" si="128"/>
        <v>3819</v>
      </c>
      <c r="V83" s="88">
        <f t="shared" si="128"/>
        <v>0</v>
      </c>
      <c r="W83" s="88">
        <f t="shared" si="128"/>
        <v>0</v>
      </c>
      <c r="X83" s="88">
        <f t="shared" si="128"/>
        <v>0</v>
      </c>
      <c r="Y83" s="88">
        <f t="shared" si="128"/>
        <v>3538</v>
      </c>
      <c r="Z83" s="88">
        <f>Z84</f>
        <v>3672</v>
      </c>
      <c r="AA83" s="88">
        <f>AA84</f>
        <v>3819</v>
      </c>
      <c r="AB83" s="88">
        <f t="shared" ref="AB83:AE83" si="129">AB84</f>
        <v>0</v>
      </c>
      <c r="AC83" s="88">
        <f t="shared" si="129"/>
        <v>0</v>
      </c>
      <c r="AD83" s="88">
        <f t="shared" si="129"/>
        <v>0</v>
      </c>
      <c r="AE83" s="88">
        <f t="shared" si="129"/>
        <v>3538</v>
      </c>
      <c r="AF83" s="88">
        <f>AF84</f>
        <v>3672</v>
      </c>
      <c r="AG83" s="88">
        <f>AG84</f>
        <v>3819</v>
      </c>
    </row>
    <row r="84" spans="1:33" s="5" customFormat="1" hidden="1" x14ac:dyDescent="0.25">
      <c r="A84" s="39" t="s">
        <v>315</v>
      </c>
      <c r="B84" s="200" t="s">
        <v>59</v>
      </c>
      <c r="C84" s="144" t="s">
        <v>205</v>
      </c>
      <c r="D84" s="89">
        <f>D85+D86+D87+D88</f>
        <v>3538</v>
      </c>
      <c r="E84" s="89">
        <f>E85+E86+E87+E88</f>
        <v>3672</v>
      </c>
      <c r="F84" s="89">
        <f>F85+F86+F87+F88</f>
        <v>3819</v>
      </c>
      <c r="G84" s="136"/>
      <c r="H84" s="90"/>
      <c r="I84" s="90"/>
      <c r="J84" s="89">
        <f t="shared" ref="J84:AA84" si="130">J85+J86+J87+J88</f>
        <v>0</v>
      </c>
      <c r="K84" s="89">
        <f t="shared" si="130"/>
        <v>0</v>
      </c>
      <c r="L84" s="89">
        <f t="shared" si="130"/>
        <v>0</v>
      </c>
      <c r="M84" s="89">
        <f t="shared" si="130"/>
        <v>3538</v>
      </c>
      <c r="N84" s="89">
        <f t="shared" si="130"/>
        <v>3672</v>
      </c>
      <c r="O84" s="89">
        <f t="shared" si="130"/>
        <v>3819</v>
      </c>
      <c r="P84" s="89">
        <f t="shared" si="130"/>
        <v>0</v>
      </c>
      <c r="Q84" s="89">
        <f t="shared" si="130"/>
        <v>0</v>
      </c>
      <c r="R84" s="89">
        <f t="shared" si="130"/>
        <v>0</v>
      </c>
      <c r="S84" s="89">
        <f t="shared" si="130"/>
        <v>3538</v>
      </c>
      <c r="T84" s="89">
        <f t="shared" si="130"/>
        <v>3672</v>
      </c>
      <c r="U84" s="89">
        <f t="shared" si="130"/>
        <v>3819</v>
      </c>
      <c r="V84" s="89">
        <f t="shared" si="130"/>
        <v>0</v>
      </c>
      <c r="W84" s="89">
        <f t="shared" si="130"/>
        <v>0</v>
      </c>
      <c r="X84" s="89">
        <f t="shared" si="130"/>
        <v>0</v>
      </c>
      <c r="Y84" s="89">
        <f t="shared" si="130"/>
        <v>3538</v>
      </c>
      <c r="Z84" s="89">
        <f t="shared" si="130"/>
        <v>3672</v>
      </c>
      <c r="AA84" s="89">
        <f t="shared" si="130"/>
        <v>3819</v>
      </c>
      <c r="AB84" s="89">
        <f t="shared" ref="AB84:AG84" si="131">AB85+AB86+AB87+AB88</f>
        <v>0</v>
      </c>
      <c r="AC84" s="89">
        <f t="shared" si="131"/>
        <v>0</v>
      </c>
      <c r="AD84" s="89">
        <f t="shared" si="131"/>
        <v>0</v>
      </c>
      <c r="AE84" s="89">
        <f t="shared" si="131"/>
        <v>3538</v>
      </c>
      <c r="AF84" s="89">
        <f t="shared" si="131"/>
        <v>3672</v>
      </c>
      <c r="AG84" s="89">
        <f t="shared" si="131"/>
        <v>3819</v>
      </c>
    </row>
    <row r="85" spans="1:33" s="5" customFormat="1" ht="36" hidden="1" x14ac:dyDescent="0.25">
      <c r="A85" s="39" t="s">
        <v>315</v>
      </c>
      <c r="B85" s="201" t="s">
        <v>383</v>
      </c>
      <c r="C85" s="144" t="s">
        <v>206</v>
      </c>
      <c r="D85" s="89">
        <v>957</v>
      </c>
      <c r="E85" s="89">
        <v>993</v>
      </c>
      <c r="F85" s="89">
        <v>1033</v>
      </c>
      <c r="G85" s="136"/>
      <c r="H85" s="90"/>
      <c r="I85" s="90"/>
      <c r="J85" s="89"/>
      <c r="K85" s="89"/>
      <c r="L85" s="89"/>
      <c r="M85" s="89">
        <f t="shared" ref="M85:O87" si="132">D85+J85</f>
        <v>957</v>
      </c>
      <c r="N85" s="89">
        <f t="shared" si="132"/>
        <v>993</v>
      </c>
      <c r="O85" s="89">
        <f t="shared" si="132"/>
        <v>1033</v>
      </c>
      <c r="P85" s="89"/>
      <c r="Q85" s="89"/>
      <c r="R85" s="89"/>
      <c r="S85" s="89">
        <f t="shared" ref="S85:U87" si="133">M85+P85</f>
        <v>957</v>
      </c>
      <c r="T85" s="89">
        <f t="shared" si="133"/>
        <v>993</v>
      </c>
      <c r="U85" s="89">
        <f t="shared" si="133"/>
        <v>1033</v>
      </c>
      <c r="V85" s="89"/>
      <c r="W85" s="89"/>
      <c r="X85" s="89"/>
      <c r="Y85" s="89">
        <f t="shared" ref="Y85:AA87" si="134">S85+V85</f>
        <v>957</v>
      </c>
      <c r="Z85" s="89">
        <f t="shared" si="134"/>
        <v>993</v>
      </c>
      <c r="AA85" s="89">
        <f t="shared" si="134"/>
        <v>1033</v>
      </c>
      <c r="AB85" s="89"/>
      <c r="AC85" s="89"/>
      <c r="AD85" s="89"/>
      <c r="AE85" s="89">
        <f t="shared" ref="AE85:AE87" si="135">Y85+AB85</f>
        <v>957</v>
      </c>
      <c r="AF85" s="89">
        <f t="shared" ref="AF85:AF87" si="136">Z85+AC85</f>
        <v>993</v>
      </c>
      <c r="AG85" s="89">
        <f t="shared" ref="AG85:AG87" si="137">AA85+AD85</f>
        <v>1033</v>
      </c>
    </row>
    <row r="86" spans="1:33" s="5" customFormat="1" ht="36" hidden="1" x14ac:dyDescent="0.25">
      <c r="A86" s="39" t="s">
        <v>315</v>
      </c>
      <c r="B86" s="201" t="s">
        <v>60</v>
      </c>
      <c r="C86" s="144" t="s">
        <v>207</v>
      </c>
      <c r="D86" s="89">
        <v>0</v>
      </c>
      <c r="E86" s="89">
        <v>0</v>
      </c>
      <c r="F86" s="89">
        <v>0</v>
      </c>
      <c r="G86" s="136"/>
      <c r="H86" s="90"/>
      <c r="I86" s="90"/>
      <c r="J86" s="89"/>
      <c r="K86" s="89"/>
      <c r="L86" s="89"/>
      <c r="M86" s="89">
        <f t="shared" si="132"/>
        <v>0</v>
      </c>
      <c r="N86" s="89">
        <f t="shared" si="132"/>
        <v>0</v>
      </c>
      <c r="O86" s="89">
        <f t="shared" si="132"/>
        <v>0</v>
      </c>
      <c r="P86" s="89"/>
      <c r="Q86" s="89"/>
      <c r="R86" s="89"/>
      <c r="S86" s="89">
        <f t="shared" si="133"/>
        <v>0</v>
      </c>
      <c r="T86" s="89">
        <f t="shared" si="133"/>
        <v>0</v>
      </c>
      <c r="U86" s="89">
        <f t="shared" si="133"/>
        <v>0</v>
      </c>
      <c r="V86" s="89"/>
      <c r="W86" s="89"/>
      <c r="X86" s="89"/>
      <c r="Y86" s="89">
        <f t="shared" si="134"/>
        <v>0</v>
      </c>
      <c r="Z86" s="89">
        <f t="shared" si="134"/>
        <v>0</v>
      </c>
      <c r="AA86" s="89">
        <f t="shared" si="134"/>
        <v>0</v>
      </c>
      <c r="AB86" s="89"/>
      <c r="AC86" s="89"/>
      <c r="AD86" s="89"/>
      <c r="AE86" s="89">
        <f t="shared" si="135"/>
        <v>0</v>
      </c>
      <c r="AF86" s="89">
        <f t="shared" si="136"/>
        <v>0</v>
      </c>
      <c r="AG86" s="89">
        <f t="shared" si="137"/>
        <v>0</v>
      </c>
    </row>
    <row r="87" spans="1:33" s="5" customFormat="1" hidden="1" x14ac:dyDescent="0.25">
      <c r="A87" s="39" t="s">
        <v>315</v>
      </c>
      <c r="B87" s="201" t="s">
        <v>384</v>
      </c>
      <c r="C87" s="144" t="s">
        <v>208</v>
      </c>
      <c r="D87" s="89">
        <v>161</v>
      </c>
      <c r="E87" s="89">
        <v>167</v>
      </c>
      <c r="F87" s="89">
        <v>174</v>
      </c>
      <c r="G87" s="136"/>
      <c r="H87" s="90"/>
      <c r="I87" s="90"/>
      <c r="J87" s="89"/>
      <c r="K87" s="89"/>
      <c r="L87" s="89"/>
      <c r="M87" s="89">
        <f t="shared" si="132"/>
        <v>161</v>
      </c>
      <c r="N87" s="89">
        <f t="shared" si="132"/>
        <v>167</v>
      </c>
      <c r="O87" s="89">
        <f t="shared" si="132"/>
        <v>174</v>
      </c>
      <c r="P87" s="89"/>
      <c r="Q87" s="89"/>
      <c r="R87" s="89"/>
      <c r="S87" s="89">
        <f t="shared" si="133"/>
        <v>161</v>
      </c>
      <c r="T87" s="89">
        <f t="shared" si="133"/>
        <v>167</v>
      </c>
      <c r="U87" s="89">
        <f t="shared" si="133"/>
        <v>174</v>
      </c>
      <c r="V87" s="89"/>
      <c r="W87" s="89"/>
      <c r="X87" s="89"/>
      <c r="Y87" s="89">
        <f t="shared" si="134"/>
        <v>161</v>
      </c>
      <c r="Z87" s="89">
        <f t="shared" si="134"/>
        <v>167</v>
      </c>
      <c r="AA87" s="89">
        <f t="shared" si="134"/>
        <v>174</v>
      </c>
      <c r="AB87" s="89"/>
      <c r="AC87" s="89"/>
      <c r="AD87" s="89"/>
      <c r="AE87" s="89">
        <f t="shared" si="135"/>
        <v>161</v>
      </c>
      <c r="AF87" s="89">
        <f t="shared" si="136"/>
        <v>167</v>
      </c>
      <c r="AG87" s="89">
        <f t="shared" si="137"/>
        <v>174</v>
      </c>
    </row>
    <row r="88" spans="1:33" s="5" customFormat="1" hidden="1" x14ac:dyDescent="0.25">
      <c r="A88" s="39" t="s">
        <v>315</v>
      </c>
      <c r="B88" s="201" t="s">
        <v>385</v>
      </c>
      <c r="C88" s="144" t="s">
        <v>209</v>
      </c>
      <c r="D88" s="89">
        <f>D89+D90</f>
        <v>2420</v>
      </c>
      <c r="E88" s="89">
        <f>E89+E90</f>
        <v>2512</v>
      </c>
      <c r="F88" s="89">
        <f>F89+F90</f>
        <v>2612</v>
      </c>
      <c r="G88" s="136"/>
      <c r="H88" s="90"/>
      <c r="I88" s="90"/>
      <c r="J88" s="89">
        <f t="shared" ref="J88:O88" si="138">J89+J90</f>
        <v>0</v>
      </c>
      <c r="K88" s="89">
        <f t="shared" si="138"/>
        <v>0</v>
      </c>
      <c r="L88" s="89">
        <f t="shared" si="138"/>
        <v>0</v>
      </c>
      <c r="M88" s="89">
        <f t="shared" si="138"/>
        <v>2420</v>
      </c>
      <c r="N88" s="89">
        <f t="shared" si="138"/>
        <v>2512</v>
      </c>
      <c r="O88" s="89">
        <f t="shared" si="138"/>
        <v>2612</v>
      </c>
      <c r="P88" s="89">
        <f t="shared" ref="P88:U88" si="139">P89+P90</f>
        <v>0</v>
      </c>
      <c r="Q88" s="89">
        <f t="shared" si="139"/>
        <v>0</v>
      </c>
      <c r="R88" s="89">
        <f t="shared" si="139"/>
        <v>0</v>
      </c>
      <c r="S88" s="89">
        <f t="shared" si="139"/>
        <v>2420</v>
      </c>
      <c r="T88" s="89">
        <f t="shared" si="139"/>
        <v>2512</v>
      </c>
      <c r="U88" s="89">
        <f t="shared" si="139"/>
        <v>2612</v>
      </c>
      <c r="V88" s="89">
        <f t="shared" ref="V88:AA88" si="140">V89+V90</f>
        <v>0</v>
      </c>
      <c r="W88" s="89">
        <f t="shared" si="140"/>
        <v>0</v>
      </c>
      <c r="X88" s="89">
        <f t="shared" si="140"/>
        <v>0</v>
      </c>
      <c r="Y88" s="89">
        <f t="shared" si="140"/>
        <v>2420</v>
      </c>
      <c r="Z88" s="89">
        <f t="shared" si="140"/>
        <v>2512</v>
      </c>
      <c r="AA88" s="89">
        <f t="shared" si="140"/>
        <v>2612</v>
      </c>
      <c r="AB88" s="89">
        <f t="shared" ref="AB88:AG88" si="141">AB89+AB90</f>
        <v>0</v>
      </c>
      <c r="AC88" s="89">
        <f t="shared" si="141"/>
        <v>0</v>
      </c>
      <c r="AD88" s="89">
        <f t="shared" si="141"/>
        <v>0</v>
      </c>
      <c r="AE88" s="89">
        <f t="shared" si="141"/>
        <v>2420</v>
      </c>
      <c r="AF88" s="89">
        <f t="shared" si="141"/>
        <v>2512</v>
      </c>
      <c r="AG88" s="89">
        <f t="shared" si="141"/>
        <v>2612</v>
      </c>
    </row>
    <row r="89" spans="1:33" s="5" customFormat="1" hidden="1" x14ac:dyDescent="0.25">
      <c r="A89" s="39" t="s">
        <v>315</v>
      </c>
      <c r="B89" s="201" t="s">
        <v>386</v>
      </c>
      <c r="C89" s="145" t="s">
        <v>327</v>
      </c>
      <c r="D89" s="89">
        <v>2220</v>
      </c>
      <c r="E89" s="89">
        <v>2304</v>
      </c>
      <c r="F89" s="89">
        <v>2396</v>
      </c>
      <c r="G89" s="136"/>
      <c r="H89" s="90"/>
      <c r="I89" s="90"/>
      <c r="J89" s="89"/>
      <c r="K89" s="89"/>
      <c r="L89" s="89"/>
      <c r="M89" s="89">
        <f t="shared" ref="M89:O90" si="142">D89+J89</f>
        <v>2220</v>
      </c>
      <c r="N89" s="89">
        <f t="shared" si="142"/>
        <v>2304</v>
      </c>
      <c r="O89" s="89">
        <f t="shared" si="142"/>
        <v>2396</v>
      </c>
      <c r="P89" s="89"/>
      <c r="Q89" s="89"/>
      <c r="R89" s="89"/>
      <c r="S89" s="89">
        <f t="shared" ref="S89:U90" si="143">M89+P89</f>
        <v>2220</v>
      </c>
      <c r="T89" s="89">
        <f t="shared" si="143"/>
        <v>2304</v>
      </c>
      <c r="U89" s="89">
        <f t="shared" si="143"/>
        <v>2396</v>
      </c>
      <c r="V89" s="89"/>
      <c r="W89" s="89"/>
      <c r="X89" s="89"/>
      <c r="Y89" s="89">
        <f t="shared" ref="Y89:AA90" si="144">S89+V89</f>
        <v>2220</v>
      </c>
      <c r="Z89" s="89">
        <f t="shared" si="144"/>
        <v>2304</v>
      </c>
      <c r="AA89" s="89">
        <f t="shared" si="144"/>
        <v>2396</v>
      </c>
      <c r="AB89" s="89"/>
      <c r="AC89" s="89"/>
      <c r="AD89" s="89"/>
      <c r="AE89" s="89">
        <f t="shared" ref="AE89:AE90" si="145">Y89+AB89</f>
        <v>2220</v>
      </c>
      <c r="AF89" s="89">
        <f t="shared" ref="AF89:AF90" si="146">Z89+AC89</f>
        <v>2304</v>
      </c>
      <c r="AG89" s="89">
        <f t="shared" ref="AG89:AG90" si="147">AA89+AD89</f>
        <v>2396</v>
      </c>
    </row>
    <row r="90" spans="1:33" s="5" customFormat="1" hidden="1" x14ac:dyDescent="0.25">
      <c r="A90" s="39" t="s">
        <v>315</v>
      </c>
      <c r="B90" s="201" t="s">
        <v>387</v>
      </c>
      <c r="C90" s="145" t="s">
        <v>332</v>
      </c>
      <c r="D90" s="89">
        <v>200</v>
      </c>
      <c r="E90" s="89">
        <v>208</v>
      </c>
      <c r="F90" s="89">
        <v>216</v>
      </c>
      <c r="G90" s="136"/>
      <c r="H90" s="90"/>
      <c r="I90" s="90"/>
      <c r="J90" s="89"/>
      <c r="K90" s="89"/>
      <c r="L90" s="89"/>
      <c r="M90" s="89">
        <f t="shared" si="142"/>
        <v>200</v>
      </c>
      <c r="N90" s="89">
        <f t="shared" si="142"/>
        <v>208</v>
      </c>
      <c r="O90" s="89">
        <f t="shared" si="142"/>
        <v>216</v>
      </c>
      <c r="P90" s="89"/>
      <c r="Q90" s="89"/>
      <c r="R90" s="89"/>
      <c r="S90" s="89">
        <f t="shared" si="143"/>
        <v>200</v>
      </c>
      <c r="T90" s="89">
        <f t="shared" si="143"/>
        <v>208</v>
      </c>
      <c r="U90" s="89">
        <f t="shared" si="143"/>
        <v>216</v>
      </c>
      <c r="V90" s="89"/>
      <c r="W90" s="89"/>
      <c r="X90" s="89"/>
      <c r="Y90" s="89">
        <f t="shared" si="144"/>
        <v>200</v>
      </c>
      <c r="Z90" s="89">
        <f t="shared" si="144"/>
        <v>208</v>
      </c>
      <c r="AA90" s="89">
        <f t="shared" si="144"/>
        <v>216</v>
      </c>
      <c r="AB90" s="89"/>
      <c r="AC90" s="89"/>
      <c r="AD90" s="89"/>
      <c r="AE90" s="89">
        <f t="shared" si="145"/>
        <v>200</v>
      </c>
      <c r="AF90" s="89">
        <f t="shared" si="146"/>
        <v>208</v>
      </c>
      <c r="AG90" s="89">
        <f t="shared" si="147"/>
        <v>216</v>
      </c>
    </row>
    <row r="91" spans="1:33" s="5" customFormat="1" ht="54" hidden="1" x14ac:dyDescent="0.25">
      <c r="A91" s="35"/>
      <c r="B91" s="202" t="s">
        <v>61</v>
      </c>
      <c r="C91" s="166" t="s">
        <v>340</v>
      </c>
      <c r="D91" s="88">
        <f>D92+D94</f>
        <v>7811.6</v>
      </c>
      <c r="E91" s="88">
        <f>E92+E94</f>
        <v>7811.6</v>
      </c>
      <c r="F91" s="88">
        <f>F92+F94</f>
        <v>7759.3</v>
      </c>
      <c r="G91" s="136"/>
      <c r="H91" s="90"/>
      <c r="I91" s="90"/>
      <c r="J91" s="88">
        <f t="shared" ref="J91:O91" si="148">J92+J94</f>
        <v>0</v>
      </c>
      <c r="K91" s="88">
        <f t="shared" si="148"/>
        <v>0</v>
      </c>
      <c r="L91" s="88">
        <f t="shared" si="148"/>
        <v>0</v>
      </c>
      <c r="M91" s="88">
        <f t="shared" si="148"/>
        <v>7811.6</v>
      </c>
      <c r="N91" s="88">
        <f t="shared" si="148"/>
        <v>7811.6</v>
      </c>
      <c r="O91" s="88">
        <f t="shared" si="148"/>
        <v>7759.3</v>
      </c>
      <c r="P91" s="88">
        <f t="shared" ref="P91:U91" si="149">P92+P94</f>
        <v>0</v>
      </c>
      <c r="Q91" s="88">
        <f t="shared" si="149"/>
        <v>0</v>
      </c>
      <c r="R91" s="88">
        <f t="shared" si="149"/>
        <v>0</v>
      </c>
      <c r="S91" s="88">
        <f t="shared" si="149"/>
        <v>7811.6</v>
      </c>
      <c r="T91" s="88">
        <f t="shared" si="149"/>
        <v>7811.6</v>
      </c>
      <c r="U91" s="88">
        <f t="shared" si="149"/>
        <v>7759.3</v>
      </c>
      <c r="V91" s="88">
        <f t="shared" ref="V91:AA91" si="150">V92+V94</f>
        <v>0</v>
      </c>
      <c r="W91" s="88">
        <f t="shared" si="150"/>
        <v>0</v>
      </c>
      <c r="X91" s="88">
        <f t="shared" si="150"/>
        <v>0</v>
      </c>
      <c r="Y91" s="88">
        <f t="shared" si="150"/>
        <v>7811.6</v>
      </c>
      <c r="Z91" s="88">
        <f t="shared" si="150"/>
        <v>7811.6</v>
      </c>
      <c r="AA91" s="88">
        <f t="shared" si="150"/>
        <v>7759.3</v>
      </c>
      <c r="AB91" s="88">
        <f t="shared" ref="AB91:AG91" si="151">AB92+AB94</f>
        <v>0</v>
      </c>
      <c r="AC91" s="88">
        <f t="shared" si="151"/>
        <v>0</v>
      </c>
      <c r="AD91" s="88">
        <f t="shared" si="151"/>
        <v>0</v>
      </c>
      <c r="AE91" s="88">
        <f t="shared" si="151"/>
        <v>7811.6</v>
      </c>
      <c r="AF91" s="88">
        <f t="shared" si="151"/>
        <v>7811.6</v>
      </c>
      <c r="AG91" s="88">
        <f t="shared" si="151"/>
        <v>7759.3</v>
      </c>
    </row>
    <row r="92" spans="1:33" s="5" customFormat="1" hidden="1" x14ac:dyDescent="0.25">
      <c r="A92" s="35"/>
      <c r="B92" s="200" t="s">
        <v>62</v>
      </c>
      <c r="C92" s="144" t="s">
        <v>210</v>
      </c>
      <c r="D92" s="89">
        <f>D93</f>
        <v>817.8</v>
      </c>
      <c r="E92" s="89">
        <f>E93</f>
        <v>817.8</v>
      </c>
      <c r="F92" s="89">
        <f>F93</f>
        <v>765.5</v>
      </c>
      <c r="G92" s="136"/>
      <c r="H92" s="90"/>
      <c r="I92" s="90"/>
      <c r="J92" s="89">
        <f t="shared" ref="J92:Y92" si="152">J93</f>
        <v>0</v>
      </c>
      <c r="K92" s="89">
        <f t="shared" si="152"/>
        <v>0</v>
      </c>
      <c r="L92" s="89">
        <f t="shared" si="152"/>
        <v>0</v>
      </c>
      <c r="M92" s="89">
        <f t="shared" si="152"/>
        <v>817.8</v>
      </c>
      <c r="N92" s="89">
        <f t="shared" si="152"/>
        <v>817.8</v>
      </c>
      <c r="O92" s="89">
        <f t="shared" si="152"/>
        <v>765.5</v>
      </c>
      <c r="P92" s="89">
        <f t="shared" si="152"/>
        <v>0</v>
      </c>
      <c r="Q92" s="89">
        <f t="shared" si="152"/>
        <v>0</v>
      </c>
      <c r="R92" s="89">
        <f t="shared" si="152"/>
        <v>0</v>
      </c>
      <c r="S92" s="89">
        <f t="shared" si="152"/>
        <v>817.8</v>
      </c>
      <c r="T92" s="89">
        <f t="shared" si="152"/>
        <v>817.8</v>
      </c>
      <c r="U92" s="89">
        <f t="shared" si="152"/>
        <v>765.5</v>
      </c>
      <c r="V92" s="89">
        <f t="shared" si="152"/>
        <v>0</v>
      </c>
      <c r="W92" s="89">
        <f t="shared" si="152"/>
        <v>0</v>
      </c>
      <c r="X92" s="89">
        <f t="shared" si="152"/>
        <v>0</v>
      </c>
      <c r="Y92" s="89">
        <f t="shared" si="152"/>
        <v>817.8</v>
      </c>
      <c r="Z92" s="89">
        <f>Z93</f>
        <v>817.8</v>
      </c>
      <c r="AA92" s="89">
        <f>AA93</f>
        <v>765.5</v>
      </c>
      <c r="AB92" s="89">
        <f t="shared" ref="AB92:AE92" si="153">AB93</f>
        <v>0</v>
      </c>
      <c r="AC92" s="89">
        <f t="shared" si="153"/>
        <v>0</v>
      </c>
      <c r="AD92" s="89">
        <f t="shared" si="153"/>
        <v>0</v>
      </c>
      <c r="AE92" s="89">
        <f t="shared" si="153"/>
        <v>817.8</v>
      </c>
      <c r="AF92" s="89">
        <f>AF93</f>
        <v>817.8</v>
      </c>
      <c r="AG92" s="89">
        <f>AG93</f>
        <v>765.5</v>
      </c>
    </row>
    <row r="93" spans="1:33" s="5" customFormat="1" ht="37.5" hidden="1" x14ac:dyDescent="0.25">
      <c r="A93" s="35">
        <v>911</v>
      </c>
      <c r="B93" s="201" t="s">
        <v>63</v>
      </c>
      <c r="C93" s="145" t="s">
        <v>211</v>
      </c>
      <c r="D93" s="89">
        <v>817.8</v>
      </c>
      <c r="E93" s="89">
        <v>817.8</v>
      </c>
      <c r="F93" s="89">
        <v>765.5</v>
      </c>
      <c r="G93" s="136"/>
      <c r="H93" s="90"/>
      <c r="I93" s="90"/>
      <c r="J93" s="89"/>
      <c r="K93" s="89"/>
      <c r="L93" s="89"/>
      <c r="M93" s="94">
        <f>D93+J93</f>
        <v>817.8</v>
      </c>
      <c r="N93" s="94">
        <f>E93+K93</f>
        <v>817.8</v>
      </c>
      <c r="O93" s="94">
        <f>F93+L93</f>
        <v>765.5</v>
      </c>
      <c r="P93" s="89"/>
      <c r="Q93" s="89"/>
      <c r="R93" s="89"/>
      <c r="S93" s="94">
        <f>M93+P93</f>
        <v>817.8</v>
      </c>
      <c r="T93" s="94">
        <f>N93+Q93</f>
        <v>817.8</v>
      </c>
      <c r="U93" s="94">
        <f>O93+R93</f>
        <v>765.5</v>
      </c>
      <c r="V93" s="89"/>
      <c r="W93" s="89"/>
      <c r="X93" s="89"/>
      <c r="Y93" s="94">
        <f>S93+V93</f>
        <v>817.8</v>
      </c>
      <c r="Z93" s="94">
        <f>T93+W93</f>
        <v>817.8</v>
      </c>
      <c r="AA93" s="94">
        <f>U93+X93</f>
        <v>765.5</v>
      </c>
      <c r="AB93" s="89"/>
      <c r="AC93" s="89"/>
      <c r="AD93" s="89"/>
      <c r="AE93" s="94">
        <f>Y93+AB93</f>
        <v>817.8</v>
      </c>
      <c r="AF93" s="94">
        <f>Z93+AC93</f>
        <v>817.8</v>
      </c>
      <c r="AG93" s="94">
        <f>AA93+AD93</f>
        <v>765.5</v>
      </c>
    </row>
    <row r="94" spans="1:33" s="5" customFormat="1" hidden="1" x14ac:dyDescent="0.25">
      <c r="A94" s="35"/>
      <c r="B94" s="201" t="s">
        <v>64</v>
      </c>
      <c r="C94" s="144" t="s">
        <v>212</v>
      </c>
      <c r="D94" s="89">
        <f>D95+D96</f>
        <v>6993.8</v>
      </c>
      <c r="E94" s="89">
        <f>E95+E96</f>
        <v>6993.8</v>
      </c>
      <c r="F94" s="89">
        <f>F95+F96</f>
        <v>6993.8</v>
      </c>
      <c r="G94" s="136"/>
      <c r="H94" s="90"/>
      <c r="I94" s="90"/>
      <c r="J94" s="89">
        <f t="shared" ref="J94:AA94" si="154">J95+J96</f>
        <v>0</v>
      </c>
      <c r="K94" s="89">
        <f t="shared" si="154"/>
        <v>0</v>
      </c>
      <c r="L94" s="89">
        <f t="shared" si="154"/>
        <v>0</v>
      </c>
      <c r="M94" s="89">
        <f t="shared" si="154"/>
        <v>6993.8</v>
      </c>
      <c r="N94" s="89">
        <f t="shared" si="154"/>
        <v>6993.8</v>
      </c>
      <c r="O94" s="89">
        <f t="shared" si="154"/>
        <v>6993.8</v>
      </c>
      <c r="P94" s="89">
        <f t="shared" si="154"/>
        <v>0</v>
      </c>
      <c r="Q94" s="89">
        <f t="shared" si="154"/>
        <v>0</v>
      </c>
      <c r="R94" s="89">
        <f t="shared" si="154"/>
        <v>0</v>
      </c>
      <c r="S94" s="89">
        <f t="shared" si="154"/>
        <v>6993.8</v>
      </c>
      <c r="T94" s="89">
        <f t="shared" si="154"/>
        <v>6993.8</v>
      </c>
      <c r="U94" s="89">
        <f t="shared" si="154"/>
        <v>6993.8</v>
      </c>
      <c r="V94" s="89">
        <f t="shared" si="154"/>
        <v>0</v>
      </c>
      <c r="W94" s="89">
        <f t="shared" si="154"/>
        <v>0</v>
      </c>
      <c r="X94" s="89">
        <f t="shared" si="154"/>
        <v>0</v>
      </c>
      <c r="Y94" s="89">
        <f t="shared" si="154"/>
        <v>6993.8</v>
      </c>
      <c r="Z94" s="89">
        <f t="shared" si="154"/>
        <v>6993.8</v>
      </c>
      <c r="AA94" s="89">
        <f t="shared" si="154"/>
        <v>6993.8</v>
      </c>
      <c r="AB94" s="89">
        <f t="shared" ref="AB94:AG94" si="155">AB95+AB96</f>
        <v>0</v>
      </c>
      <c r="AC94" s="89">
        <f t="shared" si="155"/>
        <v>0</v>
      </c>
      <c r="AD94" s="89">
        <f t="shared" si="155"/>
        <v>0</v>
      </c>
      <c r="AE94" s="89">
        <f t="shared" si="155"/>
        <v>6993.8</v>
      </c>
      <c r="AF94" s="89">
        <f t="shared" si="155"/>
        <v>6993.8</v>
      </c>
      <c r="AG94" s="89">
        <f t="shared" si="155"/>
        <v>6993.8</v>
      </c>
    </row>
    <row r="95" spans="1:33" s="11" customFormat="1" ht="56.25" hidden="1" x14ac:dyDescent="0.25">
      <c r="A95" s="40">
        <v>900</v>
      </c>
      <c r="B95" s="201" t="s">
        <v>65</v>
      </c>
      <c r="C95" s="169" t="s">
        <v>213</v>
      </c>
      <c r="D95" s="89">
        <v>1635</v>
      </c>
      <c r="E95" s="89">
        <v>1635</v>
      </c>
      <c r="F95" s="89">
        <v>1635</v>
      </c>
      <c r="G95" s="136"/>
      <c r="H95" s="90"/>
      <c r="I95" s="90"/>
      <c r="J95" s="89"/>
      <c r="K95" s="89"/>
      <c r="L95" s="89"/>
      <c r="M95" s="94">
        <f t="shared" ref="M95:O96" si="156">D95+J95</f>
        <v>1635</v>
      </c>
      <c r="N95" s="94">
        <f t="shared" si="156"/>
        <v>1635</v>
      </c>
      <c r="O95" s="94">
        <f t="shared" si="156"/>
        <v>1635</v>
      </c>
      <c r="P95" s="89"/>
      <c r="Q95" s="89"/>
      <c r="R95" s="89"/>
      <c r="S95" s="94">
        <f t="shared" ref="S95:U96" si="157">M95+P95</f>
        <v>1635</v>
      </c>
      <c r="T95" s="94">
        <f t="shared" si="157"/>
        <v>1635</v>
      </c>
      <c r="U95" s="94">
        <f t="shared" si="157"/>
        <v>1635</v>
      </c>
      <c r="V95" s="89"/>
      <c r="W95" s="89"/>
      <c r="X95" s="89"/>
      <c r="Y95" s="94">
        <f t="shared" ref="Y95:AA96" si="158">S95+V95</f>
        <v>1635</v>
      </c>
      <c r="Z95" s="94">
        <f t="shared" si="158"/>
        <v>1635</v>
      </c>
      <c r="AA95" s="94">
        <f t="shared" si="158"/>
        <v>1635</v>
      </c>
      <c r="AB95" s="89"/>
      <c r="AC95" s="89"/>
      <c r="AD95" s="89"/>
      <c r="AE95" s="94">
        <f t="shared" ref="AE95:AE96" si="159">Y95+AB95</f>
        <v>1635</v>
      </c>
      <c r="AF95" s="94">
        <f t="shared" ref="AF95:AF96" si="160">Z95+AC95</f>
        <v>1635</v>
      </c>
      <c r="AG95" s="94">
        <f t="shared" ref="AG95:AG96" si="161">AA95+AD95</f>
        <v>1635</v>
      </c>
    </row>
    <row r="96" spans="1:33" s="10" customFormat="1" ht="37.5" hidden="1" x14ac:dyDescent="0.25">
      <c r="A96" s="41" t="s">
        <v>392</v>
      </c>
      <c r="B96" s="203" t="s">
        <v>66</v>
      </c>
      <c r="C96" s="170" t="s">
        <v>214</v>
      </c>
      <c r="D96" s="97">
        <f>5523.8-165</f>
        <v>5358.8</v>
      </c>
      <c r="E96" s="97">
        <f>5523.8-165</f>
        <v>5358.8</v>
      </c>
      <c r="F96" s="97">
        <f>5523.8-165</f>
        <v>5358.8</v>
      </c>
      <c r="G96" s="140"/>
      <c r="H96" s="98"/>
      <c r="I96" s="98"/>
      <c r="J96" s="97"/>
      <c r="K96" s="97"/>
      <c r="L96" s="97"/>
      <c r="M96" s="94">
        <f t="shared" si="156"/>
        <v>5358.8</v>
      </c>
      <c r="N96" s="94">
        <f t="shared" si="156"/>
        <v>5358.8</v>
      </c>
      <c r="O96" s="94">
        <f t="shared" si="156"/>
        <v>5358.8</v>
      </c>
      <c r="P96" s="97"/>
      <c r="Q96" s="97"/>
      <c r="R96" s="97"/>
      <c r="S96" s="94">
        <f t="shared" si="157"/>
        <v>5358.8</v>
      </c>
      <c r="T96" s="94">
        <f t="shared" si="157"/>
        <v>5358.8</v>
      </c>
      <c r="U96" s="94">
        <f t="shared" si="157"/>
        <v>5358.8</v>
      </c>
      <c r="V96" s="97"/>
      <c r="W96" s="97"/>
      <c r="X96" s="97"/>
      <c r="Y96" s="94">
        <f t="shared" si="158"/>
        <v>5358.8</v>
      </c>
      <c r="Z96" s="94">
        <f t="shared" si="158"/>
        <v>5358.8</v>
      </c>
      <c r="AA96" s="94">
        <f t="shared" si="158"/>
        <v>5358.8</v>
      </c>
      <c r="AB96" s="97"/>
      <c r="AC96" s="97"/>
      <c r="AD96" s="97"/>
      <c r="AE96" s="94">
        <f t="shared" si="159"/>
        <v>5358.8</v>
      </c>
      <c r="AF96" s="94">
        <f t="shared" si="160"/>
        <v>5358.8</v>
      </c>
      <c r="AG96" s="94">
        <f t="shared" si="161"/>
        <v>5358.8</v>
      </c>
    </row>
    <row r="97" spans="1:33" s="5" customFormat="1" ht="36" hidden="1" x14ac:dyDescent="0.25">
      <c r="A97" s="35"/>
      <c r="B97" s="199" t="s">
        <v>67</v>
      </c>
      <c r="C97" s="166" t="s">
        <v>215</v>
      </c>
      <c r="D97" s="88">
        <f>D98+D100+D104</f>
        <v>5000</v>
      </c>
      <c r="E97" s="88">
        <f>E98+E100+E104</f>
        <v>3500</v>
      </c>
      <c r="F97" s="88">
        <f>F98+F100+F104</f>
        <v>3000</v>
      </c>
      <c r="G97" s="136"/>
      <c r="H97" s="90"/>
      <c r="I97" s="90"/>
      <c r="J97" s="88">
        <f t="shared" ref="J97:AA97" si="162">J98+J100+J104</f>
        <v>0</v>
      </c>
      <c r="K97" s="88">
        <f t="shared" si="162"/>
        <v>0</v>
      </c>
      <c r="L97" s="88">
        <f t="shared" si="162"/>
        <v>0</v>
      </c>
      <c r="M97" s="88">
        <f t="shared" si="162"/>
        <v>5000</v>
      </c>
      <c r="N97" s="88">
        <f t="shared" si="162"/>
        <v>3500</v>
      </c>
      <c r="O97" s="88">
        <f t="shared" si="162"/>
        <v>3000</v>
      </c>
      <c r="P97" s="88">
        <f t="shared" si="162"/>
        <v>0</v>
      </c>
      <c r="Q97" s="88">
        <f t="shared" si="162"/>
        <v>0</v>
      </c>
      <c r="R97" s="88">
        <f t="shared" si="162"/>
        <v>0</v>
      </c>
      <c r="S97" s="88">
        <f t="shared" si="162"/>
        <v>5000</v>
      </c>
      <c r="T97" s="88">
        <f t="shared" si="162"/>
        <v>3500</v>
      </c>
      <c r="U97" s="88">
        <f t="shared" si="162"/>
        <v>3000</v>
      </c>
      <c r="V97" s="88">
        <f t="shared" si="162"/>
        <v>0</v>
      </c>
      <c r="W97" s="88">
        <f t="shared" si="162"/>
        <v>0</v>
      </c>
      <c r="X97" s="88">
        <f t="shared" si="162"/>
        <v>0</v>
      </c>
      <c r="Y97" s="88">
        <f t="shared" si="162"/>
        <v>5000</v>
      </c>
      <c r="Z97" s="88">
        <f t="shared" si="162"/>
        <v>3500</v>
      </c>
      <c r="AA97" s="88">
        <f t="shared" si="162"/>
        <v>3000</v>
      </c>
      <c r="AB97" s="88">
        <f t="shared" ref="AB97:AG97" si="163">AB98+AB100+AB104</f>
        <v>0</v>
      </c>
      <c r="AC97" s="88">
        <f t="shared" si="163"/>
        <v>0</v>
      </c>
      <c r="AD97" s="88">
        <f t="shared" si="163"/>
        <v>0</v>
      </c>
      <c r="AE97" s="88">
        <f t="shared" si="163"/>
        <v>5000</v>
      </c>
      <c r="AF97" s="88">
        <f t="shared" si="163"/>
        <v>3500</v>
      </c>
      <c r="AG97" s="88">
        <f t="shared" si="163"/>
        <v>3000</v>
      </c>
    </row>
    <row r="98" spans="1:33" s="5" customFormat="1" hidden="1" x14ac:dyDescent="0.25">
      <c r="A98" s="35">
        <v>900</v>
      </c>
      <c r="B98" s="200" t="s">
        <v>68</v>
      </c>
      <c r="C98" s="144" t="s">
        <v>216</v>
      </c>
      <c r="D98" s="89">
        <f>D99</f>
        <v>430</v>
      </c>
      <c r="E98" s="89">
        <f>E99</f>
        <v>430</v>
      </c>
      <c r="F98" s="89">
        <f>F99</f>
        <v>430</v>
      </c>
      <c r="G98" s="136"/>
      <c r="H98" s="90"/>
      <c r="I98" s="90"/>
      <c r="J98" s="89">
        <f>J99</f>
        <v>0</v>
      </c>
      <c r="K98" s="89">
        <f t="shared" ref="K98:U98" si="164">K99</f>
        <v>0</v>
      </c>
      <c r="L98" s="89">
        <f t="shared" si="164"/>
        <v>0</v>
      </c>
      <c r="M98" s="89">
        <f t="shared" si="164"/>
        <v>430</v>
      </c>
      <c r="N98" s="89">
        <f t="shared" si="164"/>
        <v>430</v>
      </c>
      <c r="O98" s="89">
        <f t="shared" si="164"/>
        <v>430</v>
      </c>
      <c r="P98" s="89">
        <f>P99</f>
        <v>0</v>
      </c>
      <c r="Q98" s="89">
        <f t="shared" si="164"/>
        <v>0</v>
      </c>
      <c r="R98" s="89">
        <f t="shared" si="164"/>
        <v>0</v>
      </c>
      <c r="S98" s="89">
        <f t="shared" si="164"/>
        <v>430</v>
      </c>
      <c r="T98" s="89">
        <f t="shared" si="164"/>
        <v>430</v>
      </c>
      <c r="U98" s="89">
        <f t="shared" si="164"/>
        <v>430</v>
      </c>
      <c r="V98" s="89">
        <f t="shared" ref="V98:AG98" si="165">V99</f>
        <v>0</v>
      </c>
      <c r="W98" s="89">
        <f t="shared" si="165"/>
        <v>0</v>
      </c>
      <c r="X98" s="89">
        <f t="shared" si="165"/>
        <v>0</v>
      </c>
      <c r="Y98" s="89">
        <f t="shared" si="165"/>
        <v>430</v>
      </c>
      <c r="Z98" s="89">
        <f t="shared" si="165"/>
        <v>430</v>
      </c>
      <c r="AA98" s="89">
        <f t="shared" si="165"/>
        <v>430</v>
      </c>
      <c r="AB98" s="89">
        <f t="shared" si="165"/>
        <v>0</v>
      </c>
      <c r="AC98" s="89">
        <f t="shared" si="165"/>
        <v>0</v>
      </c>
      <c r="AD98" s="89">
        <f t="shared" si="165"/>
        <v>0</v>
      </c>
      <c r="AE98" s="89">
        <f t="shared" si="165"/>
        <v>430</v>
      </c>
      <c r="AF98" s="89">
        <f t="shared" si="165"/>
        <v>430</v>
      </c>
      <c r="AG98" s="89">
        <f t="shared" si="165"/>
        <v>430</v>
      </c>
    </row>
    <row r="99" spans="1:33" s="5" customFormat="1" ht="37.5" hidden="1" x14ac:dyDescent="0.25">
      <c r="A99" s="35">
        <v>900</v>
      </c>
      <c r="B99" s="201" t="s">
        <v>69</v>
      </c>
      <c r="C99" s="145" t="s">
        <v>217</v>
      </c>
      <c r="D99" s="89">
        <v>430</v>
      </c>
      <c r="E99" s="89">
        <v>430</v>
      </c>
      <c r="F99" s="89">
        <v>430</v>
      </c>
      <c r="G99" s="136"/>
      <c r="H99" s="90"/>
      <c r="I99" s="90"/>
      <c r="J99" s="89"/>
      <c r="K99" s="89"/>
      <c r="L99" s="89"/>
      <c r="M99" s="94">
        <f>D99+J99</f>
        <v>430</v>
      </c>
      <c r="N99" s="94">
        <f>E99+K99</f>
        <v>430</v>
      </c>
      <c r="O99" s="94">
        <f>F99+L99</f>
        <v>430</v>
      </c>
      <c r="P99" s="89"/>
      <c r="Q99" s="89"/>
      <c r="R99" s="89"/>
      <c r="S99" s="94">
        <f>M99+P99</f>
        <v>430</v>
      </c>
      <c r="T99" s="94">
        <f>N99+Q99</f>
        <v>430</v>
      </c>
      <c r="U99" s="94">
        <f>O99+R99</f>
        <v>430</v>
      </c>
      <c r="V99" s="89"/>
      <c r="W99" s="89"/>
      <c r="X99" s="89"/>
      <c r="Y99" s="94">
        <f>S99+V99</f>
        <v>430</v>
      </c>
      <c r="Z99" s="94">
        <f>T99+W99</f>
        <v>430</v>
      </c>
      <c r="AA99" s="94">
        <f>U99+X99</f>
        <v>430</v>
      </c>
      <c r="AB99" s="89"/>
      <c r="AC99" s="89"/>
      <c r="AD99" s="89"/>
      <c r="AE99" s="94">
        <f>Y99+AB99</f>
        <v>430</v>
      </c>
      <c r="AF99" s="94">
        <f>Z99+AC99</f>
        <v>430</v>
      </c>
      <c r="AG99" s="94">
        <f>AA99+AD99</f>
        <v>430</v>
      </c>
    </row>
    <row r="100" spans="1:33" s="5" customFormat="1" ht="90" hidden="1" x14ac:dyDescent="0.25">
      <c r="A100" s="35">
        <v>905</v>
      </c>
      <c r="B100" s="200" t="s">
        <v>70</v>
      </c>
      <c r="C100" s="160" t="s">
        <v>371</v>
      </c>
      <c r="D100" s="89">
        <f>D101</f>
        <v>3000</v>
      </c>
      <c r="E100" s="89">
        <f>E101</f>
        <v>1500</v>
      </c>
      <c r="F100" s="89">
        <f>F101</f>
        <v>1000</v>
      </c>
      <c r="G100" s="136"/>
      <c r="H100" s="90"/>
      <c r="I100" s="90"/>
      <c r="J100" s="89">
        <f>J101</f>
        <v>0</v>
      </c>
      <c r="K100" s="89">
        <f t="shared" ref="K100:U100" si="166">K101</f>
        <v>0</v>
      </c>
      <c r="L100" s="89">
        <f t="shared" si="166"/>
        <v>0</v>
      </c>
      <c r="M100" s="89">
        <f t="shared" si="166"/>
        <v>3000</v>
      </c>
      <c r="N100" s="89">
        <f t="shared" si="166"/>
        <v>1500</v>
      </c>
      <c r="O100" s="89">
        <f t="shared" si="166"/>
        <v>1000</v>
      </c>
      <c r="P100" s="89">
        <f>P101</f>
        <v>0</v>
      </c>
      <c r="Q100" s="89">
        <f t="shared" si="166"/>
        <v>0</v>
      </c>
      <c r="R100" s="89">
        <f t="shared" si="166"/>
        <v>0</v>
      </c>
      <c r="S100" s="89">
        <f t="shared" si="166"/>
        <v>3000</v>
      </c>
      <c r="T100" s="89">
        <f t="shared" si="166"/>
        <v>1500</v>
      </c>
      <c r="U100" s="89">
        <f t="shared" si="166"/>
        <v>1000</v>
      </c>
      <c r="V100" s="89">
        <f t="shared" ref="V100:AG100" si="167">V101</f>
        <v>0</v>
      </c>
      <c r="W100" s="89">
        <f t="shared" si="167"/>
        <v>0</v>
      </c>
      <c r="X100" s="89">
        <f t="shared" si="167"/>
        <v>0</v>
      </c>
      <c r="Y100" s="89">
        <f t="shared" si="167"/>
        <v>3000</v>
      </c>
      <c r="Z100" s="89">
        <f t="shared" si="167"/>
        <v>1500</v>
      </c>
      <c r="AA100" s="89">
        <f t="shared" si="167"/>
        <v>1000</v>
      </c>
      <c r="AB100" s="89">
        <f t="shared" si="167"/>
        <v>0</v>
      </c>
      <c r="AC100" s="89">
        <f t="shared" si="167"/>
        <v>0</v>
      </c>
      <c r="AD100" s="89">
        <f t="shared" si="167"/>
        <v>0</v>
      </c>
      <c r="AE100" s="89">
        <f t="shared" si="167"/>
        <v>3000</v>
      </c>
      <c r="AF100" s="89">
        <f t="shared" si="167"/>
        <v>1500</v>
      </c>
      <c r="AG100" s="89">
        <f t="shared" si="167"/>
        <v>1000</v>
      </c>
    </row>
    <row r="101" spans="1:33" s="5" customFormat="1" ht="90" hidden="1" x14ac:dyDescent="0.25">
      <c r="A101" s="35">
        <v>905</v>
      </c>
      <c r="B101" s="200" t="s">
        <v>71</v>
      </c>
      <c r="C101" s="160" t="s">
        <v>218</v>
      </c>
      <c r="D101" s="89">
        <f>D102+D103</f>
        <v>3000</v>
      </c>
      <c r="E101" s="89">
        <f>E102+E103</f>
        <v>1500</v>
      </c>
      <c r="F101" s="89">
        <f>F102+F103</f>
        <v>1000</v>
      </c>
      <c r="G101" s="136"/>
      <c r="H101" s="90"/>
      <c r="I101" s="90"/>
      <c r="J101" s="89">
        <f t="shared" ref="J101:AA101" si="168">J102+J103</f>
        <v>0</v>
      </c>
      <c r="K101" s="89">
        <f t="shared" si="168"/>
        <v>0</v>
      </c>
      <c r="L101" s="89">
        <f t="shared" si="168"/>
        <v>0</v>
      </c>
      <c r="M101" s="89">
        <f t="shared" si="168"/>
        <v>3000</v>
      </c>
      <c r="N101" s="89">
        <f t="shared" si="168"/>
        <v>1500</v>
      </c>
      <c r="O101" s="89">
        <f t="shared" si="168"/>
        <v>1000</v>
      </c>
      <c r="P101" s="89">
        <f t="shared" si="168"/>
        <v>0</v>
      </c>
      <c r="Q101" s="89">
        <f t="shared" si="168"/>
        <v>0</v>
      </c>
      <c r="R101" s="89">
        <f t="shared" si="168"/>
        <v>0</v>
      </c>
      <c r="S101" s="89">
        <f t="shared" si="168"/>
        <v>3000</v>
      </c>
      <c r="T101" s="89">
        <f t="shared" si="168"/>
        <v>1500</v>
      </c>
      <c r="U101" s="89">
        <f t="shared" si="168"/>
        <v>1000</v>
      </c>
      <c r="V101" s="89">
        <f t="shared" si="168"/>
        <v>0</v>
      </c>
      <c r="W101" s="89">
        <f t="shared" si="168"/>
        <v>0</v>
      </c>
      <c r="X101" s="89">
        <f t="shared" si="168"/>
        <v>0</v>
      </c>
      <c r="Y101" s="89">
        <f t="shared" si="168"/>
        <v>3000</v>
      </c>
      <c r="Z101" s="89">
        <f t="shared" si="168"/>
        <v>1500</v>
      </c>
      <c r="AA101" s="89">
        <f t="shared" si="168"/>
        <v>1000</v>
      </c>
      <c r="AB101" s="89">
        <f t="shared" ref="AB101:AG101" si="169">AB102+AB103</f>
        <v>0</v>
      </c>
      <c r="AC101" s="89">
        <f t="shared" si="169"/>
        <v>0</v>
      </c>
      <c r="AD101" s="89">
        <f t="shared" si="169"/>
        <v>0</v>
      </c>
      <c r="AE101" s="89">
        <f t="shared" si="169"/>
        <v>3000</v>
      </c>
      <c r="AF101" s="89">
        <f t="shared" si="169"/>
        <v>1500</v>
      </c>
      <c r="AG101" s="89">
        <f t="shared" si="169"/>
        <v>1000</v>
      </c>
    </row>
    <row r="102" spans="1:33" s="5" customFormat="1" ht="112.5" hidden="1" x14ac:dyDescent="0.25">
      <c r="A102" s="35"/>
      <c r="B102" s="200" t="s">
        <v>336</v>
      </c>
      <c r="C102" s="159" t="s">
        <v>337</v>
      </c>
      <c r="D102" s="94">
        <v>0</v>
      </c>
      <c r="E102" s="94">
        <v>0</v>
      </c>
      <c r="F102" s="94">
        <v>0</v>
      </c>
      <c r="G102" s="136"/>
      <c r="H102" s="90"/>
      <c r="I102" s="90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</row>
    <row r="103" spans="1:33" s="5" customFormat="1" ht="112.5" hidden="1" x14ac:dyDescent="0.25">
      <c r="A103" s="35">
        <v>905</v>
      </c>
      <c r="B103" s="201" t="s">
        <v>72</v>
      </c>
      <c r="C103" s="145" t="s">
        <v>219</v>
      </c>
      <c r="D103" s="89">
        <v>3000</v>
      </c>
      <c r="E103" s="89">
        <v>1500</v>
      </c>
      <c r="F103" s="89">
        <v>1000</v>
      </c>
      <c r="G103" s="136"/>
      <c r="H103" s="90"/>
      <c r="I103" s="90"/>
      <c r="J103" s="89"/>
      <c r="K103" s="89"/>
      <c r="L103" s="89"/>
      <c r="M103" s="94">
        <f>D103+J103</f>
        <v>3000</v>
      </c>
      <c r="N103" s="94">
        <f>E103+K103</f>
        <v>1500</v>
      </c>
      <c r="O103" s="94">
        <f>F103+L103</f>
        <v>1000</v>
      </c>
      <c r="P103" s="89"/>
      <c r="Q103" s="89"/>
      <c r="R103" s="89"/>
      <c r="S103" s="94">
        <f>M103+P103</f>
        <v>3000</v>
      </c>
      <c r="T103" s="94">
        <f>N103+Q103</f>
        <v>1500</v>
      </c>
      <c r="U103" s="94">
        <f>O103+R103</f>
        <v>1000</v>
      </c>
      <c r="V103" s="89"/>
      <c r="W103" s="89"/>
      <c r="X103" s="89"/>
      <c r="Y103" s="94">
        <f>S103+V103</f>
        <v>3000</v>
      </c>
      <c r="Z103" s="94">
        <f>T103+W103</f>
        <v>1500</v>
      </c>
      <c r="AA103" s="94">
        <f>U103+X103</f>
        <v>1000</v>
      </c>
      <c r="AB103" s="89"/>
      <c r="AC103" s="89"/>
      <c r="AD103" s="89"/>
      <c r="AE103" s="94">
        <f>Y103+AB103</f>
        <v>3000</v>
      </c>
      <c r="AF103" s="94">
        <f>Z103+AC103</f>
        <v>1500</v>
      </c>
      <c r="AG103" s="94">
        <f>AA103+AD103</f>
        <v>1000</v>
      </c>
    </row>
    <row r="104" spans="1:33" s="5" customFormat="1" ht="72" hidden="1" x14ac:dyDescent="0.25">
      <c r="A104" s="35">
        <v>905</v>
      </c>
      <c r="B104" s="200" t="s">
        <v>73</v>
      </c>
      <c r="C104" s="160" t="s">
        <v>220</v>
      </c>
      <c r="D104" s="89">
        <f>D105</f>
        <v>1570</v>
      </c>
      <c r="E104" s="89">
        <f t="shared" ref="D104:F105" si="170">E105</f>
        <v>1570</v>
      </c>
      <c r="F104" s="89">
        <f t="shared" si="170"/>
        <v>1570</v>
      </c>
      <c r="G104" s="136"/>
      <c r="H104" s="90"/>
      <c r="I104" s="90"/>
      <c r="J104" s="89">
        <f t="shared" ref="J104:Y105" si="171">J105</f>
        <v>0</v>
      </c>
      <c r="K104" s="89">
        <f t="shared" si="171"/>
        <v>0</v>
      </c>
      <c r="L104" s="89">
        <f t="shared" si="171"/>
        <v>0</v>
      </c>
      <c r="M104" s="89">
        <f t="shared" si="171"/>
        <v>1570</v>
      </c>
      <c r="N104" s="89">
        <f t="shared" si="171"/>
        <v>1570</v>
      </c>
      <c r="O104" s="89">
        <f t="shared" si="171"/>
        <v>1570</v>
      </c>
      <c r="P104" s="89">
        <f t="shared" si="171"/>
        <v>0</v>
      </c>
      <c r="Q104" s="89">
        <f t="shared" si="171"/>
        <v>0</v>
      </c>
      <c r="R104" s="89">
        <f t="shared" si="171"/>
        <v>0</v>
      </c>
      <c r="S104" s="89">
        <f t="shared" si="171"/>
        <v>1570</v>
      </c>
      <c r="T104" s="89">
        <f t="shared" si="171"/>
        <v>1570</v>
      </c>
      <c r="U104" s="89">
        <f t="shared" si="171"/>
        <v>1570</v>
      </c>
      <c r="V104" s="89">
        <f t="shared" si="171"/>
        <v>0</v>
      </c>
      <c r="W104" s="89">
        <f t="shared" si="171"/>
        <v>0</v>
      </c>
      <c r="X104" s="89">
        <f t="shared" si="171"/>
        <v>0</v>
      </c>
      <c r="Y104" s="89">
        <f t="shared" si="171"/>
        <v>1570</v>
      </c>
      <c r="Z104" s="89">
        <f t="shared" ref="Y104:AG105" si="172">Z105</f>
        <v>1570</v>
      </c>
      <c r="AA104" s="89">
        <f t="shared" si="172"/>
        <v>1570</v>
      </c>
      <c r="AB104" s="89">
        <f t="shared" si="172"/>
        <v>0</v>
      </c>
      <c r="AC104" s="89">
        <f t="shared" si="172"/>
        <v>0</v>
      </c>
      <c r="AD104" s="89">
        <f t="shared" si="172"/>
        <v>0</v>
      </c>
      <c r="AE104" s="89">
        <f t="shared" si="172"/>
        <v>1570</v>
      </c>
      <c r="AF104" s="89">
        <f t="shared" si="172"/>
        <v>1570</v>
      </c>
      <c r="AG104" s="89">
        <f t="shared" si="172"/>
        <v>1570</v>
      </c>
    </row>
    <row r="105" spans="1:33" s="5" customFormat="1" ht="36" hidden="1" x14ac:dyDescent="0.25">
      <c r="A105" s="35">
        <v>905</v>
      </c>
      <c r="B105" s="200" t="s">
        <v>74</v>
      </c>
      <c r="C105" s="144" t="s">
        <v>221</v>
      </c>
      <c r="D105" s="89">
        <f t="shared" si="170"/>
        <v>1570</v>
      </c>
      <c r="E105" s="89">
        <f t="shared" si="170"/>
        <v>1570</v>
      </c>
      <c r="F105" s="89">
        <f t="shared" si="170"/>
        <v>1570</v>
      </c>
      <c r="G105" s="136"/>
      <c r="H105" s="90"/>
      <c r="I105" s="90"/>
      <c r="J105" s="89">
        <f t="shared" si="171"/>
        <v>0</v>
      </c>
      <c r="K105" s="89">
        <f t="shared" si="171"/>
        <v>0</v>
      </c>
      <c r="L105" s="89">
        <f t="shared" si="171"/>
        <v>0</v>
      </c>
      <c r="M105" s="89">
        <f t="shared" si="171"/>
        <v>1570</v>
      </c>
      <c r="N105" s="89">
        <f t="shared" si="171"/>
        <v>1570</v>
      </c>
      <c r="O105" s="89">
        <f t="shared" si="171"/>
        <v>1570</v>
      </c>
      <c r="P105" s="89">
        <f t="shared" si="171"/>
        <v>0</v>
      </c>
      <c r="Q105" s="89">
        <f t="shared" si="171"/>
        <v>0</v>
      </c>
      <c r="R105" s="89">
        <f t="shared" si="171"/>
        <v>0</v>
      </c>
      <c r="S105" s="89">
        <f t="shared" si="171"/>
        <v>1570</v>
      </c>
      <c r="T105" s="89">
        <f t="shared" si="171"/>
        <v>1570</v>
      </c>
      <c r="U105" s="89">
        <f t="shared" si="171"/>
        <v>1570</v>
      </c>
      <c r="V105" s="89">
        <f t="shared" si="171"/>
        <v>0</v>
      </c>
      <c r="W105" s="89">
        <f t="shared" si="171"/>
        <v>0</v>
      </c>
      <c r="X105" s="89">
        <f t="shared" si="171"/>
        <v>0</v>
      </c>
      <c r="Y105" s="89">
        <f t="shared" si="172"/>
        <v>1570</v>
      </c>
      <c r="Z105" s="89">
        <f t="shared" si="172"/>
        <v>1570</v>
      </c>
      <c r="AA105" s="89">
        <f t="shared" si="172"/>
        <v>1570</v>
      </c>
      <c r="AB105" s="89">
        <f t="shared" si="172"/>
        <v>0</v>
      </c>
      <c r="AC105" s="89">
        <f t="shared" si="172"/>
        <v>0</v>
      </c>
      <c r="AD105" s="89">
        <f t="shared" si="172"/>
        <v>0</v>
      </c>
      <c r="AE105" s="89">
        <f t="shared" si="172"/>
        <v>1570</v>
      </c>
      <c r="AF105" s="89">
        <f t="shared" si="172"/>
        <v>1570</v>
      </c>
      <c r="AG105" s="89">
        <f t="shared" si="172"/>
        <v>1570</v>
      </c>
    </row>
    <row r="106" spans="1:33" s="5" customFormat="1" ht="56.25" hidden="1" x14ac:dyDescent="0.25">
      <c r="A106" s="35">
        <v>905</v>
      </c>
      <c r="B106" s="201" t="s">
        <v>75</v>
      </c>
      <c r="C106" s="145" t="s">
        <v>222</v>
      </c>
      <c r="D106" s="94">
        <v>1570</v>
      </c>
      <c r="E106" s="94">
        <v>1570</v>
      </c>
      <c r="F106" s="94">
        <v>1570</v>
      </c>
      <c r="G106" s="136"/>
      <c r="H106" s="90"/>
      <c r="I106" s="90"/>
      <c r="J106" s="94"/>
      <c r="K106" s="94"/>
      <c r="L106" s="94"/>
      <c r="M106" s="94">
        <f>D106+J106</f>
        <v>1570</v>
      </c>
      <c r="N106" s="94">
        <f>E106+K106</f>
        <v>1570</v>
      </c>
      <c r="O106" s="94">
        <f>F106+L106</f>
        <v>1570</v>
      </c>
      <c r="P106" s="94"/>
      <c r="Q106" s="94"/>
      <c r="R106" s="94"/>
      <c r="S106" s="94">
        <f>M106+P106</f>
        <v>1570</v>
      </c>
      <c r="T106" s="94">
        <f>N106+Q106</f>
        <v>1570</v>
      </c>
      <c r="U106" s="94">
        <f>O106+R106</f>
        <v>1570</v>
      </c>
      <c r="V106" s="94"/>
      <c r="W106" s="94"/>
      <c r="X106" s="94"/>
      <c r="Y106" s="94">
        <f>S106+V106</f>
        <v>1570</v>
      </c>
      <c r="Z106" s="94">
        <f>T106+W106</f>
        <v>1570</v>
      </c>
      <c r="AA106" s="94">
        <f>U106+X106</f>
        <v>1570</v>
      </c>
      <c r="AB106" s="94"/>
      <c r="AC106" s="94"/>
      <c r="AD106" s="94"/>
      <c r="AE106" s="94">
        <f>Y106+AB106</f>
        <v>1570</v>
      </c>
      <c r="AF106" s="94">
        <f>Z106+AC106</f>
        <v>1570</v>
      </c>
      <c r="AG106" s="94">
        <f>AA106+AD106</f>
        <v>1570</v>
      </c>
    </row>
    <row r="107" spans="1:33" s="177" customFormat="1" x14ac:dyDescent="0.25">
      <c r="A107" s="172"/>
      <c r="B107" s="204" t="s">
        <v>76</v>
      </c>
      <c r="C107" s="180" t="s">
        <v>223</v>
      </c>
      <c r="D107" s="181">
        <f>D108+D111+D113+D116+D117+D118+D122+D123+D126+D128+D129+D131</f>
        <v>7080</v>
      </c>
      <c r="E107" s="181">
        <f>E108+E111+E113+E116+E117+E118+E122+E123+E126+E128+E129+E131</f>
        <v>7267</v>
      </c>
      <c r="F107" s="181">
        <f>F108+F111+F113+F116+F117+F118+F122+F123+F126+F128+F129+F131</f>
        <v>7472</v>
      </c>
      <c r="G107" s="175"/>
      <c r="H107" s="176"/>
      <c r="I107" s="176"/>
      <c r="J107" s="181">
        <f t="shared" ref="J107:AG107" si="173">J108+J111+J113+J116+J117+J118+J122+J123+J126+J128+J129+J131</f>
        <v>0</v>
      </c>
      <c r="K107" s="181">
        <f t="shared" si="173"/>
        <v>0</v>
      </c>
      <c r="L107" s="181">
        <f t="shared" si="173"/>
        <v>0</v>
      </c>
      <c r="M107" s="181">
        <f t="shared" si="173"/>
        <v>7080</v>
      </c>
      <c r="N107" s="181">
        <f t="shared" si="173"/>
        <v>7267</v>
      </c>
      <c r="O107" s="181">
        <f t="shared" si="173"/>
        <v>7472</v>
      </c>
      <c r="P107" s="181">
        <f t="shared" si="173"/>
        <v>0</v>
      </c>
      <c r="Q107" s="181">
        <f t="shared" si="173"/>
        <v>0</v>
      </c>
      <c r="R107" s="181">
        <f t="shared" si="173"/>
        <v>0</v>
      </c>
      <c r="S107" s="181">
        <f t="shared" si="173"/>
        <v>7080</v>
      </c>
      <c r="T107" s="181">
        <f t="shared" si="173"/>
        <v>7267</v>
      </c>
      <c r="U107" s="181">
        <f t="shared" si="173"/>
        <v>7472</v>
      </c>
      <c r="V107" s="181">
        <f t="shared" si="173"/>
        <v>0</v>
      </c>
      <c r="W107" s="181">
        <f t="shared" si="173"/>
        <v>0</v>
      </c>
      <c r="X107" s="181">
        <f t="shared" si="173"/>
        <v>0</v>
      </c>
      <c r="Y107" s="181">
        <f t="shared" si="173"/>
        <v>7080</v>
      </c>
      <c r="Z107" s="181">
        <f t="shared" si="173"/>
        <v>7267</v>
      </c>
      <c r="AA107" s="181">
        <f t="shared" si="173"/>
        <v>7472</v>
      </c>
      <c r="AB107" s="181">
        <f t="shared" si="173"/>
        <v>0</v>
      </c>
      <c r="AC107" s="181">
        <f t="shared" si="173"/>
        <v>0</v>
      </c>
      <c r="AD107" s="181">
        <f t="shared" si="173"/>
        <v>0</v>
      </c>
      <c r="AE107" s="181">
        <f t="shared" si="173"/>
        <v>7080</v>
      </c>
      <c r="AF107" s="181">
        <f t="shared" si="173"/>
        <v>7267</v>
      </c>
      <c r="AG107" s="181">
        <f t="shared" si="173"/>
        <v>7472</v>
      </c>
    </row>
    <row r="108" spans="1:33" s="5" customFormat="1" ht="36" hidden="1" x14ac:dyDescent="0.25">
      <c r="A108" s="35"/>
      <c r="B108" s="200" t="s">
        <v>77</v>
      </c>
      <c r="C108" s="144" t="s">
        <v>368</v>
      </c>
      <c r="D108" s="89">
        <f>D109+D110</f>
        <v>204</v>
      </c>
      <c r="E108" s="89">
        <f>E109+E110</f>
        <v>212</v>
      </c>
      <c r="F108" s="89">
        <f>F109+F110</f>
        <v>221</v>
      </c>
      <c r="G108" s="136"/>
      <c r="H108" s="90"/>
      <c r="I108" s="90"/>
      <c r="J108" s="89">
        <f t="shared" ref="J108:O108" si="174">J109+J110</f>
        <v>0</v>
      </c>
      <c r="K108" s="89">
        <f t="shared" si="174"/>
        <v>0</v>
      </c>
      <c r="L108" s="89">
        <f t="shared" si="174"/>
        <v>0</v>
      </c>
      <c r="M108" s="89">
        <f t="shared" si="174"/>
        <v>204</v>
      </c>
      <c r="N108" s="89">
        <f t="shared" si="174"/>
        <v>212</v>
      </c>
      <c r="O108" s="89">
        <f t="shared" si="174"/>
        <v>221</v>
      </c>
      <c r="P108" s="89">
        <f t="shared" ref="P108:U108" si="175">P109+P110</f>
        <v>0</v>
      </c>
      <c r="Q108" s="89">
        <f t="shared" si="175"/>
        <v>0</v>
      </c>
      <c r="R108" s="89">
        <f t="shared" si="175"/>
        <v>0</v>
      </c>
      <c r="S108" s="89">
        <f t="shared" si="175"/>
        <v>204</v>
      </c>
      <c r="T108" s="89">
        <f t="shared" si="175"/>
        <v>212</v>
      </c>
      <c r="U108" s="89">
        <f t="shared" si="175"/>
        <v>221</v>
      </c>
      <c r="V108" s="89">
        <f t="shared" ref="V108:AA108" si="176">V109+V110</f>
        <v>0</v>
      </c>
      <c r="W108" s="89">
        <f t="shared" si="176"/>
        <v>0</v>
      </c>
      <c r="X108" s="89">
        <f t="shared" si="176"/>
        <v>0</v>
      </c>
      <c r="Y108" s="89">
        <f t="shared" si="176"/>
        <v>204</v>
      </c>
      <c r="Z108" s="89">
        <f t="shared" si="176"/>
        <v>212</v>
      </c>
      <c r="AA108" s="89">
        <f t="shared" si="176"/>
        <v>221</v>
      </c>
      <c r="AB108" s="89">
        <f t="shared" ref="AB108:AG108" si="177">AB109+AB110</f>
        <v>0</v>
      </c>
      <c r="AC108" s="89">
        <f t="shared" si="177"/>
        <v>0</v>
      </c>
      <c r="AD108" s="89">
        <f t="shared" si="177"/>
        <v>0</v>
      </c>
      <c r="AE108" s="89">
        <f t="shared" si="177"/>
        <v>204</v>
      </c>
      <c r="AF108" s="89">
        <f t="shared" si="177"/>
        <v>212</v>
      </c>
      <c r="AG108" s="89">
        <f t="shared" si="177"/>
        <v>221</v>
      </c>
    </row>
    <row r="109" spans="1:33" s="5" customFormat="1" ht="156" hidden="1" x14ac:dyDescent="0.25">
      <c r="A109" s="35">
        <v>182</v>
      </c>
      <c r="B109" s="201" t="s">
        <v>78</v>
      </c>
      <c r="C109" s="159" t="s">
        <v>462</v>
      </c>
      <c r="D109" s="89">
        <v>189</v>
      </c>
      <c r="E109" s="89">
        <v>196</v>
      </c>
      <c r="F109" s="89">
        <v>204</v>
      </c>
      <c r="G109" s="136"/>
      <c r="H109" s="90"/>
      <c r="I109" s="90"/>
      <c r="J109" s="89"/>
      <c r="K109" s="89"/>
      <c r="L109" s="89"/>
      <c r="M109" s="94">
        <f t="shared" ref="M109:O110" si="178">D109+J109</f>
        <v>189</v>
      </c>
      <c r="N109" s="94">
        <f t="shared" si="178"/>
        <v>196</v>
      </c>
      <c r="O109" s="94">
        <f t="shared" si="178"/>
        <v>204</v>
      </c>
      <c r="P109" s="89"/>
      <c r="Q109" s="89"/>
      <c r="R109" s="89"/>
      <c r="S109" s="94">
        <f t="shared" ref="S109:U110" si="179">M109+P109</f>
        <v>189</v>
      </c>
      <c r="T109" s="94">
        <f t="shared" si="179"/>
        <v>196</v>
      </c>
      <c r="U109" s="94">
        <f t="shared" si="179"/>
        <v>204</v>
      </c>
      <c r="V109" s="89"/>
      <c r="W109" s="89"/>
      <c r="X109" s="89"/>
      <c r="Y109" s="94">
        <f t="shared" ref="Y109:AA110" si="180">S109+V109</f>
        <v>189</v>
      </c>
      <c r="Z109" s="94">
        <f t="shared" si="180"/>
        <v>196</v>
      </c>
      <c r="AA109" s="94">
        <f t="shared" si="180"/>
        <v>204</v>
      </c>
      <c r="AB109" s="89"/>
      <c r="AC109" s="89"/>
      <c r="AD109" s="89"/>
      <c r="AE109" s="94">
        <f t="shared" ref="AE109:AE110" si="181">Y109+AB109</f>
        <v>189</v>
      </c>
      <c r="AF109" s="94">
        <f t="shared" ref="AF109:AF110" si="182">Z109+AC109</f>
        <v>196</v>
      </c>
      <c r="AG109" s="94">
        <f t="shared" ref="AG109:AG110" si="183">AA109+AD109</f>
        <v>204</v>
      </c>
    </row>
    <row r="110" spans="1:33" s="5" customFormat="1" ht="75" hidden="1" x14ac:dyDescent="0.25">
      <c r="A110" s="35">
        <v>182</v>
      </c>
      <c r="B110" s="201" t="s">
        <v>79</v>
      </c>
      <c r="C110" s="145" t="s">
        <v>377</v>
      </c>
      <c r="D110" s="89">
        <v>15</v>
      </c>
      <c r="E110" s="89">
        <v>16</v>
      </c>
      <c r="F110" s="89">
        <v>17</v>
      </c>
      <c r="G110" s="136"/>
      <c r="H110" s="90"/>
      <c r="I110" s="90"/>
      <c r="J110" s="89"/>
      <c r="K110" s="89"/>
      <c r="L110" s="89"/>
      <c r="M110" s="94">
        <f t="shared" si="178"/>
        <v>15</v>
      </c>
      <c r="N110" s="94">
        <f t="shared" si="178"/>
        <v>16</v>
      </c>
      <c r="O110" s="94">
        <f t="shared" si="178"/>
        <v>17</v>
      </c>
      <c r="P110" s="89"/>
      <c r="Q110" s="89"/>
      <c r="R110" s="89"/>
      <c r="S110" s="94">
        <f t="shared" si="179"/>
        <v>15</v>
      </c>
      <c r="T110" s="94">
        <f t="shared" si="179"/>
        <v>16</v>
      </c>
      <c r="U110" s="94">
        <f t="shared" si="179"/>
        <v>17</v>
      </c>
      <c r="V110" s="89"/>
      <c r="W110" s="89"/>
      <c r="X110" s="89"/>
      <c r="Y110" s="94">
        <f t="shared" si="180"/>
        <v>15</v>
      </c>
      <c r="Z110" s="94">
        <f t="shared" si="180"/>
        <v>16</v>
      </c>
      <c r="AA110" s="94">
        <f t="shared" si="180"/>
        <v>17</v>
      </c>
      <c r="AB110" s="89"/>
      <c r="AC110" s="89"/>
      <c r="AD110" s="89"/>
      <c r="AE110" s="94">
        <f t="shared" si="181"/>
        <v>15</v>
      </c>
      <c r="AF110" s="94">
        <f t="shared" si="182"/>
        <v>16</v>
      </c>
      <c r="AG110" s="94">
        <f t="shared" si="183"/>
        <v>17</v>
      </c>
    </row>
    <row r="111" spans="1:33" s="9" customFormat="1" ht="72" hidden="1" x14ac:dyDescent="0.25">
      <c r="A111" s="42"/>
      <c r="B111" s="200" t="s">
        <v>80</v>
      </c>
      <c r="C111" s="160" t="s">
        <v>224</v>
      </c>
      <c r="D111" s="89">
        <f>D112</f>
        <v>0</v>
      </c>
      <c r="E111" s="89">
        <f>E112</f>
        <v>0</v>
      </c>
      <c r="F111" s="89">
        <f>F112</f>
        <v>0</v>
      </c>
      <c r="G111" s="136"/>
      <c r="H111" s="90"/>
      <c r="I111" s="90"/>
      <c r="J111" s="89">
        <f t="shared" ref="J111:AG111" si="184">J112</f>
        <v>0</v>
      </c>
      <c r="K111" s="89">
        <f t="shared" si="184"/>
        <v>0</v>
      </c>
      <c r="L111" s="89">
        <f t="shared" si="184"/>
        <v>0</v>
      </c>
      <c r="M111" s="89">
        <f t="shared" si="184"/>
        <v>0</v>
      </c>
      <c r="N111" s="89">
        <f t="shared" si="184"/>
        <v>0</v>
      </c>
      <c r="O111" s="89">
        <f t="shared" si="184"/>
        <v>0</v>
      </c>
      <c r="P111" s="89">
        <f t="shared" si="184"/>
        <v>0</v>
      </c>
      <c r="Q111" s="89">
        <f t="shared" si="184"/>
        <v>0</v>
      </c>
      <c r="R111" s="89">
        <f t="shared" si="184"/>
        <v>0</v>
      </c>
      <c r="S111" s="89">
        <f t="shared" si="184"/>
        <v>0</v>
      </c>
      <c r="T111" s="89">
        <f t="shared" si="184"/>
        <v>0</v>
      </c>
      <c r="U111" s="89">
        <f t="shared" si="184"/>
        <v>0</v>
      </c>
      <c r="V111" s="89">
        <f t="shared" si="184"/>
        <v>0</v>
      </c>
      <c r="W111" s="89">
        <f t="shared" si="184"/>
        <v>0</v>
      </c>
      <c r="X111" s="89">
        <f t="shared" si="184"/>
        <v>0</v>
      </c>
      <c r="Y111" s="89">
        <f t="shared" si="184"/>
        <v>0</v>
      </c>
      <c r="Z111" s="89">
        <f t="shared" si="184"/>
        <v>0</v>
      </c>
      <c r="AA111" s="89">
        <f t="shared" si="184"/>
        <v>0</v>
      </c>
      <c r="AB111" s="89">
        <f t="shared" si="184"/>
        <v>0</v>
      </c>
      <c r="AC111" s="89">
        <f t="shared" si="184"/>
        <v>0</v>
      </c>
      <c r="AD111" s="89">
        <f t="shared" si="184"/>
        <v>0</v>
      </c>
      <c r="AE111" s="89">
        <f t="shared" si="184"/>
        <v>0</v>
      </c>
      <c r="AF111" s="89">
        <f t="shared" si="184"/>
        <v>0</v>
      </c>
      <c r="AG111" s="89">
        <f t="shared" si="184"/>
        <v>0</v>
      </c>
    </row>
    <row r="112" spans="1:33" s="9" customFormat="1" ht="75" hidden="1" x14ac:dyDescent="0.25">
      <c r="A112" s="42"/>
      <c r="B112" s="201" t="s">
        <v>81</v>
      </c>
      <c r="C112" s="159" t="s">
        <v>224</v>
      </c>
      <c r="D112" s="89">
        <v>0</v>
      </c>
      <c r="E112" s="89">
        <v>0</v>
      </c>
      <c r="F112" s="89">
        <v>0</v>
      </c>
      <c r="G112" s="136"/>
      <c r="H112" s="90"/>
      <c r="I112" s="90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</row>
    <row r="113" spans="1:33" s="5" customFormat="1" ht="54" hidden="1" x14ac:dyDescent="0.25">
      <c r="A113" s="35">
        <v>141</v>
      </c>
      <c r="B113" s="200" t="s">
        <v>82</v>
      </c>
      <c r="C113" s="160" t="s">
        <v>376</v>
      </c>
      <c r="D113" s="89">
        <f>D114+D115</f>
        <v>266</v>
      </c>
      <c r="E113" s="89">
        <f>E114+E115</f>
        <v>276</v>
      </c>
      <c r="F113" s="89">
        <f>F114+F115</f>
        <v>287</v>
      </c>
      <c r="G113" s="136"/>
      <c r="H113" s="90"/>
      <c r="I113" s="90"/>
      <c r="J113" s="89">
        <f t="shared" ref="J113:O113" si="185">J114+J115</f>
        <v>0</v>
      </c>
      <c r="K113" s="89">
        <f t="shared" si="185"/>
        <v>0</v>
      </c>
      <c r="L113" s="89">
        <f t="shared" si="185"/>
        <v>0</v>
      </c>
      <c r="M113" s="89">
        <f t="shared" si="185"/>
        <v>266</v>
      </c>
      <c r="N113" s="89">
        <f t="shared" si="185"/>
        <v>276</v>
      </c>
      <c r="O113" s="89">
        <f t="shared" si="185"/>
        <v>287</v>
      </c>
      <c r="P113" s="89">
        <f t="shared" ref="P113:U113" si="186">P114+P115</f>
        <v>0</v>
      </c>
      <c r="Q113" s="89">
        <f t="shared" si="186"/>
        <v>0</v>
      </c>
      <c r="R113" s="89">
        <f t="shared" si="186"/>
        <v>0</v>
      </c>
      <c r="S113" s="89">
        <f t="shared" si="186"/>
        <v>266</v>
      </c>
      <c r="T113" s="89">
        <f t="shared" si="186"/>
        <v>276</v>
      </c>
      <c r="U113" s="89">
        <f t="shared" si="186"/>
        <v>287</v>
      </c>
      <c r="V113" s="89">
        <f t="shared" ref="V113:AA113" si="187">V114+V115</f>
        <v>0</v>
      </c>
      <c r="W113" s="89">
        <f t="shared" si="187"/>
        <v>0</v>
      </c>
      <c r="X113" s="89">
        <f t="shared" si="187"/>
        <v>0</v>
      </c>
      <c r="Y113" s="89">
        <f t="shared" si="187"/>
        <v>266</v>
      </c>
      <c r="Z113" s="89">
        <f t="shared" si="187"/>
        <v>276</v>
      </c>
      <c r="AA113" s="89">
        <f t="shared" si="187"/>
        <v>287</v>
      </c>
      <c r="AB113" s="89">
        <f t="shared" ref="AB113:AG113" si="188">AB114+AB115</f>
        <v>0</v>
      </c>
      <c r="AC113" s="89">
        <f t="shared" si="188"/>
        <v>0</v>
      </c>
      <c r="AD113" s="89">
        <f t="shared" si="188"/>
        <v>0</v>
      </c>
      <c r="AE113" s="89">
        <f t="shared" si="188"/>
        <v>266</v>
      </c>
      <c r="AF113" s="89">
        <f t="shared" si="188"/>
        <v>276</v>
      </c>
      <c r="AG113" s="89">
        <f t="shared" si="188"/>
        <v>287</v>
      </c>
    </row>
    <row r="114" spans="1:33" s="5" customFormat="1" ht="75" hidden="1" x14ac:dyDescent="0.25">
      <c r="A114" s="35">
        <v>141</v>
      </c>
      <c r="B114" s="201" t="s">
        <v>83</v>
      </c>
      <c r="C114" s="159" t="s">
        <v>225</v>
      </c>
      <c r="D114" s="89">
        <v>259</v>
      </c>
      <c r="E114" s="89">
        <v>269</v>
      </c>
      <c r="F114" s="89">
        <v>280</v>
      </c>
      <c r="G114" s="136"/>
      <c r="H114" s="90"/>
      <c r="I114" s="90"/>
      <c r="J114" s="89"/>
      <c r="K114" s="89"/>
      <c r="L114" s="89"/>
      <c r="M114" s="94">
        <f t="shared" ref="M114:O117" si="189">D114+J114</f>
        <v>259</v>
      </c>
      <c r="N114" s="94">
        <f t="shared" si="189"/>
        <v>269</v>
      </c>
      <c r="O114" s="94">
        <f t="shared" si="189"/>
        <v>280</v>
      </c>
      <c r="P114" s="89"/>
      <c r="Q114" s="89"/>
      <c r="R114" s="89"/>
      <c r="S114" s="94">
        <f t="shared" ref="S114:U117" si="190">M114+P114</f>
        <v>259</v>
      </c>
      <c r="T114" s="94">
        <f t="shared" si="190"/>
        <v>269</v>
      </c>
      <c r="U114" s="94">
        <f t="shared" si="190"/>
        <v>280</v>
      </c>
      <c r="V114" s="89"/>
      <c r="W114" s="89"/>
      <c r="X114" s="89"/>
      <c r="Y114" s="94">
        <f t="shared" ref="Y114:AA117" si="191">S114+V114</f>
        <v>259</v>
      </c>
      <c r="Z114" s="94">
        <f t="shared" si="191"/>
        <v>269</v>
      </c>
      <c r="AA114" s="94">
        <f t="shared" si="191"/>
        <v>280</v>
      </c>
      <c r="AB114" s="89"/>
      <c r="AC114" s="89"/>
      <c r="AD114" s="89"/>
      <c r="AE114" s="94">
        <f t="shared" ref="AE114:AE117" si="192">Y114+AB114</f>
        <v>259</v>
      </c>
      <c r="AF114" s="94">
        <f t="shared" ref="AF114:AF117" si="193">Z114+AC114</f>
        <v>269</v>
      </c>
      <c r="AG114" s="94">
        <f t="shared" ref="AG114:AG117" si="194">AA114+AD114</f>
        <v>280</v>
      </c>
    </row>
    <row r="115" spans="1:33" s="5" customFormat="1" ht="56.25" hidden="1" x14ac:dyDescent="0.25">
      <c r="A115" s="35">
        <v>141</v>
      </c>
      <c r="B115" s="201" t="s">
        <v>84</v>
      </c>
      <c r="C115" s="159" t="s">
        <v>226</v>
      </c>
      <c r="D115" s="89">
        <v>7</v>
      </c>
      <c r="E115" s="89">
        <v>7</v>
      </c>
      <c r="F115" s="89">
        <v>7</v>
      </c>
      <c r="G115" s="136"/>
      <c r="H115" s="90"/>
      <c r="I115" s="90"/>
      <c r="J115" s="89"/>
      <c r="K115" s="89"/>
      <c r="L115" s="89"/>
      <c r="M115" s="94">
        <f t="shared" si="189"/>
        <v>7</v>
      </c>
      <c r="N115" s="94">
        <f t="shared" si="189"/>
        <v>7</v>
      </c>
      <c r="O115" s="94">
        <f t="shared" si="189"/>
        <v>7</v>
      </c>
      <c r="P115" s="89"/>
      <c r="Q115" s="89"/>
      <c r="R115" s="89"/>
      <c r="S115" s="94">
        <f t="shared" si="190"/>
        <v>7</v>
      </c>
      <c r="T115" s="94">
        <f t="shared" si="190"/>
        <v>7</v>
      </c>
      <c r="U115" s="94">
        <f t="shared" si="190"/>
        <v>7</v>
      </c>
      <c r="V115" s="89"/>
      <c r="W115" s="89"/>
      <c r="X115" s="89"/>
      <c r="Y115" s="94">
        <f t="shared" si="191"/>
        <v>7</v>
      </c>
      <c r="Z115" s="94">
        <f t="shared" si="191"/>
        <v>7</v>
      </c>
      <c r="AA115" s="94">
        <f t="shared" si="191"/>
        <v>7</v>
      </c>
      <c r="AB115" s="89"/>
      <c r="AC115" s="89"/>
      <c r="AD115" s="89"/>
      <c r="AE115" s="94">
        <f t="shared" si="192"/>
        <v>7</v>
      </c>
      <c r="AF115" s="94">
        <f t="shared" si="193"/>
        <v>7</v>
      </c>
      <c r="AG115" s="94">
        <f t="shared" si="194"/>
        <v>7</v>
      </c>
    </row>
    <row r="116" spans="1:33" s="5" customFormat="1" ht="54" hidden="1" x14ac:dyDescent="0.25">
      <c r="A116" s="35">
        <v>919</v>
      </c>
      <c r="B116" s="201" t="s">
        <v>388</v>
      </c>
      <c r="C116" s="160" t="s">
        <v>390</v>
      </c>
      <c r="D116" s="89">
        <v>100</v>
      </c>
      <c r="E116" s="89">
        <v>100</v>
      </c>
      <c r="F116" s="89">
        <v>100</v>
      </c>
      <c r="G116" s="136"/>
      <c r="H116" s="90"/>
      <c r="I116" s="90"/>
      <c r="J116" s="89"/>
      <c r="K116" s="89"/>
      <c r="L116" s="89"/>
      <c r="M116" s="89">
        <f t="shared" si="189"/>
        <v>100</v>
      </c>
      <c r="N116" s="89">
        <f t="shared" si="189"/>
        <v>100</v>
      </c>
      <c r="O116" s="89">
        <f t="shared" si="189"/>
        <v>100</v>
      </c>
      <c r="P116" s="89"/>
      <c r="Q116" s="89"/>
      <c r="R116" s="89"/>
      <c r="S116" s="89">
        <f t="shared" si="190"/>
        <v>100</v>
      </c>
      <c r="T116" s="89">
        <f t="shared" si="190"/>
        <v>100</v>
      </c>
      <c r="U116" s="89">
        <f t="shared" si="190"/>
        <v>100</v>
      </c>
      <c r="V116" s="89"/>
      <c r="W116" s="89"/>
      <c r="X116" s="89"/>
      <c r="Y116" s="89">
        <f t="shared" si="191"/>
        <v>100</v>
      </c>
      <c r="Z116" s="89">
        <f t="shared" si="191"/>
        <v>100</v>
      </c>
      <c r="AA116" s="89">
        <f t="shared" si="191"/>
        <v>100</v>
      </c>
      <c r="AB116" s="89"/>
      <c r="AC116" s="89"/>
      <c r="AD116" s="89"/>
      <c r="AE116" s="89">
        <f t="shared" si="192"/>
        <v>100</v>
      </c>
      <c r="AF116" s="89">
        <f t="shared" si="193"/>
        <v>100</v>
      </c>
      <c r="AG116" s="89">
        <f t="shared" si="194"/>
        <v>100</v>
      </c>
    </row>
    <row r="117" spans="1:33" s="183" customFormat="1" ht="72" x14ac:dyDescent="0.25">
      <c r="A117" s="182">
        <v>919</v>
      </c>
      <c r="B117" s="205" t="s">
        <v>389</v>
      </c>
      <c r="C117" s="59" t="s">
        <v>391</v>
      </c>
      <c r="D117" s="27">
        <v>65</v>
      </c>
      <c r="E117" s="27">
        <v>65</v>
      </c>
      <c r="F117" s="27">
        <v>65</v>
      </c>
      <c r="G117" s="157"/>
      <c r="H117" s="158"/>
      <c r="I117" s="158"/>
      <c r="J117" s="27"/>
      <c r="K117" s="27"/>
      <c r="L117" s="27"/>
      <c r="M117" s="27">
        <f t="shared" si="189"/>
        <v>65</v>
      </c>
      <c r="N117" s="27">
        <f t="shared" si="189"/>
        <v>65</v>
      </c>
      <c r="O117" s="27">
        <f t="shared" si="189"/>
        <v>65</v>
      </c>
      <c r="P117" s="27"/>
      <c r="Q117" s="27"/>
      <c r="R117" s="27"/>
      <c r="S117" s="27">
        <f t="shared" si="190"/>
        <v>65</v>
      </c>
      <c r="T117" s="27">
        <f t="shared" si="190"/>
        <v>65</v>
      </c>
      <c r="U117" s="27">
        <f t="shared" si="190"/>
        <v>65</v>
      </c>
      <c r="V117" s="27"/>
      <c r="W117" s="27"/>
      <c r="X117" s="27"/>
      <c r="Y117" s="27">
        <f t="shared" si="191"/>
        <v>65</v>
      </c>
      <c r="Z117" s="27">
        <f t="shared" si="191"/>
        <v>65</v>
      </c>
      <c r="AA117" s="27">
        <f t="shared" si="191"/>
        <v>65</v>
      </c>
      <c r="AB117" s="27">
        <v>40</v>
      </c>
      <c r="AC117" s="27"/>
      <c r="AD117" s="27"/>
      <c r="AE117" s="27">
        <f t="shared" si="192"/>
        <v>105</v>
      </c>
      <c r="AF117" s="27">
        <f t="shared" si="193"/>
        <v>65</v>
      </c>
      <c r="AG117" s="27">
        <f t="shared" si="194"/>
        <v>65</v>
      </c>
    </row>
    <row r="118" spans="1:33" s="5" customFormat="1" ht="108" hidden="1" x14ac:dyDescent="0.25">
      <c r="A118" s="35">
        <v>141</v>
      </c>
      <c r="B118" s="200" t="s">
        <v>85</v>
      </c>
      <c r="C118" s="160" t="s">
        <v>227</v>
      </c>
      <c r="D118" s="89">
        <f>D119+D120+D121</f>
        <v>392</v>
      </c>
      <c r="E118" s="89">
        <f>E119+E120+E121</f>
        <v>407</v>
      </c>
      <c r="F118" s="89">
        <f>F119+F120+F121</f>
        <v>423</v>
      </c>
      <c r="G118" s="136"/>
      <c r="H118" s="90"/>
      <c r="I118" s="90"/>
      <c r="J118" s="89">
        <f t="shared" ref="J118:O118" si="195">J119+J120+J121</f>
        <v>0</v>
      </c>
      <c r="K118" s="89">
        <f t="shared" si="195"/>
        <v>0</v>
      </c>
      <c r="L118" s="89">
        <f t="shared" si="195"/>
        <v>0</v>
      </c>
      <c r="M118" s="89">
        <f t="shared" si="195"/>
        <v>392</v>
      </c>
      <c r="N118" s="89">
        <f t="shared" si="195"/>
        <v>407</v>
      </c>
      <c r="O118" s="89">
        <f t="shared" si="195"/>
        <v>423</v>
      </c>
      <c r="P118" s="89">
        <f t="shared" ref="P118:U118" si="196">P119+P120+P121</f>
        <v>0</v>
      </c>
      <c r="Q118" s="89">
        <f t="shared" si="196"/>
        <v>0</v>
      </c>
      <c r="R118" s="89">
        <f t="shared" si="196"/>
        <v>0</v>
      </c>
      <c r="S118" s="89">
        <f t="shared" si="196"/>
        <v>392</v>
      </c>
      <c r="T118" s="89">
        <f t="shared" si="196"/>
        <v>407</v>
      </c>
      <c r="U118" s="89">
        <f t="shared" si="196"/>
        <v>423</v>
      </c>
      <c r="V118" s="89">
        <f t="shared" ref="V118:AA118" si="197">V119+V120+V121</f>
        <v>0</v>
      </c>
      <c r="W118" s="89">
        <f t="shared" si="197"/>
        <v>0</v>
      </c>
      <c r="X118" s="89">
        <f t="shared" si="197"/>
        <v>0</v>
      </c>
      <c r="Y118" s="89">
        <f t="shared" si="197"/>
        <v>392</v>
      </c>
      <c r="Z118" s="89">
        <f t="shared" si="197"/>
        <v>407</v>
      </c>
      <c r="AA118" s="89">
        <f t="shared" si="197"/>
        <v>423</v>
      </c>
      <c r="AB118" s="89">
        <f t="shared" ref="AB118:AG118" si="198">AB119+AB120+AB121</f>
        <v>0</v>
      </c>
      <c r="AC118" s="89">
        <f t="shared" si="198"/>
        <v>0</v>
      </c>
      <c r="AD118" s="89">
        <f t="shared" si="198"/>
        <v>0</v>
      </c>
      <c r="AE118" s="89">
        <f t="shared" si="198"/>
        <v>392</v>
      </c>
      <c r="AF118" s="89">
        <f t="shared" si="198"/>
        <v>407</v>
      </c>
      <c r="AG118" s="89">
        <f t="shared" si="198"/>
        <v>423</v>
      </c>
    </row>
    <row r="119" spans="1:33" s="9" customFormat="1" ht="36" hidden="1" x14ac:dyDescent="0.25">
      <c r="A119" s="42"/>
      <c r="B119" s="201" t="s">
        <v>86</v>
      </c>
      <c r="C119" s="171" t="s">
        <v>378</v>
      </c>
      <c r="D119" s="89">
        <v>0</v>
      </c>
      <c r="E119" s="89">
        <v>0</v>
      </c>
      <c r="F119" s="89">
        <v>0</v>
      </c>
      <c r="G119" s="136"/>
      <c r="H119" s="90"/>
      <c r="I119" s="90"/>
      <c r="J119" s="89"/>
      <c r="K119" s="89"/>
      <c r="L119" s="89"/>
      <c r="M119" s="89">
        <f t="shared" ref="M119:O122" si="199">D119+J119</f>
        <v>0</v>
      </c>
      <c r="N119" s="89">
        <f t="shared" si="199"/>
        <v>0</v>
      </c>
      <c r="O119" s="89">
        <f t="shared" si="199"/>
        <v>0</v>
      </c>
      <c r="P119" s="89"/>
      <c r="Q119" s="89"/>
      <c r="R119" s="89"/>
      <c r="S119" s="89">
        <f t="shared" ref="S119:U122" si="200">M119+P119</f>
        <v>0</v>
      </c>
      <c r="T119" s="89">
        <f t="shared" si="200"/>
        <v>0</v>
      </c>
      <c r="U119" s="89">
        <f t="shared" si="200"/>
        <v>0</v>
      </c>
      <c r="V119" s="89"/>
      <c r="W119" s="89"/>
      <c r="X119" s="89"/>
      <c r="Y119" s="89">
        <f t="shared" ref="Y119:AA122" si="201">S119+V119</f>
        <v>0</v>
      </c>
      <c r="Z119" s="89">
        <f t="shared" si="201"/>
        <v>0</v>
      </c>
      <c r="AA119" s="89">
        <f t="shared" si="201"/>
        <v>0</v>
      </c>
      <c r="AB119" s="89"/>
      <c r="AC119" s="89"/>
      <c r="AD119" s="89"/>
      <c r="AE119" s="89">
        <f t="shared" ref="AE119:AE122" si="202">Y119+AB119</f>
        <v>0</v>
      </c>
      <c r="AF119" s="89">
        <f t="shared" ref="AF119:AF122" si="203">Z119+AC119</f>
        <v>0</v>
      </c>
      <c r="AG119" s="89">
        <f t="shared" ref="AG119:AG122" si="204">AA119+AD119</f>
        <v>0</v>
      </c>
    </row>
    <row r="120" spans="1:33" s="5" customFormat="1" ht="37.5" hidden="1" x14ac:dyDescent="0.25">
      <c r="A120" s="39" t="s">
        <v>315</v>
      </c>
      <c r="B120" s="201" t="s">
        <v>87</v>
      </c>
      <c r="C120" s="145" t="s">
        <v>379</v>
      </c>
      <c r="D120" s="89">
        <v>279</v>
      </c>
      <c r="E120" s="89">
        <v>290</v>
      </c>
      <c r="F120" s="89">
        <v>301</v>
      </c>
      <c r="G120" s="136"/>
      <c r="H120" s="90"/>
      <c r="I120" s="90"/>
      <c r="J120" s="89"/>
      <c r="K120" s="89"/>
      <c r="L120" s="89"/>
      <c r="M120" s="94">
        <f t="shared" si="199"/>
        <v>279</v>
      </c>
      <c r="N120" s="94">
        <f t="shared" si="199"/>
        <v>290</v>
      </c>
      <c r="O120" s="94">
        <f t="shared" si="199"/>
        <v>301</v>
      </c>
      <c r="P120" s="89"/>
      <c r="Q120" s="89"/>
      <c r="R120" s="89"/>
      <c r="S120" s="94">
        <f t="shared" si="200"/>
        <v>279</v>
      </c>
      <c r="T120" s="94">
        <f t="shared" si="200"/>
        <v>290</v>
      </c>
      <c r="U120" s="94">
        <f t="shared" si="200"/>
        <v>301</v>
      </c>
      <c r="V120" s="89"/>
      <c r="W120" s="89"/>
      <c r="X120" s="89"/>
      <c r="Y120" s="94">
        <f t="shared" si="201"/>
        <v>279</v>
      </c>
      <c r="Z120" s="94">
        <f t="shared" si="201"/>
        <v>290</v>
      </c>
      <c r="AA120" s="94">
        <f t="shared" si="201"/>
        <v>301</v>
      </c>
      <c r="AB120" s="89"/>
      <c r="AC120" s="89"/>
      <c r="AD120" s="89"/>
      <c r="AE120" s="94">
        <f t="shared" si="202"/>
        <v>279</v>
      </c>
      <c r="AF120" s="94">
        <f t="shared" si="203"/>
        <v>290</v>
      </c>
      <c r="AG120" s="94">
        <f t="shared" si="204"/>
        <v>301</v>
      </c>
    </row>
    <row r="121" spans="1:33" s="5" customFormat="1" ht="37.5" hidden="1" x14ac:dyDescent="0.25">
      <c r="A121" s="35">
        <v>321</v>
      </c>
      <c r="B121" s="201" t="s">
        <v>88</v>
      </c>
      <c r="C121" s="145" t="s">
        <v>228</v>
      </c>
      <c r="D121" s="89">
        <v>113</v>
      </c>
      <c r="E121" s="89">
        <v>117</v>
      </c>
      <c r="F121" s="89">
        <v>122</v>
      </c>
      <c r="G121" s="136"/>
      <c r="H121" s="90"/>
      <c r="I121" s="90"/>
      <c r="J121" s="89"/>
      <c r="K121" s="89"/>
      <c r="L121" s="89"/>
      <c r="M121" s="94">
        <f t="shared" si="199"/>
        <v>113</v>
      </c>
      <c r="N121" s="94">
        <f t="shared" si="199"/>
        <v>117</v>
      </c>
      <c r="O121" s="94">
        <f t="shared" si="199"/>
        <v>122</v>
      </c>
      <c r="P121" s="89"/>
      <c r="Q121" s="89"/>
      <c r="R121" s="89"/>
      <c r="S121" s="94">
        <f t="shared" si="200"/>
        <v>113</v>
      </c>
      <c r="T121" s="94">
        <f t="shared" si="200"/>
        <v>117</v>
      </c>
      <c r="U121" s="94">
        <f t="shared" si="200"/>
        <v>122</v>
      </c>
      <c r="V121" s="89"/>
      <c r="W121" s="89"/>
      <c r="X121" s="89"/>
      <c r="Y121" s="94">
        <f t="shared" si="201"/>
        <v>113</v>
      </c>
      <c r="Z121" s="94">
        <f t="shared" si="201"/>
        <v>117</v>
      </c>
      <c r="AA121" s="94">
        <f t="shared" si="201"/>
        <v>122</v>
      </c>
      <c r="AB121" s="89"/>
      <c r="AC121" s="89"/>
      <c r="AD121" s="89"/>
      <c r="AE121" s="94">
        <f t="shared" si="202"/>
        <v>113</v>
      </c>
      <c r="AF121" s="94">
        <f t="shared" si="203"/>
        <v>117</v>
      </c>
      <c r="AG121" s="94">
        <f t="shared" si="204"/>
        <v>122</v>
      </c>
    </row>
    <row r="122" spans="1:33" s="5" customFormat="1" ht="72" hidden="1" x14ac:dyDescent="0.25">
      <c r="A122" s="35">
        <v>141</v>
      </c>
      <c r="B122" s="201" t="s">
        <v>89</v>
      </c>
      <c r="C122" s="144" t="s">
        <v>363</v>
      </c>
      <c r="D122" s="89">
        <v>1291</v>
      </c>
      <c r="E122" s="89">
        <v>1340</v>
      </c>
      <c r="F122" s="89">
        <v>1394</v>
      </c>
      <c r="G122" s="136"/>
      <c r="H122" s="90"/>
      <c r="I122" s="90"/>
      <c r="J122" s="89"/>
      <c r="K122" s="89"/>
      <c r="L122" s="89"/>
      <c r="M122" s="89">
        <f t="shared" si="199"/>
        <v>1291</v>
      </c>
      <c r="N122" s="89">
        <f t="shared" si="199"/>
        <v>1340</v>
      </c>
      <c r="O122" s="89">
        <f t="shared" si="199"/>
        <v>1394</v>
      </c>
      <c r="P122" s="89"/>
      <c r="Q122" s="89"/>
      <c r="R122" s="89"/>
      <c r="S122" s="89">
        <f t="shared" si="200"/>
        <v>1291</v>
      </c>
      <c r="T122" s="89">
        <f t="shared" si="200"/>
        <v>1340</v>
      </c>
      <c r="U122" s="89">
        <f t="shared" si="200"/>
        <v>1394</v>
      </c>
      <c r="V122" s="89"/>
      <c r="W122" s="89"/>
      <c r="X122" s="89"/>
      <c r="Y122" s="89">
        <f t="shared" si="201"/>
        <v>1291</v>
      </c>
      <c r="Z122" s="89">
        <f t="shared" si="201"/>
        <v>1340</v>
      </c>
      <c r="AA122" s="89">
        <f t="shared" si="201"/>
        <v>1394</v>
      </c>
      <c r="AB122" s="89"/>
      <c r="AC122" s="89"/>
      <c r="AD122" s="89"/>
      <c r="AE122" s="89">
        <f t="shared" si="202"/>
        <v>1291</v>
      </c>
      <c r="AF122" s="89">
        <f t="shared" si="203"/>
        <v>1340</v>
      </c>
      <c r="AG122" s="89">
        <f t="shared" si="204"/>
        <v>1394</v>
      </c>
    </row>
    <row r="123" spans="1:33" s="5" customFormat="1" ht="36" hidden="1" x14ac:dyDescent="0.25">
      <c r="A123" s="35"/>
      <c r="B123" s="200" t="s">
        <v>90</v>
      </c>
      <c r="C123" s="144" t="s">
        <v>380</v>
      </c>
      <c r="D123" s="89">
        <f>D124+D125</f>
        <v>43</v>
      </c>
      <c r="E123" s="89">
        <f>E124+E125</f>
        <v>45</v>
      </c>
      <c r="F123" s="89">
        <f>F124+F125</f>
        <v>47</v>
      </c>
      <c r="G123" s="136"/>
      <c r="H123" s="90"/>
      <c r="I123" s="90"/>
      <c r="J123" s="89">
        <f t="shared" ref="J123:O123" si="205">J124+J125</f>
        <v>0</v>
      </c>
      <c r="K123" s="89">
        <f t="shared" si="205"/>
        <v>0</v>
      </c>
      <c r="L123" s="89">
        <f t="shared" si="205"/>
        <v>0</v>
      </c>
      <c r="M123" s="89">
        <f t="shared" si="205"/>
        <v>43</v>
      </c>
      <c r="N123" s="89">
        <f t="shared" si="205"/>
        <v>45</v>
      </c>
      <c r="O123" s="89">
        <f t="shared" si="205"/>
        <v>47</v>
      </c>
      <c r="P123" s="89">
        <f t="shared" ref="P123:U123" si="206">P124+P125</f>
        <v>0</v>
      </c>
      <c r="Q123" s="89">
        <f t="shared" si="206"/>
        <v>0</v>
      </c>
      <c r="R123" s="89">
        <f t="shared" si="206"/>
        <v>0</v>
      </c>
      <c r="S123" s="89">
        <f t="shared" si="206"/>
        <v>43</v>
      </c>
      <c r="T123" s="89">
        <f t="shared" si="206"/>
        <v>45</v>
      </c>
      <c r="U123" s="89">
        <f t="shared" si="206"/>
        <v>47</v>
      </c>
      <c r="V123" s="89">
        <f t="shared" ref="V123:AA123" si="207">V124+V125</f>
        <v>0</v>
      </c>
      <c r="W123" s="89">
        <f t="shared" si="207"/>
        <v>0</v>
      </c>
      <c r="X123" s="89">
        <f t="shared" si="207"/>
        <v>0</v>
      </c>
      <c r="Y123" s="89">
        <f t="shared" si="207"/>
        <v>43</v>
      </c>
      <c r="Z123" s="89">
        <f t="shared" si="207"/>
        <v>45</v>
      </c>
      <c r="AA123" s="89">
        <f t="shared" si="207"/>
        <v>47</v>
      </c>
      <c r="AB123" s="89">
        <f t="shared" ref="AB123:AG123" si="208">AB124+AB125</f>
        <v>0</v>
      </c>
      <c r="AC123" s="89">
        <f t="shared" si="208"/>
        <v>0</v>
      </c>
      <c r="AD123" s="89">
        <f t="shared" si="208"/>
        <v>0</v>
      </c>
      <c r="AE123" s="89">
        <f t="shared" si="208"/>
        <v>43</v>
      </c>
      <c r="AF123" s="89">
        <f t="shared" si="208"/>
        <v>45</v>
      </c>
      <c r="AG123" s="89">
        <f t="shared" si="208"/>
        <v>47</v>
      </c>
    </row>
    <row r="124" spans="1:33" s="9" customFormat="1" ht="75" hidden="1" x14ac:dyDescent="0.25">
      <c r="A124" s="42"/>
      <c r="B124" s="201" t="s">
        <v>91</v>
      </c>
      <c r="C124" s="145" t="s">
        <v>229</v>
      </c>
      <c r="D124" s="89">
        <v>0</v>
      </c>
      <c r="E124" s="89">
        <v>0</v>
      </c>
      <c r="F124" s="89">
        <v>0</v>
      </c>
      <c r="G124" s="136"/>
      <c r="H124" s="90"/>
      <c r="I124" s="90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</row>
    <row r="125" spans="1:33" s="5" customFormat="1" ht="37.5" hidden="1" x14ac:dyDescent="0.25">
      <c r="A125" s="35">
        <v>188</v>
      </c>
      <c r="B125" s="201" t="s">
        <v>92</v>
      </c>
      <c r="C125" s="145" t="s">
        <v>230</v>
      </c>
      <c r="D125" s="89">
        <v>43</v>
      </c>
      <c r="E125" s="89">
        <v>45</v>
      </c>
      <c r="F125" s="89">
        <v>47</v>
      </c>
      <c r="G125" s="136"/>
      <c r="H125" s="90"/>
      <c r="I125" s="90"/>
      <c r="J125" s="89"/>
      <c r="K125" s="89"/>
      <c r="L125" s="89"/>
      <c r="M125" s="94">
        <f>D125+J125</f>
        <v>43</v>
      </c>
      <c r="N125" s="94">
        <f>E125+K125</f>
        <v>45</v>
      </c>
      <c r="O125" s="94">
        <f>F125+L125</f>
        <v>47</v>
      </c>
      <c r="P125" s="89"/>
      <c r="Q125" s="89"/>
      <c r="R125" s="89"/>
      <c r="S125" s="94">
        <f>M125+P125</f>
        <v>43</v>
      </c>
      <c r="T125" s="94">
        <f>N125+Q125</f>
        <v>45</v>
      </c>
      <c r="U125" s="94">
        <f>O125+R125</f>
        <v>47</v>
      </c>
      <c r="V125" s="89"/>
      <c r="W125" s="89"/>
      <c r="X125" s="89"/>
      <c r="Y125" s="94">
        <f>S125+V125</f>
        <v>43</v>
      </c>
      <c r="Z125" s="94">
        <f>T125+W125</f>
        <v>45</v>
      </c>
      <c r="AA125" s="94">
        <f>U125+X125</f>
        <v>47</v>
      </c>
      <c r="AB125" s="89"/>
      <c r="AC125" s="89"/>
      <c r="AD125" s="89"/>
      <c r="AE125" s="94">
        <f>Y125+AB125</f>
        <v>43</v>
      </c>
      <c r="AF125" s="94">
        <f>Z125+AC125</f>
        <v>45</v>
      </c>
      <c r="AG125" s="94">
        <f>AA125+AD125</f>
        <v>47</v>
      </c>
    </row>
    <row r="126" spans="1:33" s="177" customFormat="1" ht="72" x14ac:dyDescent="0.25">
      <c r="A126" s="172">
        <v>919</v>
      </c>
      <c r="B126" s="206" t="s">
        <v>93</v>
      </c>
      <c r="C126" s="173" t="s">
        <v>231</v>
      </c>
      <c r="D126" s="174">
        <f>D127</f>
        <v>2000</v>
      </c>
      <c r="E126" s="174">
        <f>E127</f>
        <v>2000</v>
      </c>
      <c r="F126" s="174">
        <f>F127</f>
        <v>2000</v>
      </c>
      <c r="G126" s="175"/>
      <c r="H126" s="176"/>
      <c r="I126" s="176"/>
      <c r="J126" s="174">
        <f>J127</f>
        <v>0</v>
      </c>
      <c r="K126" s="174">
        <f t="shared" ref="K126:U126" si="209">K127</f>
        <v>0</v>
      </c>
      <c r="L126" s="174">
        <f t="shared" si="209"/>
        <v>0</v>
      </c>
      <c r="M126" s="174">
        <f t="shared" si="209"/>
        <v>2000</v>
      </c>
      <c r="N126" s="174">
        <f t="shared" si="209"/>
        <v>2000</v>
      </c>
      <c r="O126" s="174">
        <f t="shared" si="209"/>
        <v>2000</v>
      </c>
      <c r="P126" s="174">
        <f>P127</f>
        <v>0</v>
      </c>
      <c r="Q126" s="174">
        <f t="shared" si="209"/>
        <v>0</v>
      </c>
      <c r="R126" s="174">
        <f t="shared" si="209"/>
        <v>0</v>
      </c>
      <c r="S126" s="174">
        <f t="shared" si="209"/>
        <v>2000</v>
      </c>
      <c r="T126" s="174">
        <f t="shared" si="209"/>
        <v>2000</v>
      </c>
      <c r="U126" s="174">
        <f t="shared" si="209"/>
        <v>2000</v>
      </c>
      <c r="V126" s="174">
        <f t="shared" ref="V126:AG126" si="210">V127</f>
        <v>0</v>
      </c>
      <c r="W126" s="174">
        <f t="shared" si="210"/>
        <v>0</v>
      </c>
      <c r="X126" s="174">
        <f t="shared" si="210"/>
        <v>0</v>
      </c>
      <c r="Y126" s="174">
        <f t="shared" si="210"/>
        <v>2000</v>
      </c>
      <c r="Z126" s="174">
        <f t="shared" si="210"/>
        <v>2000</v>
      </c>
      <c r="AA126" s="174">
        <f t="shared" si="210"/>
        <v>2000</v>
      </c>
      <c r="AB126" s="174">
        <f t="shared" si="210"/>
        <v>-40</v>
      </c>
      <c r="AC126" s="174">
        <f t="shared" si="210"/>
        <v>0</v>
      </c>
      <c r="AD126" s="174">
        <f t="shared" si="210"/>
        <v>0</v>
      </c>
      <c r="AE126" s="174">
        <f t="shared" si="210"/>
        <v>1960</v>
      </c>
      <c r="AF126" s="174">
        <f t="shared" si="210"/>
        <v>2000</v>
      </c>
      <c r="AG126" s="27">
        <f t="shared" si="210"/>
        <v>2000</v>
      </c>
    </row>
    <row r="127" spans="1:33" s="177" customFormat="1" ht="93.75" x14ac:dyDescent="0.25">
      <c r="A127" s="172">
        <v>919</v>
      </c>
      <c r="B127" s="207" t="s">
        <v>94</v>
      </c>
      <c r="C127" s="178" t="s">
        <v>232</v>
      </c>
      <c r="D127" s="174">
        <v>2000</v>
      </c>
      <c r="E127" s="174">
        <v>2000</v>
      </c>
      <c r="F127" s="174">
        <v>2000</v>
      </c>
      <c r="G127" s="175"/>
      <c r="H127" s="176"/>
      <c r="I127" s="176"/>
      <c r="J127" s="174"/>
      <c r="K127" s="174"/>
      <c r="L127" s="174"/>
      <c r="M127" s="179">
        <f t="shared" ref="M127:O128" si="211">D127+J127</f>
        <v>2000</v>
      </c>
      <c r="N127" s="179">
        <f t="shared" si="211"/>
        <v>2000</v>
      </c>
      <c r="O127" s="179">
        <f t="shared" si="211"/>
        <v>2000</v>
      </c>
      <c r="P127" s="174"/>
      <c r="Q127" s="174"/>
      <c r="R127" s="174"/>
      <c r="S127" s="179">
        <f t="shared" ref="S127:U128" si="212">M127+P127</f>
        <v>2000</v>
      </c>
      <c r="T127" s="179">
        <f t="shared" si="212"/>
        <v>2000</v>
      </c>
      <c r="U127" s="179">
        <f t="shared" si="212"/>
        <v>2000</v>
      </c>
      <c r="V127" s="174"/>
      <c r="W127" s="174"/>
      <c r="X127" s="174"/>
      <c r="Y127" s="179">
        <f t="shared" ref="Y127:AA128" si="213">S127+V127</f>
        <v>2000</v>
      </c>
      <c r="Z127" s="179">
        <f t="shared" si="213"/>
        <v>2000</v>
      </c>
      <c r="AA127" s="179">
        <f t="shared" si="213"/>
        <v>2000</v>
      </c>
      <c r="AB127" s="174">
        <v>-40</v>
      </c>
      <c r="AC127" s="174"/>
      <c r="AD127" s="174"/>
      <c r="AE127" s="179">
        <f t="shared" ref="AE127:AE128" si="214">Y127+AB127</f>
        <v>1960</v>
      </c>
      <c r="AF127" s="179">
        <f t="shared" ref="AF127:AF128" si="215">Z127+AC127</f>
        <v>2000</v>
      </c>
      <c r="AG127" s="28">
        <f t="shared" ref="AG127:AG128" si="216">AA127+AD127</f>
        <v>2000</v>
      </c>
    </row>
    <row r="128" spans="1:33" s="9" customFormat="1" ht="81.599999999999994" hidden="1" customHeight="1" x14ac:dyDescent="0.25">
      <c r="A128" s="42">
        <v>188</v>
      </c>
      <c r="B128" s="201" t="s">
        <v>427</v>
      </c>
      <c r="C128" s="184" t="s">
        <v>233</v>
      </c>
      <c r="D128" s="89">
        <v>159</v>
      </c>
      <c r="E128" s="89">
        <v>165</v>
      </c>
      <c r="F128" s="89">
        <v>172</v>
      </c>
      <c r="G128" s="136"/>
      <c r="H128" s="90"/>
      <c r="I128" s="90"/>
      <c r="J128" s="89"/>
      <c r="K128" s="89"/>
      <c r="L128" s="89"/>
      <c r="M128" s="89">
        <f t="shared" si="211"/>
        <v>159</v>
      </c>
      <c r="N128" s="89">
        <f t="shared" si="211"/>
        <v>165</v>
      </c>
      <c r="O128" s="89">
        <f t="shared" si="211"/>
        <v>172</v>
      </c>
      <c r="P128" s="89"/>
      <c r="Q128" s="89"/>
      <c r="R128" s="89"/>
      <c r="S128" s="89">
        <f t="shared" si="212"/>
        <v>159</v>
      </c>
      <c r="T128" s="89">
        <f t="shared" si="212"/>
        <v>165</v>
      </c>
      <c r="U128" s="89">
        <f t="shared" si="212"/>
        <v>172</v>
      </c>
      <c r="V128" s="89"/>
      <c r="W128" s="89"/>
      <c r="X128" s="89"/>
      <c r="Y128" s="89">
        <f t="shared" si="213"/>
        <v>159</v>
      </c>
      <c r="Z128" s="89">
        <f t="shared" si="213"/>
        <v>165</v>
      </c>
      <c r="AA128" s="89">
        <f t="shared" si="213"/>
        <v>172</v>
      </c>
      <c r="AB128" s="89"/>
      <c r="AC128" s="89"/>
      <c r="AD128" s="89"/>
      <c r="AE128" s="89">
        <f t="shared" si="214"/>
        <v>159</v>
      </c>
      <c r="AF128" s="89">
        <f t="shared" si="215"/>
        <v>165</v>
      </c>
      <c r="AG128" s="27">
        <f t="shared" si="216"/>
        <v>172</v>
      </c>
    </row>
    <row r="129" spans="1:33" s="9" customFormat="1" ht="66.599999999999994" hidden="1" customHeight="1" x14ac:dyDescent="0.25">
      <c r="A129" s="42">
        <v>900</v>
      </c>
      <c r="B129" s="200" t="s">
        <v>428</v>
      </c>
      <c r="C129" s="160" t="s">
        <v>234</v>
      </c>
      <c r="D129" s="89">
        <f>D130</f>
        <v>60</v>
      </c>
      <c r="E129" s="89">
        <f>E130</f>
        <v>62</v>
      </c>
      <c r="F129" s="89">
        <f>F130</f>
        <v>64</v>
      </c>
      <c r="G129" s="136"/>
      <c r="H129" s="90"/>
      <c r="I129" s="90"/>
      <c r="J129" s="89">
        <f t="shared" ref="J129:Y129" si="217">J130</f>
        <v>0</v>
      </c>
      <c r="K129" s="89">
        <f t="shared" si="217"/>
        <v>0</v>
      </c>
      <c r="L129" s="89">
        <f t="shared" si="217"/>
        <v>0</v>
      </c>
      <c r="M129" s="89">
        <f t="shared" si="217"/>
        <v>60</v>
      </c>
      <c r="N129" s="89">
        <f t="shared" si="217"/>
        <v>62</v>
      </c>
      <c r="O129" s="89">
        <f t="shared" si="217"/>
        <v>64</v>
      </c>
      <c r="P129" s="89">
        <f t="shared" si="217"/>
        <v>0</v>
      </c>
      <c r="Q129" s="89">
        <f t="shared" si="217"/>
        <v>0</v>
      </c>
      <c r="R129" s="89">
        <f t="shared" si="217"/>
        <v>0</v>
      </c>
      <c r="S129" s="89">
        <f t="shared" si="217"/>
        <v>60</v>
      </c>
      <c r="T129" s="89">
        <f t="shared" si="217"/>
        <v>62</v>
      </c>
      <c r="U129" s="89">
        <f t="shared" si="217"/>
        <v>64</v>
      </c>
      <c r="V129" s="89">
        <f t="shared" si="217"/>
        <v>0</v>
      </c>
      <c r="W129" s="89">
        <f t="shared" si="217"/>
        <v>0</v>
      </c>
      <c r="X129" s="89">
        <f t="shared" si="217"/>
        <v>0</v>
      </c>
      <c r="Y129" s="89">
        <f t="shared" si="217"/>
        <v>60</v>
      </c>
      <c r="Z129" s="89">
        <f>Z130</f>
        <v>62</v>
      </c>
      <c r="AA129" s="89">
        <f>AA130</f>
        <v>64</v>
      </c>
      <c r="AB129" s="89">
        <f t="shared" ref="AB129:AE129" si="218">AB130</f>
        <v>0</v>
      </c>
      <c r="AC129" s="89">
        <f t="shared" si="218"/>
        <v>0</v>
      </c>
      <c r="AD129" s="89">
        <f t="shared" si="218"/>
        <v>0</v>
      </c>
      <c r="AE129" s="89">
        <f t="shared" si="218"/>
        <v>60</v>
      </c>
      <c r="AF129" s="89">
        <f>AF130</f>
        <v>62</v>
      </c>
      <c r="AG129" s="27">
        <f>AG130</f>
        <v>64</v>
      </c>
    </row>
    <row r="130" spans="1:33" s="9" customFormat="1" ht="83.45" hidden="1" customHeight="1" x14ac:dyDescent="0.25">
      <c r="A130" s="42">
        <v>900</v>
      </c>
      <c r="B130" s="200" t="s">
        <v>95</v>
      </c>
      <c r="C130" s="170" t="s">
        <v>234</v>
      </c>
      <c r="D130" s="89">
        <v>60</v>
      </c>
      <c r="E130" s="89">
        <v>62</v>
      </c>
      <c r="F130" s="89">
        <v>64</v>
      </c>
      <c r="G130" s="136"/>
      <c r="H130" s="90"/>
      <c r="I130" s="90"/>
      <c r="J130" s="89"/>
      <c r="K130" s="89"/>
      <c r="L130" s="89"/>
      <c r="M130" s="94">
        <f>D130+J130</f>
        <v>60</v>
      </c>
      <c r="N130" s="94">
        <f>E130+K130</f>
        <v>62</v>
      </c>
      <c r="O130" s="94">
        <f>F130+L130</f>
        <v>64</v>
      </c>
      <c r="P130" s="89"/>
      <c r="Q130" s="89"/>
      <c r="R130" s="89"/>
      <c r="S130" s="94">
        <f>M130+P130</f>
        <v>60</v>
      </c>
      <c r="T130" s="94">
        <f>N130+Q130</f>
        <v>62</v>
      </c>
      <c r="U130" s="94">
        <f>O130+R130</f>
        <v>64</v>
      </c>
      <c r="V130" s="89"/>
      <c r="W130" s="89"/>
      <c r="X130" s="89"/>
      <c r="Y130" s="94">
        <f>S130+V130</f>
        <v>60</v>
      </c>
      <c r="Z130" s="94">
        <f>T130+W130</f>
        <v>62</v>
      </c>
      <c r="AA130" s="94">
        <f>U130+X130</f>
        <v>64</v>
      </c>
      <c r="AB130" s="89"/>
      <c r="AC130" s="89"/>
      <c r="AD130" s="89"/>
      <c r="AE130" s="94">
        <f>Y130+AB130</f>
        <v>60</v>
      </c>
      <c r="AF130" s="94">
        <f>Z130+AC130</f>
        <v>62</v>
      </c>
      <c r="AG130" s="28">
        <f>AA130+AD130</f>
        <v>64</v>
      </c>
    </row>
    <row r="131" spans="1:33" s="9" customFormat="1" ht="42" hidden="1" customHeight="1" x14ac:dyDescent="0.25">
      <c r="A131" s="185" t="s">
        <v>316</v>
      </c>
      <c r="B131" s="201" t="s">
        <v>341</v>
      </c>
      <c r="C131" s="144" t="s">
        <v>235</v>
      </c>
      <c r="D131" s="89">
        <f>D132</f>
        <v>2500</v>
      </c>
      <c r="E131" s="89">
        <f>E132</f>
        <v>2595</v>
      </c>
      <c r="F131" s="89">
        <f>F132</f>
        <v>2699</v>
      </c>
      <c r="G131" s="136"/>
      <c r="H131" s="90"/>
      <c r="I131" s="90"/>
      <c r="J131" s="89">
        <f t="shared" ref="J131:Y131" si="219">J132</f>
        <v>0</v>
      </c>
      <c r="K131" s="89">
        <f t="shared" si="219"/>
        <v>0</v>
      </c>
      <c r="L131" s="89">
        <f t="shared" si="219"/>
        <v>0</v>
      </c>
      <c r="M131" s="89">
        <f t="shared" si="219"/>
        <v>2500</v>
      </c>
      <c r="N131" s="89">
        <f t="shared" si="219"/>
        <v>2595</v>
      </c>
      <c r="O131" s="89">
        <f t="shared" si="219"/>
        <v>2699</v>
      </c>
      <c r="P131" s="89">
        <f t="shared" si="219"/>
        <v>0</v>
      </c>
      <c r="Q131" s="89">
        <f t="shared" si="219"/>
        <v>0</v>
      </c>
      <c r="R131" s="89">
        <f t="shared" si="219"/>
        <v>0</v>
      </c>
      <c r="S131" s="89">
        <f t="shared" si="219"/>
        <v>2500</v>
      </c>
      <c r="T131" s="89">
        <f t="shared" si="219"/>
        <v>2595</v>
      </c>
      <c r="U131" s="89">
        <f t="shared" si="219"/>
        <v>2699</v>
      </c>
      <c r="V131" s="89">
        <f t="shared" si="219"/>
        <v>0</v>
      </c>
      <c r="W131" s="89">
        <f t="shared" si="219"/>
        <v>0</v>
      </c>
      <c r="X131" s="89">
        <f t="shared" si="219"/>
        <v>0</v>
      </c>
      <c r="Y131" s="89">
        <f t="shared" si="219"/>
        <v>2500</v>
      </c>
      <c r="Z131" s="89">
        <f>Z132</f>
        <v>2595</v>
      </c>
      <c r="AA131" s="89">
        <f>AA132</f>
        <v>2699</v>
      </c>
      <c r="AB131" s="89">
        <f t="shared" ref="AB131:AE131" si="220">AB132</f>
        <v>0</v>
      </c>
      <c r="AC131" s="89">
        <f t="shared" si="220"/>
        <v>0</v>
      </c>
      <c r="AD131" s="89">
        <f t="shared" si="220"/>
        <v>0</v>
      </c>
      <c r="AE131" s="89">
        <f t="shared" si="220"/>
        <v>2500</v>
      </c>
      <c r="AF131" s="89">
        <f>AF132</f>
        <v>2595</v>
      </c>
      <c r="AG131" s="27">
        <f>AG132</f>
        <v>2699</v>
      </c>
    </row>
    <row r="132" spans="1:33" s="9" customFormat="1" ht="56.25" hidden="1" x14ac:dyDescent="0.25">
      <c r="A132" s="42"/>
      <c r="B132" s="201" t="s">
        <v>96</v>
      </c>
      <c r="C132" s="145" t="s">
        <v>236</v>
      </c>
      <c r="D132" s="89">
        <v>2500</v>
      </c>
      <c r="E132" s="89">
        <v>2595</v>
      </c>
      <c r="F132" s="89">
        <v>2699</v>
      </c>
      <c r="G132" s="136"/>
      <c r="H132" s="90"/>
      <c r="I132" s="90"/>
      <c r="J132" s="89"/>
      <c r="K132" s="89"/>
      <c r="L132" s="89"/>
      <c r="M132" s="94">
        <f>D132+J132</f>
        <v>2500</v>
      </c>
      <c r="N132" s="94">
        <f>E132+K132</f>
        <v>2595</v>
      </c>
      <c r="O132" s="94">
        <f>F132+L132</f>
        <v>2699</v>
      </c>
      <c r="P132" s="89"/>
      <c r="Q132" s="89"/>
      <c r="R132" s="89"/>
      <c r="S132" s="94">
        <f>M132+P132</f>
        <v>2500</v>
      </c>
      <c r="T132" s="94">
        <f>N132+Q132</f>
        <v>2595</v>
      </c>
      <c r="U132" s="94">
        <f>O132+R132</f>
        <v>2699</v>
      </c>
      <c r="V132" s="89"/>
      <c r="W132" s="89"/>
      <c r="X132" s="89"/>
      <c r="Y132" s="94">
        <f>S132+V132</f>
        <v>2500</v>
      </c>
      <c r="Z132" s="94">
        <f>T132+W132</f>
        <v>2595</v>
      </c>
      <c r="AA132" s="94">
        <f>U132+X132</f>
        <v>2699</v>
      </c>
      <c r="AB132" s="89"/>
      <c r="AC132" s="89"/>
      <c r="AD132" s="89"/>
      <c r="AE132" s="94">
        <f>Y132+AB132</f>
        <v>2500</v>
      </c>
      <c r="AF132" s="94">
        <f>Z132+AC132</f>
        <v>2595</v>
      </c>
      <c r="AG132" s="28">
        <f>AA132+AD132</f>
        <v>2699</v>
      </c>
    </row>
    <row r="133" spans="1:33" s="3" customFormat="1" ht="25.5" customHeight="1" x14ac:dyDescent="0.25">
      <c r="A133" s="182"/>
      <c r="B133" s="208"/>
      <c r="C133" s="62" t="s">
        <v>343</v>
      </c>
      <c r="D133" s="26">
        <f>D236+D237</f>
        <v>553759.6</v>
      </c>
      <c r="E133" s="26">
        <f>E236+E237</f>
        <v>565063.6</v>
      </c>
      <c r="F133" s="26">
        <f>F236+F237</f>
        <v>580926.30000000005</v>
      </c>
      <c r="G133" s="157"/>
      <c r="H133" s="158"/>
      <c r="I133" s="158"/>
      <c r="J133" s="26">
        <f>J236+J237</f>
        <v>519</v>
      </c>
      <c r="K133" s="26">
        <f t="shared" ref="K133:U133" si="221">K236+K237</f>
        <v>530</v>
      </c>
      <c r="L133" s="26">
        <f t="shared" si="221"/>
        <v>-24243</v>
      </c>
      <c r="M133" s="26">
        <f>M236+M237</f>
        <v>554278.6</v>
      </c>
      <c r="N133" s="26">
        <f t="shared" si="221"/>
        <v>565593.59999999998</v>
      </c>
      <c r="O133" s="26">
        <f t="shared" si="221"/>
        <v>556683.30000000005</v>
      </c>
      <c r="P133" s="26">
        <f t="shared" si="221"/>
        <v>10000</v>
      </c>
      <c r="Q133" s="26">
        <f t="shared" si="221"/>
        <v>0</v>
      </c>
      <c r="R133" s="26">
        <f t="shared" si="221"/>
        <v>0</v>
      </c>
      <c r="S133" s="26">
        <f t="shared" si="221"/>
        <v>564278.6</v>
      </c>
      <c r="T133" s="26">
        <f t="shared" si="221"/>
        <v>565593.59999999998</v>
      </c>
      <c r="U133" s="26">
        <f t="shared" si="221"/>
        <v>556683.30000000005</v>
      </c>
      <c r="V133" s="26">
        <f t="shared" ref="V133:AA133" si="222">V236+V237</f>
        <v>0</v>
      </c>
      <c r="W133" s="26">
        <f t="shared" si="222"/>
        <v>0</v>
      </c>
      <c r="X133" s="26">
        <f t="shared" si="222"/>
        <v>1858</v>
      </c>
      <c r="Y133" s="26">
        <f t="shared" si="222"/>
        <v>564278.6</v>
      </c>
      <c r="Z133" s="26">
        <f t="shared" si="222"/>
        <v>565593.59999999998</v>
      </c>
      <c r="AA133" s="26">
        <f t="shared" si="222"/>
        <v>558541.30000000005</v>
      </c>
      <c r="AB133" s="26">
        <f t="shared" ref="AB133:AG133" si="223">AB236+AB237</f>
        <v>0</v>
      </c>
      <c r="AC133" s="26">
        <f t="shared" si="223"/>
        <v>0</v>
      </c>
      <c r="AD133" s="26">
        <f t="shared" si="223"/>
        <v>0</v>
      </c>
      <c r="AE133" s="26">
        <f t="shared" si="223"/>
        <v>564278.6</v>
      </c>
      <c r="AF133" s="26">
        <f t="shared" si="223"/>
        <v>565593.59999999998</v>
      </c>
      <c r="AG133" s="26">
        <f t="shared" si="223"/>
        <v>558541.30000000005</v>
      </c>
    </row>
    <row r="134" spans="1:33" x14ac:dyDescent="0.25">
      <c r="A134" s="43"/>
      <c r="B134" s="209" t="s">
        <v>97</v>
      </c>
      <c r="C134" s="52" t="s">
        <v>237</v>
      </c>
      <c r="D134" s="99">
        <f>D135+D228+D230+D232</f>
        <v>2256600.7000000002</v>
      </c>
      <c r="E134" s="99">
        <f>E135+E228+E230+E232</f>
        <v>2075410.2000000002</v>
      </c>
      <c r="F134" s="99">
        <f>F135+F228+F230+F232</f>
        <v>1956043.2000000002</v>
      </c>
      <c r="G134" s="136" t="s">
        <v>352</v>
      </c>
      <c r="H134" s="90" t="s">
        <v>352</v>
      </c>
      <c r="I134" s="90"/>
      <c r="J134" s="99">
        <f t="shared" ref="J134:AA134" si="224">J135+J228+J230+J232</f>
        <v>219573.8</v>
      </c>
      <c r="K134" s="99">
        <f t="shared" si="224"/>
        <v>65916.5</v>
      </c>
      <c r="L134" s="99">
        <f t="shared" si="224"/>
        <v>65954.7</v>
      </c>
      <c r="M134" s="29">
        <f t="shared" si="224"/>
        <v>2476324.4999999995</v>
      </c>
      <c r="N134" s="29">
        <f t="shared" si="224"/>
        <v>2141326.7000000002</v>
      </c>
      <c r="O134" s="29">
        <f t="shared" si="224"/>
        <v>2021997.9</v>
      </c>
      <c r="P134" s="29">
        <f t="shared" si="224"/>
        <v>6600</v>
      </c>
      <c r="Q134" s="29">
        <f t="shared" si="224"/>
        <v>0</v>
      </c>
      <c r="R134" s="29">
        <f t="shared" si="224"/>
        <v>0</v>
      </c>
      <c r="S134" s="29">
        <f t="shared" si="224"/>
        <v>2482924.4999999995</v>
      </c>
      <c r="T134" s="29">
        <f t="shared" si="224"/>
        <v>2141326.7000000002</v>
      </c>
      <c r="U134" s="29">
        <f t="shared" si="224"/>
        <v>2021997.9</v>
      </c>
      <c r="V134" s="29">
        <f t="shared" si="224"/>
        <v>31306.100000000006</v>
      </c>
      <c r="W134" s="29">
        <f t="shared" si="224"/>
        <v>0</v>
      </c>
      <c r="X134" s="29">
        <f t="shared" si="224"/>
        <v>0</v>
      </c>
      <c r="Y134" s="29">
        <f t="shared" si="224"/>
        <v>2514230.5999999996</v>
      </c>
      <c r="Z134" s="29">
        <f t="shared" si="224"/>
        <v>2141326.6999999997</v>
      </c>
      <c r="AA134" s="29">
        <f t="shared" si="224"/>
        <v>2021997.9</v>
      </c>
      <c r="AB134" s="29">
        <f t="shared" ref="AB134:AG134" si="225">AB135+AB228+AB230+AB232</f>
        <v>160793.41999999998</v>
      </c>
      <c r="AC134" s="29">
        <f t="shared" si="225"/>
        <v>3124.9</v>
      </c>
      <c r="AD134" s="29">
        <f t="shared" si="225"/>
        <v>100785.4</v>
      </c>
      <c r="AE134" s="29">
        <f t="shared" si="225"/>
        <v>2675024.0199999996</v>
      </c>
      <c r="AF134" s="29">
        <f t="shared" si="225"/>
        <v>2144451.6</v>
      </c>
      <c r="AG134" s="29">
        <f t="shared" si="225"/>
        <v>2122783.2999999998</v>
      </c>
    </row>
    <row r="135" spans="1:33" ht="36" x14ac:dyDescent="0.25">
      <c r="A135" s="43"/>
      <c r="B135" s="209" t="s">
        <v>98</v>
      </c>
      <c r="C135" s="62" t="s">
        <v>238</v>
      </c>
      <c r="D135" s="99">
        <f>D136+D141+D164+D225</f>
        <v>2255519.3000000003</v>
      </c>
      <c r="E135" s="99">
        <f>E136+E141+E164+E225</f>
        <v>2074303.2000000002</v>
      </c>
      <c r="F135" s="99">
        <f>F136+F141+F164+F225</f>
        <v>1955758.2000000002</v>
      </c>
      <c r="G135" s="136"/>
      <c r="H135" s="90"/>
      <c r="I135" s="90"/>
      <c r="J135" s="99">
        <f t="shared" ref="J135:AA135" si="226">J136+J141+J164+J225</f>
        <v>219573.8</v>
      </c>
      <c r="K135" s="99">
        <f t="shared" si="226"/>
        <v>65916.5</v>
      </c>
      <c r="L135" s="99">
        <f t="shared" si="226"/>
        <v>65954.7</v>
      </c>
      <c r="M135" s="29">
        <f t="shared" si="226"/>
        <v>2475243.0999999996</v>
      </c>
      <c r="N135" s="29">
        <f t="shared" si="226"/>
        <v>2140219.7000000002</v>
      </c>
      <c r="O135" s="29">
        <f t="shared" si="226"/>
        <v>2021712.9</v>
      </c>
      <c r="P135" s="29">
        <f t="shared" si="226"/>
        <v>0</v>
      </c>
      <c r="Q135" s="29">
        <f t="shared" si="226"/>
        <v>0</v>
      </c>
      <c r="R135" s="29">
        <f t="shared" si="226"/>
        <v>0</v>
      </c>
      <c r="S135" s="29">
        <f t="shared" si="226"/>
        <v>2475243.0999999996</v>
      </c>
      <c r="T135" s="29">
        <f t="shared" si="226"/>
        <v>2140219.7000000002</v>
      </c>
      <c r="U135" s="29">
        <f t="shared" si="226"/>
        <v>2021712.9</v>
      </c>
      <c r="V135" s="29">
        <f t="shared" si="226"/>
        <v>17538.700000000004</v>
      </c>
      <c r="W135" s="29">
        <f t="shared" si="226"/>
        <v>0</v>
      </c>
      <c r="X135" s="29">
        <f t="shared" si="226"/>
        <v>0</v>
      </c>
      <c r="Y135" s="29">
        <f t="shared" si="226"/>
        <v>2492781.7999999998</v>
      </c>
      <c r="Z135" s="29">
        <f t="shared" si="226"/>
        <v>2140219.6999999997</v>
      </c>
      <c r="AA135" s="29">
        <f t="shared" si="226"/>
        <v>2021712.9</v>
      </c>
      <c r="AB135" s="29">
        <f t="shared" ref="AB135:AG135" si="227">AB136+AB141+AB164+AB225</f>
        <v>120393.42</v>
      </c>
      <c r="AC135" s="29">
        <f t="shared" si="227"/>
        <v>3946.9</v>
      </c>
      <c r="AD135" s="29">
        <f t="shared" si="227"/>
        <v>100785.4</v>
      </c>
      <c r="AE135" s="29">
        <f t="shared" si="227"/>
        <v>2613175.2199999997</v>
      </c>
      <c r="AF135" s="29">
        <f t="shared" si="227"/>
        <v>2144166.6</v>
      </c>
      <c r="AG135" s="29">
        <f t="shared" si="227"/>
        <v>2122498.2999999998</v>
      </c>
    </row>
    <row r="136" spans="1:33" s="84" customFormat="1" ht="36" hidden="1" x14ac:dyDescent="0.25">
      <c r="A136" s="142">
        <v>855</v>
      </c>
      <c r="B136" s="199" t="s">
        <v>398</v>
      </c>
      <c r="C136" s="117" t="s">
        <v>306</v>
      </c>
      <c r="D136" s="99">
        <f>D137+D140</f>
        <v>538798</v>
      </c>
      <c r="E136" s="99">
        <f>E137+E140</f>
        <v>274749</v>
      </c>
      <c r="F136" s="99">
        <f>F137+F140</f>
        <v>221361</v>
      </c>
      <c r="G136" s="136"/>
      <c r="H136" s="90"/>
      <c r="I136" s="90"/>
      <c r="J136" s="99">
        <f t="shared" ref="J136:O136" si="228">J137+J140</f>
        <v>0</v>
      </c>
      <c r="K136" s="99">
        <f t="shared" si="228"/>
        <v>0</v>
      </c>
      <c r="L136" s="99">
        <f t="shared" si="228"/>
        <v>0</v>
      </c>
      <c r="M136" s="99">
        <f t="shared" si="228"/>
        <v>538798</v>
      </c>
      <c r="N136" s="99">
        <f t="shared" si="228"/>
        <v>274749</v>
      </c>
      <c r="O136" s="99">
        <f t="shared" si="228"/>
        <v>221361</v>
      </c>
      <c r="P136" s="99">
        <f t="shared" ref="P136:U136" si="229">P137+P140</f>
        <v>0</v>
      </c>
      <c r="Q136" s="99">
        <f t="shared" si="229"/>
        <v>0</v>
      </c>
      <c r="R136" s="99">
        <f t="shared" si="229"/>
        <v>0</v>
      </c>
      <c r="S136" s="99">
        <f t="shared" si="229"/>
        <v>538798</v>
      </c>
      <c r="T136" s="99">
        <f t="shared" si="229"/>
        <v>274749</v>
      </c>
      <c r="U136" s="99">
        <f t="shared" si="229"/>
        <v>221361</v>
      </c>
      <c r="V136" s="99">
        <f t="shared" ref="V136:AA136" si="230">V137+V140</f>
        <v>0</v>
      </c>
      <c r="W136" s="99">
        <f t="shared" si="230"/>
        <v>0</v>
      </c>
      <c r="X136" s="99">
        <f t="shared" si="230"/>
        <v>0</v>
      </c>
      <c r="Y136" s="99">
        <f t="shared" si="230"/>
        <v>538798</v>
      </c>
      <c r="Z136" s="99">
        <f t="shared" si="230"/>
        <v>274749</v>
      </c>
      <c r="AA136" s="99">
        <f t="shared" si="230"/>
        <v>221361</v>
      </c>
      <c r="AB136" s="29">
        <f t="shared" ref="AB136:AG136" si="231">AB137+AB140</f>
        <v>0</v>
      </c>
      <c r="AC136" s="29">
        <f t="shared" si="231"/>
        <v>0</v>
      </c>
      <c r="AD136" s="29">
        <f t="shared" si="231"/>
        <v>0</v>
      </c>
      <c r="AE136" s="29">
        <f t="shared" si="231"/>
        <v>538798</v>
      </c>
      <c r="AF136" s="29">
        <f t="shared" si="231"/>
        <v>274749</v>
      </c>
      <c r="AG136" s="29">
        <f t="shared" si="231"/>
        <v>221361</v>
      </c>
    </row>
    <row r="137" spans="1:33" s="84" customFormat="1" ht="36" hidden="1" x14ac:dyDescent="0.25">
      <c r="A137" s="142">
        <v>855</v>
      </c>
      <c r="B137" s="201" t="s">
        <v>399</v>
      </c>
      <c r="C137" s="144" t="s">
        <v>239</v>
      </c>
      <c r="D137" s="99">
        <f>D138+D139</f>
        <v>538798</v>
      </c>
      <c r="E137" s="99">
        <f>E138+E139</f>
        <v>274749</v>
      </c>
      <c r="F137" s="99">
        <f>F138+F139</f>
        <v>221361</v>
      </c>
      <c r="G137" s="136"/>
      <c r="H137" s="90"/>
      <c r="I137" s="90"/>
      <c r="J137" s="99">
        <f t="shared" ref="J137:O137" si="232">J138+J139</f>
        <v>0</v>
      </c>
      <c r="K137" s="99">
        <f t="shared" si="232"/>
        <v>0</v>
      </c>
      <c r="L137" s="99">
        <f t="shared" si="232"/>
        <v>0</v>
      </c>
      <c r="M137" s="99">
        <f t="shared" si="232"/>
        <v>538798</v>
      </c>
      <c r="N137" s="99">
        <f t="shared" si="232"/>
        <v>274749</v>
      </c>
      <c r="O137" s="99">
        <f t="shared" si="232"/>
        <v>221361</v>
      </c>
      <c r="P137" s="99">
        <f t="shared" ref="P137:U137" si="233">P138+P139</f>
        <v>0</v>
      </c>
      <c r="Q137" s="99">
        <f t="shared" si="233"/>
        <v>0</v>
      </c>
      <c r="R137" s="99">
        <f t="shared" si="233"/>
        <v>0</v>
      </c>
      <c r="S137" s="99">
        <f t="shared" si="233"/>
        <v>538798</v>
      </c>
      <c r="T137" s="99">
        <f t="shared" si="233"/>
        <v>274749</v>
      </c>
      <c r="U137" s="99">
        <f t="shared" si="233"/>
        <v>221361</v>
      </c>
      <c r="V137" s="99">
        <f t="shared" ref="V137:AA137" si="234">V138+V139</f>
        <v>0</v>
      </c>
      <c r="W137" s="99">
        <f t="shared" si="234"/>
        <v>0</v>
      </c>
      <c r="X137" s="99">
        <f t="shared" si="234"/>
        <v>0</v>
      </c>
      <c r="Y137" s="99">
        <f t="shared" si="234"/>
        <v>538798</v>
      </c>
      <c r="Z137" s="99">
        <f t="shared" si="234"/>
        <v>274749</v>
      </c>
      <c r="AA137" s="99">
        <f t="shared" si="234"/>
        <v>221361</v>
      </c>
      <c r="AB137" s="29">
        <f t="shared" ref="AB137:AG137" si="235">AB138+AB139</f>
        <v>0</v>
      </c>
      <c r="AC137" s="29">
        <f t="shared" si="235"/>
        <v>0</v>
      </c>
      <c r="AD137" s="29">
        <f t="shared" si="235"/>
        <v>0</v>
      </c>
      <c r="AE137" s="29">
        <f t="shared" si="235"/>
        <v>538798</v>
      </c>
      <c r="AF137" s="29">
        <f t="shared" si="235"/>
        <v>274749</v>
      </c>
      <c r="AG137" s="29">
        <f t="shared" si="235"/>
        <v>221361</v>
      </c>
    </row>
    <row r="138" spans="1:33" s="84" customFormat="1" ht="37.5" hidden="1" x14ac:dyDescent="0.3">
      <c r="A138" s="142">
        <v>855</v>
      </c>
      <c r="B138" s="202"/>
      <c r="C138" s="116" t="s">
        <v>314</v>
      </c>
      <c r="D138" s="89">
        <v>535422</v>
      </c>
      <c r="E138" s="89">
        <v>271464</v>
      </c>
      <c r="F138" s="89">
        <v>218125</v>
      </c>
      <c r="G138" s="136">
        <v>12</v>
      </c>
      <c r="H138" s="90">
        <v>14</v>
      </c>
      <c r="I138" s="90">
        <v>14</v>
      </c>
      <c r="J138" s="89"/>
      <c r="K138" s="89"/>
      <c r="L138" s="89"/>
      <c r="M138" s="89">
        <f t="shared" ref="M138:O139" si="236">D138+J138</f>
        <v>535422</v>
      </c>
      <c r="N138" s="89">
        <f t="shared" si="236"/>
        <v>271464</v>
      </c>
      <c r="O138" s="89">
        <f t="shared" si="236"/>
        <v>218125</v>
      </c>
      <c r="P138" s="89"/>
      <c r="Q138" s="89"/>
      <c r="R138" s="89"/>
      <c r="S138" s="89">
        <f t="shared" ref="S138:U139" si="237">M138+P138</f>
        <v>535422</v>
      </c>
      <c r="T138" s="89">
        <f t="shared" si="237"/>
        <v>271464</v>
      </c>
      <c r="U138" s="89">
        <f t="shared" si="237"/>
        <v>218125</v>
      </c>
      <c r="V138" s="89"/>
      <c r="W138" s="89"/>
      <c r="X138" s="89"/>
      <c r="Y138" s="89">
        <f t="shared" ref="Y138:AA139" si="238">S138+V138</f>
        <v>535422</v>
      </c>
      <c r="Z138" s="89">
        <f t="shared" si="238"/>
        <v>271464</v>
      </c>
      <c r="AA138" s="89">
        <f t="shared" si="238"/>
        <v>218125</v>
      </c>
      <c r="AB138" s="27"/>
      <c r="AC138" s="27"/>
      <c r="AD138" s="27"/>
      <c r="AE138" s="27">
        <f t="shared" ref="AE138:AE139" si="239">Y138+AB138</f>
        <v>535422</v>
      </c>
      <c r="AF138" s="27">
        <f t="shared" ref="AF138:AF139" si="240">Z138+AC138</f>
        <v>271464</v>
      </c>
      <c r="AG138" s="27">
        <f t="shared" ref="AG138:AG139" si="241">AA138+AD138</f>
        <v>218125</v>
      </c>
    </row>
    <row r="139" spans="1:33" s="84" customFormat="1" ht="37.5" hidden="1" x14ac:dyDescent="0.3">
      <c r="A139" s="142">
        <v>855</v>
      </c>
      <c r="B139" s="199"/>
      <c r="C139" s="116" t="s">
        <v>240</v>
      </c>
      <c r="D139" s="89">
        <v>3376</v>
      </c>
      <c r="E139" s="89">
        <v>3285</v>
      </c>
      <c r="F139" s="89">
        <v>3236</v>
      </c>
      <c r="G139" s="136">
        <v>11</v>
      </c>
      <c r="H139" s="90">
        <v>13</v>
      </c>
      <c r="I139" s="90">
        <v>13</v>
      </c>
      <c r="J139" s="89"/>
      <c r="K139" s="89"/>
      <c r="L139" s="89"/>
      <c r="M139" s="89">
        <f t="shared" si="236"/>
        <v>3376</v>
      </c>
      <c r="N139" s="89">
        <f t="shared" si="236"/>
        <v>3285</v>
      </c>
      <c r="O139" s="89">
        <f t="shared" si="236"/>
        <v>3236</v>
      </c>
      <c r="P139" s="89"/>
      <c r="Q139" s="89"/>
      <c r="R139" s="89"/>
      <c r="S139" s="89">
        <f t="shared" si="237"/>
        <v>3376</v>
      </c>
      <c r="T139" s="89">
        <f t="shared" si="237"/>
        <v>3285</v>
      </c>
      <c r="U139" s="89">
        <f t="shared" si="237"/>
        <v>3236</v>
      </c>
      <c r="V139" s="89"/>
      <c r="W139" s="89"/>
      <c r="X139" s="89"/>
      <c r="Y139" s="89">
        <f t="shared" si="238"/>
        <v>3376</v>
      </c>
      <c r="Z139" s="89">
        <f t="shared" si="238"/>
        <v>3285</v>
      </c>
      <c r="AA139" s="89">
        <f t="shared" si="238"/>
        <v>3236</v>
      </c>
      <c r="AB139" s="27"/>
      <c r="AC139" s="27"/>
      <c r="AD139" s="27"/>
      <c r="AE139" s="27">
        <f t="shared" si="239"/>
        <v>3376</v>
      </c>
      <c r="AF139" s="27">
        <f t="shared" si="240"/>
        <v>3285</v>
      </c>
      <c r="AG139" s="27">
        <f t="shared" si="241"/>
        <v>3236</v>
      </c>
    </row>
    <row r="140" spans="1:33" s="3" customFormat="1" ht="36" hidden="1" x14ac:dyDescent="0.25">
      <c r="A140" s="44">
        <v>855</v>
      </c>
      <c r="B140" s="201" t="s">
        <v>400</v>
      </c>
      <c r="C140" s="144" t="s">
        <v>241</v>
      </c>
      <c r="D140" s="99"/>
      <c r="E140" s="99"/>
      <c r="F140" s="99"/>
      <c r="G140" s="136"/>
      <c r="H140" s="90"/>
      <c r="I140" s="90"/>
      <c r="J140" s="99"/>
      <c r="K140" s="99"/>
      <c r="L140" s="9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</row>
    <row r="141" spans="1:33" s="50" customFormat="1" ht="54" x14ac:dyDescent="0.25">
      <c r="A141" s="49"/>
      <c r="B141" s="209" t="s">
        <v>401</v>
      </c>
      <c r="C141" s="55" t="s">
        <v>347</v>
      </c>
      <c r="D141" s="99">
        <f>SUM(D142:D153)-D144</f>
        <v>0</v>
      </c>
      <c r="E141" s="99">
        <f>SUM(E142:E153)-E144</f>
        <v>0</v>
      </c>
      <c r="F141" s="99">
        <f>SUM(F142:F153)-F144</f>
        <v>0</v>
      </c>
      <c r="G141" s="136"/>
      <c r="H141" s="90"/>
      <c r="I141" s="90"/>
      <c r="J141" s="99">
        <f t="shared" ref="J141:AA141" si="242">SUM(J142:J153)-J144</f>
        <v>110596.5</v>
      </c>
      <c r="K141" s="99">
        <f t="shared" si="242"/>
        <v>10358</v>
      </c>
      <c r="L141" s="99">
        <f t="shared" si="242"/>
        <v>10353</v>
      </c>
      <c r="M141" s="29">
        <f t="shared" si="242"/>
        <v>110596.5</v>
      </c>
      <c r="N141" s="29">
        <f t="shared" si="242"/>
        <v>10358</v>
      </c>
      <c r="O141" s="29">
        <f t="shared" si="242"/>
        <v>10353</v>
      </c>
      <c r="P141" s="29">
        <f t="shared" si="242"/>
        <v>0</v>
      </c>
      <c r="Q141" s="29">
        <f t="shared" si="242"/>
        <v>0</v>
      </c>
      <c r="R141" s="29">
        <f t="shared" si="242"/>
        <v>0</v>
      </c>
      <c r="S141" s="29">
        <f t="shared" si="242"/>
        <v>110596.5</v>
      </c>
      <c r="T141" s="29">
        <f t="shared" si="242"/>
        <v>10358</v>
      </c>
      <c r="U141" s="29">
        <f t="shared" si="242"/>
        <v>10353</v>
      </c>
      <c r="V141" s="29">
        <f t="shared" si="242"/>
        <v>7115</v>
      </c>
      <c r="W141" s="29">
        <f t="shared" si="242"/>
        <v>0</v>
      </c>
      <c r="X141" s="29">
        <f t="shared" si="242"/>
        <v>0</v>
      </c>
      <c r="Y141" s="29">
        <f t="shared" si="242"/>
        <v>117711.5</v>
      </c>
      <c r="Z141" s="29">
        <f t="shared" si="242"/>
        <v>10358</v>
      </c>
      <c r="AA141" s="29">
        <f t="shared" si="242"/>
        <v>10353</v>
      </c>
      <c r="AB141" s="29">
        <f t="shared" ref="AB141:AG141" si="243">SUM(AB142:AB153)-AB144</f>
        <v>103064.92</v>
      </c>
      <c r="AC141" s="29">
        <f t="shared" si="243"/>
        <v>-75.099999999999909</v>
      </c>
      <c r="AD141" s="29">
        <f t="shared" si="243"/>
        <v>96763.4</v>
      </c>
      <c r="AE141" s="29">
        <f t="shared" si="243"/>
        <v>220776.41999999998</v>
      </c>
      <c r="AF141" s="29">
        <f t="shared" si="243"/>
        <v>10282.9</v>
      </c>
      <c r="AG141" s="29">
        <f t="shared" si="243"/>
        <v>107116.4</v>
      </c>
    </row>
    <row r="142" spans="1:33" s="84" customFormat="1" ht="72" hidden="1" x14ac:dyDescent="0.25">
      <c r="A142" s="142">
        <v>919</v>
      </c>
      <c r="B142" s="200" t="s">
        <v>395</v>
      </c>
      <c r="C142" s="143" t="s">
        <v>242</v>
      </c>
      <c r="D142" s="99"/>
      <c r="E142" s="99"/>
      <c r="F142" s="99"/>
      <c r="G142" s="136"/>
      <c r="H142" s="90">
        <v>27</v>
      </c>
      <c r="I142" s="90">
        <v>27</v>
      </c>
      <c r="J142" s="14">
        <v>70000</v>
      </c>
      <c r="K142" s="99"/>
      <c r="L142" s="99"/>
      <c r="M142" s="89">
        <f>D142+J142</f>
        <v>70000</v>
      </c>
      <c r="N142" s="89">
        <f>E142+K142</f>
        <v>0</v>
      </c>
      <c r="O142" s="89">
        <f>F142+L142</f>
        <v>0</v>
      </c>
      <c r="P142" s="14"/>
      <c r="Q142" s="99"/>
      <c r="R142" s="99"/>
      <c r="S142" s="89">
        <f>M142+P142</f>
        <v>70000</v>
      </c>
      <c r="T142" s="89">
        <f>N142+Q142</f>
        <v>0</v>
      </c>
      <c r="U142" s="89">
        <f>O142+R142</f>
        <v>0</v>
      </c>
      <c r="V142" s="14"/>
      <c r="W142" s="14"/>
      <c r="X142" s="14"/>
      <c r="Y142" s="89">
        <f>S142+V142</f>
        <v>70000</v>
      </c>
      <c r="Z142" s="89">
        <f>T142+W142</f>
        <v>0</v>
      </c>
      <c r="AA142" s="89">
        <f>U142+X142</f>
        <v>0</v>
      </c>
      <c r="AB142" s="67"/>
      <c r="AC142" s="67"/>
      <c r="AD142" s="67"/>
      <c r="AE142" s="27">
        <f>Y142+AB142</f>
        <v>70000</v>
      </c>
      <c r="AF142" s="27">
        <f>Z142+AC142</f>
        <v>0</v>
      </c>
      <c r="AG142" s="27">
        <f>AA142+AD142</f>
        <v>0</v>
      </c>
    </row>
    <row r="143" spans="1:33" ht="54" hidden="1" x14ac:dyDescent="0.25">
      <c r="A143" s="142"/>
      <c r="B143" s="201" t="s">
        <v>103</v>
      </c>
      <c r="C143" s="143" t="s">
        <v>248</v>
      </c>
      <c r="D143" s="14">
        <f>D144</f>
        <v>0</v>
      </c>
      <c r="E143" s="14">
        <f>E144</f>
        <v>0</v>
      </c>
      <c r="F143" s="14">
        <f>F144</f>
        <v>0</v>
      </c>
      <c r="G143" s="136"/>
      <c r="H143" s="90"/>
      <c r="I143" s="90"/>
      <c r="J143" s="14">
        <f t="shared" ref="J143:Y143" si="244">J144</f>
        <v>0</v>
      </c>
      <c r="K143" s="14">
        <f t="shared" si="244"/>
        <v>0</v>
      </c>
      <c r="L143" s="14">
        <f t="shared" si="244"/>
        <v>0</v>
      </c>
      <c r="M143" s="14">
        <f t="shared" si="244"/>
        <v>0</v>
      </c>
      <c r="N143" s="14">
        <f t="shared" si="244"/>
        <v>0</v>
      </c>
      <c r="O143" s="14">
        <f t="shared" si="244"/>
        <v>0</v>
      </c>
      <c r="P143" s="14">
        <f t="shared" si="244"/>
        <v>0</v>
      </c>
      <c r="Q143" s="14">
        <f t="shared" si="244"/>
        <v>0</v>
      </c>
      <c r="R143" s="14">
        <f t="shared" si="244"/>
        <v>0</v>
      </c>
      <c r="S143" s="14">
        <f t="shared" si="244"/>
        <v>0</v>
      </c>
      <c r="T143" s="14">
        <f t="shared" si="244"/>
        <v>0</v>
      </c>
      <c r="U143" s="14">
        <f t="shared" si="244"/>
        <v>0</v>
      </c>
      <c r="V143" s="67">
        <f t="shared" si="244"/>
        <v>0</v>
      </c>
      <c r="W143" s="14">
        <f t="shared" si="244"/>
        <v>0</v>
      </c>
      <c r="X143" s="14">
        <f t="shared" si="244"/>
        <v>0</v>
      </c>
      <c r="Y143" s="14">
        <f t="shared" si="244"/>
        <v>0</v>
      </c>
      <c r="Z143" s="14">
        <f>Z144</f>
        <v>0</v>
      </c>
      <c r="AA143" s="14">
        <f>AA144</f>
        <v>0</v>
      </c>
      <c r="AB143" s="67">
        <f t="shared" ref="AB143:AE143" si="245">AB144</f>
        <v>0</v>
      </c>
      <c r="AC143" s="67">
        <f t="shared" si="245"/>
        <v>0</v>
      </c>
      <c r="AD143" s="67">
        <f t="shared" si="245"/>
        <v>0</v>
      </c>
      <c r="AE143" s="67">
        <f t="shared" si="245"/>
        <v>0</v>
      </c>
      <c r="AF143" s="67">
        <f>AF144</f>
        <v>0</v>
      </c>
      <c r="AG143" s="67">
        <f>AG144</f>
        <v>0</v>
      </c>
    </row>
    <row r="144" spans="1:33" ht="150" hidden="1" x14ac:dyDescent="0.3">
      <c r="A144" s="142">
        <v>919</v>
      </c>
      <c r="B144" s="210" t="s">
        <v>104</v>
      </c>
      <c r="C144" s="116" t="s">
        <v>364</v>
      </c>
      <c r="D144" s="99"/>
      <c r="E144" s="99"/>
      <c r="F144" s="99"/>
      <c r="G144" s="136"/>
      <c r="H144" s="90"/>
      <c r="I144" s="90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29"/>
      <c r="W144" s="99"/>
      <c r="X144" s="99"/>
      <c r="Y144" s="99"/>
      <c r="Z144" s="99"/>
      <c r="AA144" s="99"/>
      <c r="AB144" s="29"/>
      <c r="AC144" s="29"/>
      <c r="AD144" s="29"/>
      <c r="AE144" s="29"/>
      <c r="AF144" s="29"/>
      <c r="AG144" s="29"/>
    </row>
    <row r="145" spans="1:33" ht="90" x14ac:dyDescent="0.25">
      <c r="A145" s="142"/>
      <c r="B145" s="205" t="s">
        <v>454</v>
      </c>
      <c r="C145" s="58" t="s">
        <v>455</v>
      </c>
      <c r="D145" s="99"/>
      <c r="E145" s="99"/>
      <c r="F145" s="99"/>
      <c r="G145" s="136"/>
      <c r="H145" s="90"/>
      <c r="I145" s="90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29"/>
      <c r="W145" s="99"/>
      <c r="X145" s="99"/>
      <c r="Y145" s="29">
        <v>0</v>
      </c>
      <c r="Z145" s="29">
        <v>0</v>
      </c>
      <c r="AA145" s="29">
        <v>0</v>
      </c>
      <c r="AB145" s="29">
        <v>5675.62</v>
      </c>
      <c r="AC145" s="29">
        <v>3946.9</v>
      </c>
      <c r="AD145" s="29">
        <v>100785.4</v>
      </c>
      <c r="AE145" s="67">
        <f>Y145+AB145</f>
        <v>5675.62</v>
      </c>
      <c r="AF145" s="67">
        <f>Z145+AC145</f>
        <v>3946.9</v>
      </c>
      <c r="AG145" s="67">
        <f>AA145+AD145</f>
        <v>100785.4</v>
      </c>
    </row>
    <row r="146" spans="1:33" ht="36" x14ac:dyDescent="0.25">
      <c r="A146" s="142"/>
      <c r="B146" s="205" t="s">
        <v>99</v>
      </c>
      <c r="C146" s="58" t="s">
        <v>243</v>
      </c>
      <c r="D146" s="29"/>
      <c r="E146" s="29"/>
      <c r="F146" s="29"/>
      <c r="G146" s="157"/>
      <c r="H146" s="158"/>
      <c r="I146" s="158"/>
      <c r="J146" s="29"/>
      <c r="K146" s="29"/>
      <c r="L146" s="29"/>
      <c r="M146" s="27">
        <f t="shared" ref="M146:O151" si="246">D146+J146</f>
        <v>0</v>
      </c>
      <c r="N146" s="27">
        <f t="shared" si="246"/>
        <v>0</v>
      </c>
      <c r="O146" s="27">
        <f t="shared" si="246"/>
        <v>0</v>
      </c>
      <c r="P146" s="29"/>
      <c r="Q146" s="29"/>
      <c r="R146" s="29"/>
      <c r="S146" s="27">
        <f t="shared" ref="S146:U151" si="247">M146+P146</f>
        <v>0</v>
      </c>
      <c r="T146" s="27">
        <f t="shared" si="247"/>
        <v>0</v>
      </c>
      <c r="U146" s="27">
        <f t="shared" si="247"/>
        <v>0</v>
      </c>
      <c r="V146" s="29"/>
      <c r="W146" s="29"/>
      <c r="X146" s="29"/>
      <c r="Y146" s="27">
        <f t="shared" ref="Y146:Y151" si="248">S146+V146</f>
        <v>0</v>
      </c>
      <c r="Z146" s="27">
        <f t="shared" ref="Z146:Z151" si="249">T146+W146</f>
        <v>0</v>
      </c>
      <c r="AA146" s="27">
        <f t="shared" ref="AA146:AA151" si="250">U146+X146</f>
        <v>0</v>
      </c>
      <c r="AB146" s="29">
        <v>240</v>
      </c>
      <c r="AC146" s="29"/>
      <c r="AD146" s="29"/>
      <c r="AE146" s="27">
        <f t="shared" ref="AE146:AE151" si="251">Y146+AB146</f>
        <v>240</v>
      </c>
      <c r="AF146" s="27">
        <f t="shared" ref="AF146:AF151" si="252">Z146+AC146</f>
        <v>0</v>
      </c>
      <c r="AG146" s="27">
        <f t="shared" ref="AG146:AG151" si="253">AA146+AD146</f>
        <v>0</v>
      </c>
    </row>
    <row r="147" spans="1:33" ht="36" x14ac:dyDescent="0.25">
      <c r="A147" s="142"/>
      <c r="B147" s="205" t="s">
        <v>330</v>
      </c>
      <c r="C147" s="58" t="s">
        <v>331</v>
      </c>
      <c r="D147" s="29"/>
      <c r="E147" s="29"/>
      <c r="F147" s="29"/>
      <c r="G147" s="157"/>
      <c r="H147" s="158"/>
      <c r="I147" s="158"/>
      <c r="J147" s="29"/>
      <c r="K147" s="29"/>
      <c r="L147" s="29"/>
      <c r="M147" s="27">
        <f t="shared" si="246"/>
        <v>0</v>
      </c>
      <c r="N147" s="27">
        <f t="shared" si="246"/>
        <v>0</v>
      </c>
      <c r="O147" s="27">
        <f t="shared" si="246"/>
        <v>0</v>
      </c>
      <c r="P147" s="29"/>
      <c r="Q147" s="29"/>
      <c r="R147" s="29"/>
      <c r="S147" s="27">
        <f t="shared" si="247"/>
        <v>0</v>
      </c>
      <c r="T147" s="27">
        <f t="shared" si="247"/>
        <v>0</v>
      </c>
      <c r="U147" s="27">
        <f t="shared" si="247"/>
        <v>0</v>
      </c>
      <c r="V147" s="29"/>
      <c r="W147" s="29"/>
      <c r="X147" s="29"/>
      <c r="Y147" s="27">
        <f t="shared" si="248"/>
        <v>0</v>
      </c>
      <c r="Z147" s="27">
        <f t="shared" si="249"/>
        <v>0</v>
      </c>
      <c r="AA147" s="27">
        <f t="shared" si="250"/>
        <v>0</v>
      </c>
      <c r="AB147" s="29">
        <v>3202.1</v>
      </c>
      <c r="AC147" s="29"/>
      <c r="AD147" s="29"/>
      <c r="AE147" s="27">
        <f t="shared" si="251"/>
        <v>3202.1</v>
      </c>
      <c r="AF147" s="27">
        <f t="shared" si="252"/>
        <v>0</v>
      </c>
      <c r="AG147" s="27">
        <f t="shared" si="253"/>
        <v>0</v>
      </c>
    </row>
    <row r="148" spans="1:33" ht="54" hidden="1" x14ac:dyDescent="0.25">
      <c r="A148" s="142"/>
      <c r="B148" s="201" t="s">
        <v>100</v>
      </c>
      <c r="C148" s="144" t="s">
        <v>244</v>
      </c>
      <c r="D148" s="99"/>
      <c r="E148" s="99"/>
      <c r="F148" s="99"/>
      <c r="G148" s="136"/>
      <c r="H148" s="90"/>
      <c r="I148" s="90"/>
      <c r="J148" s="99"/>
      <c r="K148" s="99"/>
      <c r="L148" s="99"/>
      <c r="M148" s="89">
        <f t="shared" si="246"/>
        <v>0</v>
      </c>
      <c r="N148" s="89">
        <f t="shared" si="246"/>
        <v>0</v>
      </c>
      <c r="O148" s="89">
        <f t="shared" si="246"/>
        <v>0</v>
      </c>
      <c r="P148" s="99"/>
      <c r="Q148" s="99"/>
      <c r="R148" s="99"/>
      <c r="S148" s="89">
        <f t="shared" si="247"/>
        <v>0</v>
      </c>
      <c r="T148" s="89">
        <f t="shared" si="247"/>
        <v>0</v>
      </c>
      <c r="U148" s="89">
        <f t="shared" si="247"/>
        <v>0</v>
      </c>
      <c r="V148" s="29"/>
      <c r="W148" s="99"/>
      <c r="X148" s="99"/>
      <c r="Y148" s="89">
        <f t="shared" si="248"/>
        <v>0</v>
      </c>
      <c r="Z148" s="89">
        <f t="shared" si="249"/>
        <v>0</v>
      </c>
      <c r="AA148" s="89">
        <f t="shared" si="250"/>
        <v>0</v>
      </c>
      <c r="AB148" s="29"/>
      <c r="AC148" s="29"/>
      <c r="AD148" s="29"/>
      <c r="AE148" s="27">
        <f t="shared" si="251"/>
        <v>0</v>
      </c>
      <c r="AF148" s="27">
        <f t="shared" si="252"/>
        <v>0</v>
      </c>
      <c r="AG148" s="27">
        <f t="shared" si="253"/>
        <v>0</v>
      </c>
    </row>
    <row r="149" spans="1:33" ht="54" hidden="1" x14ac:dyDescent="0.25">
      <c r="A149" s="142"/>
      <c r="B149" s="201" t="s">
        <v>101</v>
      </c>
      <c r="C149" s="144" t="s">
        <v>245</v>
      </c>
      <c r="D149" s="99"/>
      <c r="E149" s="99"/>
      <c r="F149" s="99"/>
      <c r="G149" s="136"/>
      <c r="H149" s="90"/>
      <c r="I149" s="90"/>
      <c r="J149" s="99"/>
      <c r="K149" s="99"/>
      <c r="L149" s="99"/>
      <c r="M149" s="89">
        <f t="shared" si="246"/>
        <v>0</v>
      </c>
      <c r="N149" s="89">
        <f t="shared" si="246"/>
        <v>0</v>
      </c>
      <c r="O149" s="89">
        <f t="shared" si="246"/>
        <v>0</v>
      </c>
      <c r="P149" s="99"/>
      <c r="Q149" s="99"/>
      <c r="R149" s="99"/>
      <c r="S149" s="89">
        <f t="shared" si="247"/>
        <v>0</v>
      </c>
      <c r="T149" s="89">
        <f t="shared" si="247"/>
        <v>0</v>
      </c>
      <c r="U149" s="89">
        <f t="shared" si="247"/>
        <v>0</v>
      </c>
      <c r="V149" s="29"/>
      <c r="W149" s="99"/>
      <c r="X149" s="99"/>
      <c r="Y149" s="89">
        <f t="shared" si="248"/>
        <v>0</v>
      </c>
      <c r="Z149" s="89">
        <f t="shared" si="249"/>
        <v>0</v>
      </c>
      <c r="AA149" s="89">
        <f t="shared" si="250"/>
        <v>0</v>
      </c>
      <c r="AB149" s="29"/>
      <c r="AC149" s="29"/>
      <c r="AD149" s="29"/>
      <c r="AE149" s="27">
        <f t="shared" si="251"/>
        <v>0</v>
      </c>
      <c r="AF149" s="27">
        <f t="shared" si="252"/>
        <v>0</v>
      </c>
      <c r="AG149" s="27">
        <f t="shared" si="253"/>
        <v>0</v>
      </c>
    </row>
    <row r="150" spans="1:33" ht="72" hidden="1" x14ac:dyDescent="0.25">
      <c r="A150" s="142"/>
      <c r="B150" s="201" t="s">
        <v>102</v>
      </c>
      <c r="C150" s="144" t="s">
        <v>246</v>
      </c>
      <c r="D150" s="99"/>
      <c r="E150" s="99"/>
      <c r="F150" s="99"/>
      <c r="G150" s="136"/>
      <c r="H150" s="90"/>
      <c r="I150" s="90"/>
      <c r="J150" s="99"/>
      <c r="K150" s="99"/>
      <c r="L150" s="99"/>
      <c r="M150" s="89">
        <f t="shared" si="246"/>
        <v>0</v>
      </c>
      <c r="N150" s="89">
        <f t="shared" si="246"/>
        <v>0</v>
      </c>
      <c r="O150" s="89">
        <f t="shared" si="246"/>
        <v>0</v>
      </c>
      <c r="P150" s="99"/>
      <c r="Q150" s="99"/>
      <c r="R150" s="99"/>
      <c r="S150" s="89">
        <f t="shared" si="247"/>
        <v>0</v>
      </c>
      <c r="T150" s="89">
        <f t="shared" si="247"/>
        <v>0</v>
      </c>
      <c r="U150" s="89">
        <f t="shared" si="247"/>
        <v>0</v>
      </c>
      <c r="V150" s="29"/>
      <c r="W150" s="99"/>
      <c r="X150" s="99"/>
      <c r="Y150" s="89">
        <f t="shared" si="248"/>
        <v>0</v>
      </c>
      <c r="Z150" s="89">
        <f t="shared" si="249"/>
        <v>0</v>
      </c>
      <c r="AA150" s="89">
        <f t="shared" si="250"/>
        <v>0</v>
      </c>
      <c r="AB150" s="29"/>
      <c r="AC150" s="29"/>
      <c r="AD150" s="29"/>
      <c r="AE150" s="27">
        <f t="shared" si="251"/>
        <v>0</v>
      </c>
      <c r="AF150" s="27">
        <f t="shared" si="252"/>
        <v>0</v>
      </c>
      <c r="AG150" s="27">
        <f t="shared" si="253"/>
        <v>0</v>
      </c>
    </row>
    <row r="151" spans="1:33" s="84" customFormat="1" ht="72" hidden="1" x14ac:dyDescent="0.25">
      <c r="A151" s="142">
        <v>919</v>
      </c>
      <c r="B151" s="201" t="s">
        <v>397</v>
      </c>
      <c r="C151" s="143" t="s">
        <v>247</v>
      </c>
      <c r="D151" s="99"/>
      <c r="E151" s="99"/>
      <c r="F151" s="99"/>
      <c r="G151" s="136"/>
      <c r="H151" s="90">
        <v>37</v>
      </c>
      <c r="I151" s="90">
        <v>37</v>
      </c>
      <c r="J151" s="14">
        <v>28003.5</v>
      </c>
      <c r="K151" s="99"/>
      <c r="L151" s="99"/>
      <c r="M151" s="89">
        <f t="shared" si="246"/>
        <v>28003.5</v>
      </c>
      <c r="N151" s="89">
        <f t="shared" si="246"/>
        <v>0</v>
      </c>
      <c r="O151" s="89">
        <f t="shared" si="246"/>
        <v>0</v>
      </c>
      <c r="P151" s="14"/>
      <c r="Q151" s="99"/>
      <c r="R151" s="99"/>
      <c r="S151" s="89">
        <f t="shared" si="247"/>
        <v>28003.5</v>
      </c>
      <c r="T151" s="89">
        <f t="shared" si="247"/>
        <v>0</v>
      </c>
      <c r="U151" s="89">
        <f t="shared" si="247"/>
        <v>0</v>
      </c>
      <c r="V151" s="14"/>
      <c r="W151" s="14"/>
      <c r="X151" s="14"/>
      <c r="Y151" s="89">
        <f t="shared" si="248"/>
        <v>28003.5</v>
      </c>
      <c r="Z151" s="89">
        <f t="shared" si="249"/>
        <v>0</v>
      </c>
      <c r="AA151" s="89">
        <f t="shared" si="250"/>
        <v>0</v>
      </c>
      <c r="AB151" s="67"/>
      <c r="AC151" s="67"/>
      <c r="AD151" s="67"/>
      <c r="AE151" s="27">
        <f t="shared" si="251"/>
        <v>28003.5</v>
      </c>
      <c r="AF151" s="27">
        <f t="shared" si="252"/>
        <v>0</v>
      </c>
      <c r="AG151" s="27">
        <f t="shared" si="253"/>
        <v>0</v>
      </c>
    </row>
    <row r="152" spans="1:33" s="84" customFormat="1" ht="54" hidden="1" x14ac:dyDescent="0.25">
      <c r="A152" s="142">
        <v>904</v>
      </c>
      <c r="B152" s="201" t="s">
        <v>426</v>
      </c>
      <c r="C152" s="143" t="s">
        <v>396</v>
      </c>
      <c r="D152" s="99">
        <v>0</v>
      </c>
      <c r="E152" s="99"/>
      <c r="F152" s="99"/>
      <c r="G152" s="136"/>
      <c r="H152" s="90">
        <v>34</v>
      </c>
      <c r="I152" s="90">
        <v>34</v>
      </c>
      <c r="J152" s="14">
        <v>2240</v>
      </c>
      <c r="K152" s="99"/>
      <c r="L152" s="99"/>
      <c r="M152" s="89">
        <f>D152+J152</f>
        <v>2240</v>
      </c>
      <c r="N152" s="89">
        <v>0</v>
      </c>
      <c r="O152" s="89">
        <v>0</v>
      </c>
      <c r="P152" s="14"/>
      <c r="Q152" s="99"/>
      <c r="R152" s="99"/>
      <c r="S152" s="89">
        <f>M152+P152</f>
        <v>2240</v>
      </c>
      <c r="T152" s="89"/>
      <c r="U152" s="89"/>
      <c r="V152" s="14"/>
      <c r="W152" s="14"/>
      <c r="X152" s="14"/>
      <c r="Y152" s="89">
        <f>S152+V152</f>
        <v>2240</v>
      </c>
      <c r="Z152" s="89"/>
      <c r="AA152" s="89"/>
      <c r="AB152" s="67"/>
      <c r="AC152" s="67"/>
      <c r="AD152" s="67"/>
      <c r="AE152" s="27">
        <f>Y152+AB152</f>
        <v>2240</v>
      </c>
      <c r="AF152" s="27"/>
      <c r="AG152" s="27"/>
    </row>
    <row r="153" spans="1:33" s="2" customFormat="1" x14ac:dyDescent="0.25">
      <c r="A153" s="43"/>
      <c r="B153" s="205" t="s">
        <v>402</v>
      </c>
      <c r="C153" s="58" t="s">
        <v>249</v>
      </c>
      <c r="D153" s="100">
        <f>SUM(D154:D163)</f>
        <v>0</v>
      </c>
      <c r="E153" s="100">
        <f>SUM(E154:E163)</f>
        <v>0</v>
      </c>
      <c r="F153" s="100">
        <f>SUM(F154:F163)</f>
        <v>0</v>
      </c>
      <c r="G153" s="136"/>
      <c r="H153" s="90"/>
      <c r="I153" s="90"/>
      <c r="J153" s="100">
        <f t="shared" ref="J153:O153" si="254">SUM(J154:J163)</f>
        <v>10353</v>
      </c>
      <c r="K153" s="100">
        <f t="shared" si="254"/>
        <v>10358</v>
      </c>
      <c r="L153" s="100">
        <f t="shared" si="254"/>
        <v>10353</v>
      </c>
      <c r="M153" s="68">
        <f t="shared" si="254"/>
        <v>10353</v>
      </c>
      <c r="N153" s="68">
        <f t="shared" si="254"/>
        <v>10358</v>
      </c>
      <c r="O153" s="68">
        <f t="shared" si="254"/>
        <v>10353</v>
      </c>
      <c r="P153" s="68">
        <f t="shared" ref="P153:AA153" si="255">SUM(P154:P163)</f>
        <v>0</v>
      </c>
      <c r="Q153" s="68">
        <f t="shared" si="255"/>
        <v>0</v>
      </c>
      <c r="R153" s="68">
        <f t="shared" si="255"/>
        <v>0</v>
      </c>
      <c r="S153" s="68">
        <f t="shared" si="255"/>
        <v>10353</v>
      </c>
      <c r="T153" s="68">
        <f t="shared" si="255"/>
        <v>10358</v>
      </c>
      <c r="U153" s="68">
        <f t="shared" si="255"/>
        <v>10353</v>
      </c>
      <c r="V153" s="68">
        <f t="shared" si="255"/>
        <v>7115</v>
      </c>
      <c r="W153" s="68">
        <f t="shared" si="255"/>
        <v>0</v>
      </c>
      <c r="X153" s="68">
        <f t="shared" si="255"/>
        <v>0</v>
      </c>
      <c r="Y153" s="68">
        <f t="shared" si="255"/>
        <v>17468</v>
      </c>
      <c r="Z153" s="68">
        <f t="shared" si="255"/>
        <v>10358</v>
      </c>
      <c r="AA153" s="68">
        <f t="shared" si="255"/>
        <v>10353</v>
      </c>
      <c r="AB153" s="68">
        <f t="shared" ref="AB153:AG153" si="256">SUM(AB154:AB163)</f>
        <v>93947.199999999997</v>
      </c>
      <c r="AC153" s="68">
        <f t="shared" si="256"/>
        <v>-4022</v>
      </c>
      <c r="AD153" s="68">
        <f t="shared" si="256"/>
        <v>-4022</v>
      </c>
      <c r="AE153" s="68">
        <f t="shared" si="256"/>
        <v>111415.2</v>
      </c>
      <c r="AF153" s="68">
        <f t="shared" si="256"/>
        <v>6336</v>
      </c>
      <c r="AG153" s="68">
        <f t="shared" si="256"/>
        <v>6331</v>
      </c>
    </row>
    <row r="154" spans="1:33" s="84" customFormat="1" ht="37.5" hidden="1" x14ac:dyDescent="0.25">
      <c r="A154" s="142">
        <v>900</v>
      </c>
      <c r="B154" s="211" t="s">
        <v>105</v>
      </c>
      <c r="C154" s="145" t="s">
        <v>250</v>
      </c>
      <c r="D154" s="99"/>
      <c r="E154" s="99"/>
      <c r="F154" s="99"/>
      <c r="G154" s="136"/>
      <c r="H154" s="90">
        <v>32</v>
      </c>
      <c r="I154" s="90">
        <v>32</v>
      </c>
      <c r="J154" s="14">
        <v>193</v>
      </c>
      <c r="K154" s="14">
        <v>193</v>
      </c>
      <c r="L154" s="14">
        <v>193</v>
      </c>
      <c r="M154" s="94">
        <f t="shared" ref="M154:M163" si="257">D154+J154</f>
        <v>193</v>
      </c>
      <c r="N154" s="94">
        <f t="shared" ref="N154:N163" si="258">E154+K154</f>
        <v>193</v>
      </c>
      <c r="O154" s="94">
        <f t="shared" ref="O154:O163" si="259">F154+L154</f>
        <v>193</v>
      </c>
      <c r="P154" s="14"/>
      <c r="Q154" s="14"/>
      <c r="R154" s="14"/>
      <c r="S154" s="94">
        <f t="shared" ref="S154:S163" si="260">M154+P154</f>
        <v>193</v>
      </c>
      <c r="T154" s="94">
        <f t="shared" ref="T154:T163" si="261">N154+Q154</f>
        <v>193</v>
      </c>
      <c r="U154" s="94">
        <f t="shared" ref="U154:U163" si="262">O154+R154</f>
        <v>193</v>
      </c>
      <c r="V154" s="14"/>
      <c r="W154" s="14"/>
      <c r="X154" s="14"/>
      <c r="Y154" s="94">
        <f t="shared" ref="Y154:Y163" si="263">S154+V154</f>
        <v>193</v>
      </c>
      <c r="Z154" s="94">
        <f t="shared" ref="Z154:Z163" si="264">T154+W154</f>
        <v>193</v>
      </c>
      <c r="AA154" s="94">
        <f t="shared" ref="AA154:AA163" si="265">U154+X154</f>
        <v>193</v>
      </c>
      <c r="AB154" s="67"/>
      <c r="AC154" s="67"/>
      <c r="AD154" s="67"/>
      <c r="AE154" s="28">
        <f t="shared" ref="AE154:AE163" si="266">Y154+AB154</f>
        <v>193</v>
      </c>
      <c r="AF154" s="28">
        <f t="shared" ref="AF154:AF163" si="267">Z154+AC154</f>
        <v>193</v>
      </c>
      <c r="AG154" s="28">
        <f t="shared" ref="AG154:AG163" si="268">AA154+AD154</f>
        <v>193</v>
      </c>
    </row>
    <row r="155" spans="1:33" s="84" customFormat="1" ht="56.25" hidden="1" x14ac:dyDescent="0.25">
      <c r="A155" s="142">
        <v>900</v>
      </c>
      <c r="B155" s="211" t="s">
        <v>111</v>
      </c>
      <c r="C155" s="145" t="s">
        <v>365</v>
      </c>
      <c r="D155" s="99"/>
      <c r="E155" s="99"/>
      <c r="F155" s="99"/>
      <c r="G155" s="136"/>
      <c r="H155" s="90"/>
      <c r="I155" s="90"/>
      <c r="J155" s="99"/>
      <c r="K155" s="99"/>
      <c r="L155" s="99"/>
      <c r="M155" s="94">
        <f t="shared" si="257"/>
        <v>0</v>
      </c>
      <c r="N155" s="94">
        <f t="shared" si="258"/>
        <v>0</v>
      </c>
      <c r="O155" s="94">
        <f t="shared" si="259"/>
        <v>0</v>
      </c>
      <c r="P155" s="99"/>
      <c r="Q155" s="99"/>
      <c r="R155" s="99"/>
      <c r="S155" s="94">
        <f t="shared" si="260"/>
        <v>0</v>
      </c>
      <c r="T155" s="94">
        <f t="shared" si="261"/>
        <v>0</v>
      </c>
      <c r="U155" s="94">
        <f t="shared" si="262"/>
        <v>0</v>
      </c>
      <c r="V155" s="99"/>
      <c r="W155" s="99"/>
      <c r="X155" s="99"/>
      <c r="Y155" s="94">
        <f t="shared" si="263"/>
        <v>0</v>
      </c>
      <c r="Z155" s="94">
        <f t="shared" si="264"/>
        <v>0</v>
      </c>
      <c r="AA155" s="94">
        <f t="shared" si="265"/>
        <v>0</v>
      </c>
      <c r="AB155" s="29"/>
      <c r="AC155" s="29"/>
      <c r="AD155" s="29"/>
      <c r="AE155" s="28">
        <f t="shared" si="266"/>
        <v>0</v>
      </c>
      <c r="AF155" s="28">
        <f t="shared" si="267"/>
        <v>0</v>
      </c>
      <c r="AG155" s="28">
        <f t="shared" si="268"/>
        <v>0</v>
      </c>
    </row>
    <row r="156" spans="1:33" s="84" customFormat="1" ht="37.5" hidden="1" x14ac:dyDescent="0.25">
      <c r="A156" s="142">
        <v>911</v>
      </c>
      <c r="B156" s="211" t="s">
        <v>106</v>
      </c>
      <c r="C156" s="145" t="s">
        <v>251</v>
      </c>
      <c r="D156" s="14">
        <v>0</v>
      </c>
      <c r="E156" s="99"/>
      <c r="F156" s="99"/>
      <c r="G156" s="136"/>
      <c r="H156" s="90">
        <v>31</v>
      </c>
      <c r="I156" s="90">
        <v>31</v>
      </c>
      <c r="J156" s="14">
        <v>1209</v>
      </c>
      <c r="K156" s="14">
        <v>1209</v>
      </c>
      <c r="L156" s="14">
        <v>1209</v>
      </c>
      <c r="M156" s="94">
        <f t="shared" si="257"/>
        <v>1209</v>
      </c>
      <c r="N156" s="94">
        <f t="shared" si="258"/>
        <v>1209</v>
      </c>
      <c r="O156" s="94">
        <f t="shared" si="259"/>
        <v>1209</v>
      </c>
      <c r="P156" s="14"/>
      <c r="Q156" s="14"/>
      <c r="R156" s="14"/>
      <c r="S156" s="94">
        <f t="shared" si="260"/>
        <v>1209</v>
      </c>
      <c r="T156" s="94">
        <f t="shared" si="261"/>
        <v>1209</v>
      </c>
      <c r="U156" s="94">
        <f t="shared" si="262"/>
        <v>1209</v>
      </c>
      <c r="V156" s="14"/>
      <c r="W156" s="14"/>
      <c r="X156" s="14"/>
      <c r="Y156" s="94">
        <f t="shared" si="263"/>
        <v>1209</v>
      </c>
      <c r="Z156" s="94">
        <f t="shared" si="264"/>
        <v>1209</v>
      </c>
      <c r="AA156" s="94">
        <f t="shared" si="265"/>
        <v>1209</v>
      </c>
      <c r="AB156" s="67"/>
      <c r="AC156" s="67"/>
      <c r="AD156" s="67"/>
      <c r="AE156" s="28">
        <f t="shared" si="266"/>
        <v>1209</v>
      </c>
      <c r="AF156" s="28">
        <f t="shared" si="267"/>
        <v>1209</v>
      </c>
      <c r="AG156" s="28">
        <f t="shared" si="268"/>
        <v>1209</v>
      </c>
    </row>
    <row r="157" spans="1:33" s="84" customFormat="1" ht="37.5" hidden="1" x14ac:dyDescent="0.25">
      <c r="A157" s="142">
        <v>911</v>
      </c>
      <c r="B157" s="211" t="s">
        <v>107</v>
      </c>
      <c r="C157" s="145" t="s">
        <v>252</v>
      </c>
      <c r="D157" s="14">
        <v>0</v>
      </c>
      <c r="E157" s="99"/>
      <c r="F157" s="99"/>
      <c r="G157" s="136"/>
      <c r="H157" s="90">
        <v>29</v>
      </c>
      <c r="I157" s="90">
        <v>29</v>
      </c>
      <c r="J157" s="14">
        <v>365</v>
      </c>
      <c r="K157" s="14">
        <v>365</v>
      </c>
      <c r="L157" s="14">
        <v>365</v>
      </c>
      <c r="M157" s="94">
        <f t="shared" si="257"/>
        <v>365</v>
      </c>
      <c r="N157" s="94">
        <f t="shared" si="258"/>
        <v>365</v>
      </c>
      <c r="O157" s="94">
        <f t="shared" si="259"/>
        <v>365</v>
      </c>
      <c r="P157" s="14"/>
      <c r="Q157" s="14"/>
      <c r="R157" s="14"/>
      <c r="S157" s="94">
        <f t="shared" si="260"/>
        <v>365</v>
      </c>
      <c r="T157" s="94">
        <f t="shared" si="261"/>
        <v>365</v>
      </c>
      <c r="U157" s="94">
        <f t="shared" si="262"/>
        <v>365</v>
      </c>
      <c r="V157" s="14"/>
      <c r="W157" s="14"/>
      <c r="X157" s="14"/>
      <c r="Y157" s="94">
        <f t="shared" si="263"/>
        <v>365</v>
      </c>
      <c r="Z157" s="94">
        <f t="shared" si="264"/>
        <v>365</v>
      </c>
      <c r="AA157" s="94">
        <f t="shared" si="265"/>
        <v>365</v>
      </c>
      <c r="AB157" s="67"/>
      <c r="AC157" s="67"/>
      <c r="AD157" s="67"/>
      <c r="AE157" s="28">
        <f t="shared" si="266"/>
        <v>365</v>
      </c>
      <c r="AF157" s="28">
        <f t="shared" si="267"/>
        <v>365</v>
      </c>
      <c r="AG157" s="28">
        <f t="shared" si="268"/>
        <v>365</v>
      </c>
    </row>
    <row r="158" spans="1:33" ht="37.5" x14ac:dyDescent="0.25">
      <c r="A158" s="43">
        <v>911</v>
      </c>
      <c r="B158" s="212" t="s">
        <v>108</v>
      </c>
      <c r="C158" s="60" t="s">
        <v>253</v>
      </c>
      <c r="D158" s="14">
        <v>0</v>
      </c>
      <c r="E158" s="99"/>
      <c r="F158" s="99"/>
      <c r="G158" s="136"/>
      <c r="H158" s="90">
        <v>29</v>
      </c>
      <c r="I158" s="90">
        <v>29</v>
      </c>
      <c r="J158" s="14">
        <v>4022</v>
      </c>
      <c r="K158" s="14">
        <v>4022</v>
      </c>
      <c r="L158" s="14">
        <v>4022</v>
      </c>
      <c r="M158" s="28">
        <f t="shared" si="257"/>
        <v>4022</v>
      </c>
      <c r="N158" s="28">
        <f t="shared" si="258"/>
        <v>4022</v>
      </c>
      <c r="O158" s="28">
        <f t="shared" si="259"/>
        <v>4022</v>
      </c>
      <c r="P158" s="67"/>
      <c r="Q158" s="67"/>
      <c r="R158" s="67"/>
      <c r="S158" s="28">
        <f t="shared" si="260"/>
        <v>4022</v>
      </c>
      <c r="T158" s="28">
        <f t="shared" si="261"/>
        <v>4022</v>
      </c>
      <c r="U158" s="28">
        <f t="shared" si="262"/>
        <v>4022</v>
      </c>
      <c r="V158" s="67"/>
      <c r="W158" s="67"/>
      <c r="X158" s="67"/>
      <c r="Y158" s="28">
        <f t="shared" si="263"/>
        <v>4022</v>
      </c>
      <c r="Z158" s="28">
        <f t="shared" si="264"/>
        <v>4022</v>
      </c>
      <c r="AA158" s="28">
        <f t="shared" si="265"/>
        <v>4022</v>
      </c>
      <c r="AB158" s="67">
        <v>-4022</v>
      </c>
      <c r="AC158" s="67">
        <v>-4022</v>
      </c>
      <c r="AD158" s="67">
        <v>-4022</v>
      </c>
      <c r="AE158" s="28">
        <f t="shared" si="266"/>
        <v>0</v>
      </c>
      <c r="AF158" s="28">
        <f t="shared" si="267"/>
        <v>0</v>
      </c>
      <c r="AG158" s="28">
        <f t="shared" si="268"/>
        <v>0</v>
      </c>
    </row>
    <row r="159" spans="1:33" s="84" customFormat="1" ht="37.5" hidden="1" x14ac:dyDescent="0.25">
      <c r="A159" s="142">
        <v>911</v>
      </c>
      <c r="B159" s="211" t="s">
        <v>109</v>
      </c>
      <c r="C159" s="145" t="s">
        <v>254</v>
      </c>
      <c r="D159" s="14">
        <v>0</v>
      </c>
      <c r="E159" s="99"/>
      <c r="F159" s="99"/>
      <c r="G159" s="136"/>
      <c r="H159" s="90">
        <v>30</v>
      </c>
      <c r="I159" s="90">
        <v>30</v>
      </c>
      <c r="J159" s="99"/>
      <c r="K159" s="14">
        <v>5</v>
      </c>
      <c r="L159" s="99"/>
      <c r="M159" s="94">
        <f t="shared" si="257"/>
        <v>0</v>
      </c>
      <c r="N159" s="94">
        <f t="shared" si="258"/>
        <v>5</v>
      </c>
      <c r="O159" s="94">
        <f t="shared" si="259"/>
        <v>0</v>
      </c>
      <c r="P159" s="99"/>
      <c r="Q159" s="14"/>
      <c r="R159" s="99"/>
      <c r="S159" s="94">
        <f t="shared" si="260"/>
        <v>0</v>
      </c>
      <c r="T159" s="94">
        <f t="shared" si="261"/>
        <v>5</v>
      </c>
      <c r="U159" s="94">
        <f t="shared" si="262"/>
        <v>0</v>
      </c>
      <c r="V159" s="99"/>
      <c r="W159" s="99"/>
      <c r="X159" s="99"/>
      <c r="Y159" s="94">
        <f t="shared" si="263"/>
        <v>0</v>
      </c>
      <c r="Z159" s="94">
        <f t="shared" si="264"/>
        <v>5</v>
      </c>
      <c r="AA159" s="94">
        <f t="shared" si="265"/>
        <v>0</v>
      </c>
      <c r="AB159" s="29"/>
      <c r="AC159" s="29"/>
      <c r="AD159" s="29"/>
      <c r="AE159" s="28">
        <f t="shared" si="266"/>
        <v>0</v>
      </c>
      <c r="AF159" s="28">
        <f t="shared" si="267"/>
        <v>5</v>
      </c>
      <c r="AG159" s="28">
        <f t="shared" si="268"/>
        <v>0</v>
      </c>
    </row>
    <row r="160" spans="1:33" ht="37.5" x14ac:dyDescent="0.25">
      <c r="A160" s="43"/>
      <c r="B160" s="212" t="s">
        <v>457</v>
      </c>
      <c r="C160" s="56" t="s">
        <v>458</v>
      </c>
      <c r="D160" s="14"/>
      <c r="E160" s="99"/>
      <c r="F160" s="99"/>
      <c r="G160" s="136"/>
      <c r="H160" s="90"/>
      <c r="I160" s="90"/>
      <c r="J160" s="99"/>
      <c r="K160" s="14"/>
      <c r="L160" s="99"/>
      <c r="M160" s="28"/>
      <c r="N160" s="28"/>
      <c r="O160" s="28"/>
      <c r="P160" s="29"/>
      <c r="Q160" s="67"/>
      <c r="R160" s="29"/>
      <c r="S160" s="28"/>
      <c r="T160" s="28"/>
      <c r="U160" s="28"/>
      <c r="V160" s="29"/>
      <c r="W160" s="29"/>
      <c r="X160" s="29"/>
      <c r="Y160" s="28">
        <v>0</v>
      </c>
      <c r="Z160" s="28">
        <v>0</v>
      </c>
      <c r="AA160" s="28">
        <v>0</v>
      </c>
      <c r="AB160" s="67">
        <v>97969.2</v>
      </c>
      <c r="AC160" s="29"/>
      <c r="AD160" s="29"/>
      <c r="AE160" s="28">
        <f t="shared" ref="AE160" si="269">Y160+AB160</f>
        <v>97969.2</v>
      </c>
      <c r="AF160" s="28">
        <f t="shared" ref="AF160" si="270">Z160+AC160</f>
        <v>0</v>
      </c>
      <c r="AG160" s="28">
        <f t="shared" ref="AG160" si="271">AA160+AD160</f>
        <v>0</v>
      </c>
    </row>
    <row r="161" spans="1:33" s="84" customFormat="1" ht="56.25" hidden="1" x14ac:dyDescent="0.25">
      <c r="A161" s="142">
        <v>913</v>
      </c>
      <c r="B161" s="211" t="s">
        <v>110</v>
      </c>
      <c r="C161" s="145" t="s">
        <v>255</v>
      </c>
      <c r="D161" s="99"/>
      <c r="E161" s="99"/>
      <c r="F161" s="99"/>
      <c r="G161" s="136"/>
      <c r="H161" s="90">
        <v>35</v>
      </c>
      <c r="I161" s="90">
        <v>35</v>
      </c>
      <c r="J161" s="14">
        <v>4564</v>
      </c>
      <c r="K161" s="14">
        <v>4564</v>
      </c>
      <c r="L161" s="14">
        <v>4564</v>
      </c>
      <c r="M161" s="94">
        <f t="shared" si="257"/>
        <v>4564</v>
      </c>
      <c r="N161" s="94">
        <f t="shared" si="258"/>
        <v>4564</v>
      </c>
      <c r="O161" s="94">
        <f t="shared" si="259"/>
        <v>4564</v>
      </c>
      <c r="P161" s="14"/>
      <c r="Q161" s="14"/>
      <c r="R161" s="14"/>
      <c r="S161" s="94">
        <f t="shared" si="260"/>
        <v>4564</v>
      </c>
      <c r="T161" s="94">
        <f t="shared" si="261"/>
        <v>4564</v>
      </c>
      <c r="U161" s="94">
        <f t="shared" si="262"/>
        <v>4564</v>
      </c>
      <c r="V161" s="14"/>
      <c r="W161" s="14"/>
      <c r="X161" s="14"/>
      <c r="Y161" s="94">
        <f t="shared" si="263"/>
        <v>4564</v>
      </c>
      <c r="Z161" s="94">
        <f t="shared" si="264"/>
        <v>4564</v>
      </c>
      <c r="AA161" s="94">
        <f t="shared" si="265"/>
        <v>4564</v>
      </c>
      <c r="AB161" s="67"/>
      <c r="AC161" s="67"/>
      <c r="AD161" s="67"/>
      <c r="AE161" s="28">
        <f t="shared" si="266"/>
        <v>4564</v>
      </c>
      <c r="AF161" s="28">
        <f t="shared" si="267"/>
        <v>4564</v>
      </c>
      <c r="AG161" s="94">
        <f t="shared" si="268"/>
        <v>4564</v>
      </c>
    </row>
    <row r="162" spans="1:33" s="84" customFormat="1" ht="37.5" hidden="1" x14ac:dyDescent="0.25">
      <c r="A162" s="142">
        <v>913</v>
      </c>
      <c r="B162" s="211" t="s">
        <v>326</v>
      </c>
      <c r="C162" s="145" t="s">
        <v>366</v>
      </c>
      <c r="D162" s="99"/>
      <c r="E162" s="99"/>
      <c r="F162" s="99"/>
      <c r="G162" s="136"/>
      <c r="H162" s="90"/>
      <c r="I162" s="90">
        <v>83</v>
      </c>
      <c r="J162" s="99"/>
      <c r="K162" s="99"/>
      <c r="L162" s="99"/>
      <c r="M162" s="89">
        <f t="shared" si="257"/>
        <v>0</v>
      </c>
      <c r="N162" s="89">
        <f t="shared" si="258"/>
        <v>0</v>
      </c>
      <c r="O162" s="89">
        <f t="shared" si="259"/>
        <v>0</v>
      </c>
      <c r="P162" s="99"/>
      <c r="Q162" s="99"/>
      <c r="R162" s="99"/>
      <c r="S162" s="89">
        <f t="shared" si="260"/>
        <v>0</v>
      </c>
      <c r="T162" s="89">
        <f t="shared" si="261"/>
        <v>0</v>
      </c>
      <c r="U162" s="89">
        <f t="shared" si="262"/>
        <v>0</v>
      </c>
      <c r="V162" s="14">
        <v>140</v>
      </c>
      <c r="W162" s="99"/>
      <c r="X162" s="99"/>
      <c r="Y162" s="89">
        <f t="shared" si="263"/>
        <v>140</v>
      </c>
      <c r="Z162" s="89">
        <f t="shared" si="264"/>
        <v>0</v>
      </c>
      <c r="AA162" s="89">
        <f t="shared" si="265"/>
        <v>0</v>
      </c>
      <c r="AB162" s="67"/>
      <c r="AC162" s="29"/>
      <c r="AD162" s="29"/>
      <c r="AE162" s="27">
        <f t="shared" si="266"/>
        <v>140</v>
      </c>
      <c r="AF162" s="27">
        <f t="shared" si="267"/>
        <v>0</v>
      </c>
      <c r="AG162" s="89">
        <f t="shared" si="268"/>
        <v>0</v>
      </c>
    </row>
    <row r="163" spans="1:33" s="84" customFormat="1" ht="37.5" hidden="1" x14ac:dyDescent="0.25">
      <c r="A163" s="142">
        <v>919</v>
      </c>
      <c r="B163" s="211" t="s">
        <v>338</v>
      </c>
      <c r="C163" s="145" t="s">
        <v>339</v>
      </c>
      <c r="D163" s="99"/>
      <c r="E163" s="99"/>
      <c r="F163" s="99"/>
      <c r="G163" s="136"/>
      <c r="H163" s="90"/>
      <c r="I163" s="90">
        <v>24</v>
      </c>
      <c r="J163" s="99"/>
      <c r="K163" s="99"/>
      <c r="L163" s="99"/>
      <c r="M163" s="89">
        <f t="shared" si="257"/>
        <v>0</v>
      </c>
      <c r="N163" s="89">
        <f t="shared" si="258"/>
        <v>0</v>
      </c>
      <c r="O163" s="89">
        <f t="shared" si="259"/>
        <v>0</v>
      </c>
      <c r="P163" s="99"/>
      <c r="Q163" s="99"/>
      <c r="R163" s="99"/>
      <c r="S163" s="89">
        <f t="shared" si="260"/>
        <v>0</v>
      </c>
      <c r="T163" s="89">
        <f t="shared" si="261"/>
        <v>0</v>
      </c>
      <c r="U163" s="89">
        <f t="shared" si="262"/>
        <v>0</v>
      </c>
      <c r="V163" s="14">
        <v>6975</v>
      </c>
      <c r="W163" s="99"/>
      <c r="X163" s="99"/>
      <c r="Y163" s="89">
        <f t="shared" si="263"/>
        <v>6975</v>
      </c>
      <c r="Z163" s="89">
        <f t="shared" si="264"/>
        <v>0</v>
      </c>
      <c r="AA163" s="89">
        <f t="shared" si="265"/>
        <v>0</v>
      </c>
      <c r="AB163" s="67"/>
      <c r="AC163" s="29"/>
      <c r="AD163" s="29"/>
      <c r="AE163" s="27">
        <f t="shared" si="266"/>
        <v>6975</v>
      </c>
      <c r="AF163" s="27">
        <f t="shared" si="267"/>
        <v>0</v>
      </c>
      <c r="AG163" s="89">
        <f t="shared" si="268"/>
        <v>0</v>
      </c>
    </row>
    <row r="164" spans="1:33" ht="43.9" customHeight="1" x14ac:dyDescent="0.25">
      <c r="A164" s="43"/>
      <c r="B164" s="209" t="s">
        <v>403</v>
      </c>
      <c r="C164" s="57" t="s">
        <v>256</v>
      </c>
      <c r="D164" s="88">
        <f>SUM(D165:D183)</f>
        <v>1453763.0000000002</v>
      </c>
      <c r="E164" s="88">
        <f>SUM(E165:E183)</f>
        <v>1458882.8000000003</v>
      </c>
      <c r="F164" s="88">
        <f>SUM(F165:F183)</f>
        <v>1461488.7000000002</v>
      </c>
      <c r="G164" s="136"/>
      <c r="H164" s="90"/>
      <c r="I164" s="90"/>
      <c r="J164" s="88">
        <f t="shared" ref="J164:AA164" si="272">SUM(J165:J183)</f>
        <v>108977.29999999999</v>
      </c>
      <c r="K164" s="88">
        <f t="shared" si="272"/>
        <v>55558.5</v>
      </c>
      <c r="L164" s="88">
        <f t="shared" si="272"/>
        <v>55601.7</v>
      </c>
      <c r="M164" s="26">
        <f t="shared" si="272"/>
        <v>1562890.2999999998</v>
      </c>
      <c r="N164" s="26">
        <f t="shared" si="272"/>
        <v>1514441.3</v>
      </c>
      <c r="O164" s="26">
        <f t="shared" si="272"/>
        <v>1517090.4</v>
      </c>
      <c r="P164" s="26">
        <f t="shared" si="272"/>
        <v>0</v>
      </c>
      <c r="Q164" s="26">
        <f t="shared" si="272"/>
        <v>0</v>
      </c>
      <c r="R164" s="26">
        <f t="shared" si="272"/>
        <v>0</v>
      </c>
      <c r="S164" s="26">
        <f t="shared" si="272"/>
        <v>1562890.2999999998</v>
      </c>
      <c r="T164" s="26">
        <f t="shared" si="272"/>
        <v>1514441.3</v>
      </c>
      <c r="U164" s="26">
        <f t="shared" si="272"/>
        <v>1517090.4</v>
      </c>
      <c r="V164" s="26">
        <f>SUM(V165:V183)</f>
        <v>10423.700000000004</v>
      </c>
      <c r="W164" s="26">
        <f t="shared" si="272"/>
        <v>0</v>
      </c>
      <c r="X164" s="26">
        <f t="shared" si="272"/>
        <v>0</v>
      </c>
      <c r="Y164" s="26">
        <f t="shared" si="272"/>
        <v>1573314</v>
      </c>
      <c r="Z164" s="26">
        <f t="shared" si="272"/>
        <v>1514441.2999999998</v>
      </c>
      <c r="AA164" s="26">
        <f t="shared" si="272"/>
        <v>1517090.4</v>
      </c>
      <c r="AB164" s="26">
        <f>SUM(AB165:AB183)</f>
        <v>4249.5</v>
      </c>
      <c r="AC164" s="26">
        <f t="shared" ref="AC164:AG164" si="273">SUM(AC165:AC183)</f>
        <v>4022</v>
      </c>
      <c r="AD164" s="26">
        <f t="shared" si="273"/>
        <v>4022</v>
      </c>
      <c r="AE164" s="26">
        <f t="shared" si="273"/>
        <v>1577563.5</v>
      </c>
      <c r="AF164" s="26">
        <f t="shared" si="273"/>
        <v>1518463.3</v>
      </c>
      <c r="AG164" s="155">
        <f t="shared" si="273"/>
        <v>1521112.4</v>
      </c>
    </row>
    <row r="165" spans="1:33" s="84" customFormat="1" ht="72" hidden="1" x14ac:dyDescent="0.25">
      <c r="A165" s="142">
        <v>900</v>
      </c>
      <c r="B165" s="201" t="s">
        <v>408</v>
      </c>
      <c r="C165" s="143" t="s">
        <v>317</v>
      </c>
      <c r="D165" s="89">
        <v>0</v>
      </c>
      <c r="E165" s="89">
        <v>0</v>
      </c>
      <c r="F165" s="89">
        <v>0</v>
      </c>
      <c r="G165" s="136">
        <v>0</v>
      </c>
      <c r="H165" s="90">
        <v>77</v>
      </c>
      <c r="I165" s="90">
        <v>77</v>
      </c>
      <c r="J165" s="89">
        <v>16.3</v>
      </c>
      <c r="K165" s="89">
        <v>16.899999999999999</v>
      </c>
      <c r="L165" s="89">
        <v>17.5</v>
      </c>
      <c r="M165" s="89">
        <f t="shared" ref="M165:O169" si="274">D165+J165</f>
        <v>16.3</v>
      </c>
      <c r="N165" s="89">
        <f t="shared" si="274"/>
        <v>16.899999999999999</v>
      </c>
      <c r="O165" s="89">
        <f t="shared" si="274"/>
        <v>17.5</v>
      </c>
      <c r="P165" s="89"/>
      <c r="Q165" s="89"/>
      <c r="R165" s="89"/>
      <c r="S165" s="89">
        <f t="shared" ref="S165:S182" si="275">M165+P165</f>
        <v>16.3</v>
      </c>
      <c r="T165" s="89">
        <f t="shared" ref="T165:T182" si="276">N165+Q165</f>
        <v>16.899999999999999</v>
      </c>
      <c r="U165" s="89">
        <f t="shared" ref="U165:U182" si="277">O165+R165</f>
        <v>17.5</v>
      </c>
      <c r="V165" s="89"/>
      <c r="W165" s="89"/>
      <c r="X165" s="89"/>
      <c r="Y165" s="89">
        <f t="shared" ref="Y165:Y182" si="278">S165+V165</f>
        <v>16.3</v>
      </c>
      <c r="Z165" s="89">
        <f t="shared" ref="Z165:Z182" si="279">T165+W165</f>
        <v>16.899999999999999</v>
      </c>
      <c r="AA165" s="89">
        <f t="shared" ref="AA165:AA182" si="280">U165+X165</f>
        <v>17.5</v>
      </c>
      <c r="AB165" s="27"/>
      <c r="AC165" s="27"/>
      <c r="AD165" s="27"/>
      <c r="AE165" s="27">
        <f t="shared" ref="AE165:AE182" si="281">Y165+AB165</f>
        <v>16.3</v>
      </c>
      <c r="AF165" s="27">
        <f t="shared" ref="AF165:AF182" si="282">Z165+AC165</f>
        <v>16.899999999999999</v>
      </c>
      <c r="AG165" s="89">
        <f t="shared" ref="AG165:AG182" si="283">AA165+AD165</f>
        <v>17.5</v>
      </c>
    </row>
    <row r="166" spans="1:33" s="84" customFormat="1" ht="126" hidden="1" x14ac:dyDescent="0.25">
      <c r="A166" s="142">
        <v>900</v>
      </c>
      <c r="B166" s="201" t="s">
        <v>409</v>
      </c>
      <c r="C166" s="186" t="s">
        <v>372</v>
      </c>
      <c r="D166" s="89">
        <v>1454.4</v>
      </c>
      <c r="E166" s="89">
        <v>0</v>
      </c>
      <c r="F166" s="89">
        <v>0</v>
      </c>
      <c r="G166" s="136">
        <v>36</v>
      </c>
      <c r="H166" s="90">
        <v>61</v>
      </c>
      <c r="I166" s="90">
        <v>61</v>
      </c>
      <c r="J166" s="89">
        <v>24.4</v>
      </c>
      <c r="K166" s="89"/>
      <c r="L166" s="89"/>
      <c r="M166" s="89">
        <f t="shared" si="274"/>
        <v>1478.8000000000002</v>
      </c>
      <c r="N166" s="89">
        <f t="shared" si="274"/>
        <v>0</v>
      </c>
      <c r="O166" s="89">
        <f t="shared" si="274"/>
        <v>0</v>
      </c>
      <c r="P166" s="89"/>
      <c r="Q166" s="89"/>
      <c r="R166" s="89"/>
      <c r="S166" s="89">
        <f t="shared" si="275"/>
        <v>1478.8000000000002</v>
      </c>
      <c r="T166" s="89">
        <f t="shared" si="276"/>
        <v>0</v>
      </c>
      <c r="U166" s="89">
        <f t="shared" si="277"/>
        <v>0</v>
      </c>
      <c r="V166" s="89"/>
      <c r="W166" s="89"/>
      <c r="X166" s="89"/>
      <c r="Y166" s="89">
        <f t="shared" si="278"/>
        <v>1478.8000000000002</v>
      </c>
      <c r="Z166" s="89">
        <f t="shared" si="279"/>
        <v>0</v>
      </c>
      <c r="AA166" s="89">
        <f t="shared" si="280"/>
        <v>0</v>
      </c>
      <c r="AB166" s="27"/>
      <c r="AC166" s="27"/>
      <c r="AD166" s="27"/>
      <c r="AE166" s="27">
        <f t="shared" si="281"/>
        <v>1478.8000000000002</v>
      </c>
      <c r="AF166" s="27">
        <f t="shared" si="282"/>
        <v>0</v>
      </c>
      <c r="AG166" s="89">
        <f t="shared" si="283"/>
        <v>0</v>
      </c>
    </row>
    <row r="167" spans="1:33" s="111" customFormat="1" ht="74.45" hidden="1" customHeight="1" x14ac:dyDescent="0.25">
      <c r="A167" s="142">
        <v>900</v>
      </c>
      <c r="B167" s="201" t="s">
        <v>410</v>
      </c>
      <c r="C167" s="143" t="s">
        <v>323</v>
      </c>
      <c r="D167" s="89">
        <v>4085.5</v>
      </c>
      <c r="E167" s="89">
        <v>2875.7</v>
      </c>
      <c r="F167" s="89">
        <v>1551.7</v>
      </c>
      <c r="G167" s="136">
        <v>37</v>
      </c>
      <c r="H167" s="90">
        <v>62</v>
      </c>
      <c r="I167" s="90">
        <v>62</v>
      </c>
      <c r="J167" s="89">
        <v>-297.39999999999998</v>
      </c>
      <c r="K167" s="89">
        <v>-348.2</v>
      </c>
      <c r="L167" s="89">
        <v>-289.2</v>
      </c>
      <c r="M167" s="89">
        <f t="shared" si="274"/>
        <v>3788.1</v>
      </c>
      <c r="N167" s="89">
        <f t="shared" si="274"/>
        <v>2527.5</v>
      </c>
      <c r="O167" s="89">
        <f t="shared" si="274"/>
        <v>1262.5</v>
      </c>
      <c r="P167" s="89"/>
      <c r="Q167" s="89"/>
      <c r="R167" s="89"/>
      <c r="S167" s="89">
        <f t="shared" si="275"/>
        <v>3788.1</v>
      </c>
      <c r="T167" s="89">
        <f t="shared" si="276"/>
        <v>2527.5</v>
      </c>
      <c r="U167" s="89">
        <f t="shared" si="277"/>
        <v>1262.5</v>
      </c>
      <c r="V167" s="89">
        <v>-14.4</v>
      </c>
      <c r="W167" s="89"/>
      <c r="X167" s="89"/>
      <c r="Y167" s="89">
        <f t="shared" si="278"/>
        <v>3773.7</v>
      </c>
      <c r="Z167" s="89">
        <f t="shared" si="279"/>
        <v>2527.5</v>
      </c>
      <c r="AA167" s="89">
        <f t="shared" si="280"/>
        <v>1262.5</v>
      </c>
      <c r="AB167" s="27"/>
      <c r="AC167" s="27"/>
      <c r="AD167" s="27"/>
      <c r="AE167" s="27">
        <f t="shared" si="281"/>
        <v>3773.7</v>
      </c>
      <c r="AF167" s="27">
        <f t="shared" si="282"/>
        <v>2527.5</v>
      </c>
      <c r="AG167" s="89">
        <f t="shared" si="283"/>
        <v>1262.5</v>
      </c>
    </row>
    <row r="168" spans="1:33" s="84" customFormat="1" ht="90" hidden="1" x14ac:dyDescent="0.25">
      <c r="A168" s="142">
        <v>900</v>
      </c>
      <c r="B168" s="201" t="s">
        <v>412</v>
      </c>
      <c r="C168" s="171" t="s">
        <v>322</v>
      </c>
      <c r="D168" s="89">
        <v>1495.3</v>
      </c>
      <c r="E168" s="89">
        <v>1508.9</v>
      </c>
      <c r="F168" s="89">
        <v>897</v>
      </c>
      <c r="G168" s="136">
        <v>38</v>
      </c>
      <c r="H168" s="90">
        <v>63</v>
      </c>
      <c r="I168" s="90">
        <v>63</v>
      </c>
      <c r="J168" s="89">
        <v>-166</v>
      </c>
      <c r="K168" s="89">
        <v>-178.9</v>
      </c>
      <c r="L168" s="89">
        <v>-195.3</v>
      </c>
      <c r="M168" s="89">
        <f t="shared" si="274"/>
        <v>1329.3</v>
      </c>
      <c r="N168" s="89">
        <f t="shared" si="274"/>
        <v>1330</v>
      </c>
      <c r="O168" s="89">
        <f t="shared" si="274"/>
        <v>701.7</v>
      </c>
      <c r="P168" s="89"/>
      <c r="Q168" s="89"/>
      <c r="R168" s="89"/>
      <c r="S168" s="89">
        <f t="shared" si="275"/>
        <v>1329.3</v>
      </c>
      <c r="T168" s="89">
        <f t="shared" si="276"/>
        <v>1330</v>
      </c>
      <c r="U168" s="89">
        <f t="shared" si="277"/>
        <v>701.7</v>
      </c>
      <c r="V168" s="89">
        <v>0.1</v>
      </c>
      <c r="W168" s="89"/>
      <c r="X168" s="89"/>
      <c r="Y168" s="89">
        <f t="shared" si="278"/>
        <v>1329.3999999999999</v>
      </c>
      <c r="Z168" s="89">
        <f t="shared" si="279"/>
        <v>1330</v>
      </c>
      <c r="AA168" s="89">
        <f t="shared" si="280"/>
        <v>701.7</v>
      </c>
      <c r="AB168" s="27"/>
      <c r="AC168" s="27"/>
      <c r="AD168" s="27"/>
      <c r="AE168" s="27">
        <f t="shared" si="281"/>
        <v>1329.3999999999999</v>
      </c>
      <c r="AF168" s="27">
        <f t="shared" si="282"/>
        <v>1330</v>
      </c>
      <c r="AG168" s="89">
        <f t="shared" si="283"/>
        <v>701.7</v>
      </c>
    </row>
    <row r="169" spans="1:33" s="111" customFormat="1" ht="72" hidden="1" x14ac:dyDescent="0.25">
      <c r="A169" s="142">
        <v>905</v>
      </c>
      <c r="B169" s="201" t="s">
        <v>422</v>
      </c>
      <c r="C169" s="143" t="s">
        <v>441</v>
      </c>
      <c r="D169" s="89">
        <v>32117.200000000001</v>
      </c>
      <c r="E169" s="89">
        <v>31948</v>
      </c>
      <c r="F169" s="89">
        <v>31948</v>
      </c>
      <c r="G169" s="136">
        <v>44</v>
      </c>
      <c r="H169" s="90">
        <v>71</v>
      </c>
      <c r="I169" s="90">
        <v>71</v>
      </c>
      <c r="J169" s="89">
        <v>25962.1</v>
      </c>
      <c r="K169" s="89"/>
      <c r="L169" s="89"/>
      <c r="M169" s="89">
        <f t="shared" si="274"/>
        <v>58079.3</v>
      </c>
      <c r="N169" s="89">
        <f t="shared" si="274"/>
        <v>31948</v>
      </c>
      <c r="O169" s="89">
        <f t="shared" si="274"/>
        <v>31948</v>
      </c>
      <c r="P169" s="89"/>
      <c r="Q169" s="89"/>
      <c r="R169" s="89"/>
      <c r="S169" s="89">
        <f t="shared" si="275"/>
        <v>58079.3</v>
      </c>
      <c r="T169" s="89">
        <f t="shared" si="276"/>
        <v>31948</v>
      </c>
      <c r="U169" s="89">
        <f t="shared" si="277"/>
        <v>31948</v>
      </c>
      <c r="V169" s="89">
        <v>-33198.199999999997</v>
      </c>
      <c r="W169" s="89">
        <v>-6071.8</v>
      </c>
      <c r="X169" s="89">
        <v>-6071.8</v>
      </c>
      <c r="Y169" s="89">
        <f t="shared" si="278"/>
        <v>24881.100000000006</v>
      </c>
      <c r="Z169" s="89">
        <f t="shared" si="279"/>
        <v>25876.2</v>
      </c>
      <c r="AA169" s="89">
        <f t="shared" si="280"/>
        <v>25876.2</v>
      </c>
      <c r="AB169" s="27"/>
      <c r="AC169" s="27"/>
      <c r="AD169" s="27"/>
      <c r="AE169" s="27">
        <f t="shared" si="281"/>
        <v>24881.100000000006</v>
      </c>
      <c r="AF169" s="27">
        <f t="shared" si="282"/>
        <v>25876.2</v>
      </c>
      <c r="AG169" s="89">
        <f t="shared" si="283"/>
        <v>25876.2</v>
      </c>
    </row>
    <row r="170" spans="1:33" s="84" customFormat="1" ht="54" hidden="1" x14ac:dyDescent="0.25">
      <c r="A170" s="142">
        <v>911</v>
      </c>
      <c r="B170" s="201" t="s">
        <v>439</v>
      </c>
      <c r="C170" s="143" t="s">
        <v>440</v>
      </c>
      <c r="D170" s="89"/>
      <c r="E170" s="89"/>
      <c r="F170" s="89"/>
      <c r="G170" s="136"/>
      <c r="H170" s="90"/>
      <c r="I170" s="90">
        <v>72</v>
      </c>
      <c r="J170" s="89"/>
      <c r="K170" s="89"/>
      <c r="L170" s="89"/>
      <c r="M170" s="89">
        <v>0</v>
      </c>
      <c r="N170" s="89">
        <v>0</v>
      </c>
      <c r="O170" s="89">
        <v>0</v>
      </c>
      <c r="P170" s="89"/>
      <c r="Q170" s="89"/>
      <c r="R170" s="89"/>
      <c r="S170" s="89">
        <f t="shared" si="275"/>
        <v>0</v>
      </c>
      <c r="T170" s="89">
        <f t="shared" si="276"/>
        <v>0</v>
      </c>
      <c r="U170" s="89">
        <f t="shared" si="277"/>
        <v>0</v>
      </c>
      <c r="V170" s="89">
        <v>38467</v>
      </c>
      <c r="W170" s="89">
        <v>38467</v>
      </c>
      <c r="X170" s="89">
        <v>38467</v>
      </c>
      <c r="Y170" s="89">
        <f t="shared" si="278"/>
        <v>38467</v>
      </c>
      <c r="Z170" s="89">
        <f t="shared" si="279"/>
        <v>38467</v>
      </c>
      <c r="AA170" s="89">
        <f t="shared" si="280"/>
        <v>38467</v>
      </c>
      <c r="AB170" s="27"/>
      <c r="AC170" s="27"/>
      <c r="AD170" s="27"/>
      <c r="AE170" s="27">
        <f t="shared" si="281"/>
        <v>38467</v>
      </c>
      <c r="AF170" s="27">
        <f t="shared" si="282"/>
        <v>38467</v>
      </c>
      <c r="AG170" s="89">
        <f t="shared" si="283"/>
        <v>38467</v>
      </c>
    </row>
    <row r="171" spans="1:33" s="84" customFormat="1" ht="90" hidden="1" x14ac:dyDescent="0.25">
      <c r="A171" s="142">
        <v>911</v>
      </c>
      <c r="B171" s="201" t="s">
        <v>406</v>
      </c>
      <c r="C171" s="143" t="s">
        <v>259</v>
      </c>
      <c r="D171" s="89">
        <v>3754</v>
      </c>
      <c r="E171" s="89">
        <v>3754</v>
      </c>
      <c r="F171" s="89">
        <v>3754</v>
      </c>
      <c r="G171" s="136">
        <v>39</v>
      </c>
      <c r="H171" s="90">
        <v>64</v>
      </c>
      <c r="I171" s="90">
        <v>64</v>
      </c>
      <c r="J171" s="89"/>
      <c r="K171" s="89"/>
      <c r="L171" s="89"/>
      <c r="M171" s="89">
        <f t="shared" ref="M171:M182" si="284">D171+J171</f>
        <v>3754</v>
      </c>
      <c r="N171" s="89">
        <f t="shared" ref="N171:N182" si="285">E171+K171</f>
        <v>3754</v>
      </c>
      <c r="O171" s="89">
        <f t="shared" ref="O171:O182" si="286">F171+L171</f>
        <v>3754</v>
      </c>
      <c r="P171" s="89"/>
      <c r="Q171" s="89"/>
      <c r="R171" s="89"/>
      <c r="S171" s="89">
        <f t="shared" si="275"/>
        <v>3754</v>
      </c>
      <c r="T171" s="89">
        <f t="shared" si="276"/>
        <v>3754</v>
      </c>
      <c r="U171" s="89">
        <f t="shared" si="277"/>
        <v>3754</v>
      </c>
      <c r="V171" s="89"/>
      <c r="W171" s="89"/>
      <c r="X171" s="89"/>
      <c r="Y171" s="89">
        <f t="shared" si="278"/>
        <v>3754</v>
      </c>
      <c r="Z171" s="89">
        <f t="shared" si="279"/>
        <v>3754</v>
      </c>
      <c r="AA171" s="89">
        <f t="shared" si="280"/>
        <v>3754</v>
      </c>
      <c r="AB171" s="27"/>
      <c r="AC171" s="27"/>
      <c r="AD171" s="27"/>
      <c r="AE171" s="27">
        <f t="shared" si="281"/>
        <v>3754</v>
      </c>
      <c r="AF171" s="27">
        <f t="shared" si="282"/>
        <v>3754</v>
      </c>
      <c r="AG171" s="89">
        <f t="shared" si="283"/>
        <v>3754</v>
      </c>
    </row>
    <row r="172" spans="1:33" s="84" customFormat="1" ht="54" hidden="1" x14ac:dyDescent="0.25">
      <c r="A172" s="142">
        <v>911</v>
      </c>
      <c r="B172" s="201" t="s">
        <v>394</v>
      </c>
      <c r="C172" s="144" t="s">
        <v>442</v>
      </c>
      <c r="D172" s="89">
        <v>38517</v>
      </c>
      <c r="E172" s="89">
        <v>38517</v>
      </c>
      <c r="F172" s="89">
        <v>38517</v>
      </c>
      <c r="G172" s="136">
        <v>47</v>
      </c>
      <c r="H172" s="90">
        <v>72</v>
      </c>
      <c r="I172" s="90">
        <v>68</v>
      </c>
      <c r="J172" s="89">
        <v>-50</v>
      </c>
      <c r="K172" s="89">
        <v>-50</v>
      </c>
      <c r="L172" s="89">
        <v>-50</v>
      </c>
      <c r="M172" s="89">
        <f t="shared" si="284"/>
        <v>38467</v>
      </c>
      <c r="N172" s="89">
        <f t="shared" si="285"/>
        <v>38467</v>
      </c>
      <c r="O172" s="89">
        <f t="shared" si="286"/>
        <v>38467</v>
      </c>
      <c r="P172" s="89"/>
      <c r="Q172" s="89"/>
      <c r="R172" s="89"/>
      <c r="S172" s="89">
        <f t="shared" si="275"/>
        <v>38467</v>
      </c>
      <c r="T172" s="89">
        <f t="shared" si="276"/>
        <v>38467</v>
      </c>
      <c r="U172" s="89">
        <f t="shared" si="277"/>
        <v>38467</v>
      </c>
      <c r="V172" s="89">
        <v>-37179</v>
      </c>
      <c r="W172" s="89">
        <v>-37467</v>
      </c>
      <c r="X172" s="89">
        <v>-37167</v>
      </c>
      <c r="Y172" s="89">
        <f t="shared" si="278"/>
        <v>1288</v>
      </c>
      <c r="Z172" s="89">
        <f t="shared" si="279"/>
        <v>1000</v>
      </c>
      <c r="AA172" s="89">
        <f t="shared" si="280"/>
        <v>1300</v>
      </c>
      <c r="AB172" s="27"/>
      <c r="AC172" s="27"/>
      <c r="AD172" s="27"/>
      <c r="AE172" s="27">
        <f t="shared" si="281"/>
        <v>1288</v>
      </c>
      <c r="AF172" s="27">
        <f t="shared" si="282"/>
        <v>1000</v>
      </c>
      <c r="AG172" s="89">
        <f t="shared" si="283"/>
        <v>1300</v>
      </c>
    </row>
    <row r="173" spans="1:33" s="84" customFormat="1" ht="54" hidden="1" x14ac:dyDescent="0.25">
      <c r="A173" s="142">
        <v>915</v>
      </c>
      <c r="B173" s="201" t="s">
        <v>404</v>
      </c>
      <c r="C173" s="144" t="s">
        <v>257</v>
      </c>
      <c r="D173" s="89">
        <v>8604</v>
      </c>
      <c r="E173" s="89">
        <v>8604</v>
      </c>
      <c r="F173" s="89">
        <v>8604</v>
      </c>
      <c r="G173" s="136">
        <v>19</v>
      </c>
      <c r="H173" s="90">
        <v>44</v>
      </c>
      <c r="I173" s="90">
        <v>44</v>
      </c>
      <c r="J173" s="89"/>
      <c r="K173" s="89"/>
      <c r="L173" s="89"/>
      <c r="M173" s="89">
        <f t="shared" si="284"/>
        <v>8604</v>
      </c>
      <c r="N173" s="89">
        <f t="shared" si="285"/>
        <v>8604</v>
      </c>
      <c r="O173" s="89">
        <f t="shared" si="286"/>
        <v>8604</v>
      </c>
      <c r="P173" s="89"/>
      <c r="Q173" s="89"/>
      <c r="R173" s="89"/>
      <c r="S173" s="89">
        <f t="shared" si="275"/>
        <v>8604</v>
      </c>
      <c r="T173" s="89">
        <f t="shared" si="276"/>
        <v>8604</v>
      </c>
      <c r="U173" s="89">
        <f t="shared" si="277"/>
        <v>8604</v>
      </c>
      <c r="V173" s="89"/>
      <c r="W173" s="89"/>
      <c r="X173" s="89"/>
      <c r="Y173" s="89">
        <f t="shared" si="278"/>
        <v>8604</v>
      </c>
      <c r="Z173" s="89">
        <f t="shared" si="279"/>
        <v>8604</v>
      </c>
      <c r="AA173" s="89">
        <f t="shared" si="280"/>
        <v>8604</v>
      </c>
      <c r="AB173" s="27"/>
      <c r="AC173" s="27"/>
      <c r="AD173" s="27"/>
      <c r="AE173" s="27">
        <f t="shared" si="281"/>
        <v>8604</v>
      </c>
      <c r="AF173" s="27">
        <f t="shared" si="282"/>
        <v>8604</v>
      </c>
      <c r="AG173" s="89">
        <f t="shared" si="283"/>
        <v>8604</v>
      </c>
    </row>
    <row r="174" spans="1:33" s="84" customFormat="1" ht="54" hidden="1" x14ac:dyDescent="0.25">
      <c r="A174" s="142">
        <v>915</v>
      </c>
      <c r="B174" s="201" t="s">
        <v>405</v>
      </c>
      <c r="C174" s="143" t="s">
        <v>258</v>
      </c>
      <c r="D174" s="89">
        <v>94204</v>
      </c>
      <c r="E174" s="89">
        <v>94204</v>
      </c>
      <c r="F174" s="89">
        <v>94204</v>
      </c>
      <c r="G174" s="136">
        <v>22</v>
      </c>
      <c r="H174" s="90">
        <v>47</v>
      </c>
      <c r="I174" s="90">
        <v>47</v>
      </c>
      <c r="J174" s="89"/>
      <c r="K174" s="89"/>
      <c r="L174" s="89"/>
      <c r="M174" s="89">
        <f t="shared" si="284"/>
        <v>94204</v>
      </c>
      <c r="N174" s="89">
        <f t="shared" si="285"/>
        <v>94204</v>
      </c>
      <c r="O174" s="89">
        <f t="shared" si="286"/>
        <v>94204</v>
      </c>
      <c r="P174" s="89"/>
      <c r="Q174" s="89"/>
      <c r="R174" s="89"/>
      <c r="S174" s="89">
        <f t="shared" si="275"/>
        <v>94204</v>
      </c>
      <c r="T174" s="89">
        <f t="shared" si="276"/>
        <v>94204</v>
      </c>
      <c r="U174" s="89">
        <f t="shared" si="277"/>
        <v>94204</v>
      </c>
      <c r="V174" s="89"/>
      <c r="W174" s="89"/>
      <c r="X174" s="89"/>
      <c r="Y174" s="89">
        <f t="shared" si="278"/>
        <v>94204</v>
      </c>
      <c r="Z174" s="89">
        <f t="shared" si="279"/>
        <v>94204</v>
      </c>
      <c r="AA174" s="89">
        <f t="shared" si="280"/>
        <v>94204</v>
      </c>
      <c r="AB174" s="27"/>
      <c r="AC174" s="27"/>
      <c r="AD174" s="27"/>
      <c r="AE174" s="27">
        <f t="shared" si="281"/>
        <v>94204</v>
      </c>
      <c r="AF174" s="27">
        <f t="shared" si="282"/>
        <v>94204</v>
      </c>
      <c r="AG174" s="89">
        <f t="shared" si="283"/>
        <v>94204</v>
      </c>
    </row>
    <row r="175" spans="1:33" s="84" customFormat="1" ht="54" hidden="1" x14ac:dyDescent="0.25">
      <c r="A175" s="142">
        <v>915</v>
      </c>
      <c r="B175" s="201" t="s">
        <v>407</v>
      </c>
      <c r="C175" s="144" t="s">
        <v>260</v>
      </c>
      <c r="D175" s="89">
        <v>6958</v>
      </c>
      <c r="E175" s="89">
        <v>7239</v>
      </c>
      <c r="F175" s="89">
        <v>7528</v>
      </c>
      <c r="G175" s="136">
        <v>25</v>
      </c>
      <c r="H175" s="90">
        <v>49</v>
      </c>
      <c r="I175" s="90">
        <v>49</v>
      </c>
      <c r="J175" s="89">
        <v>33972</v>
      </c>
      <c r="K175" s="89"/>
      <c r="L175" s="89"/>
      <c r="M175" s="89">
        <f t="shared" si="284"/>
        <v>40930</v>
      </c>
      <c r="N175" s="89">
        <f t="shared" si="285"/>
        <v>7239</v>
      </c>
      <c r="O175" s="89">
        <f t="shared" si="286"/>
        <v>7528</v>
      </c>
      <c r="P175" s="89"/>
      <c r="Q175" s="89"/>
      <c r="R175" s="89"/>
      <c r="S175" s="89">
        <f t="shared" si="275"/>
        <v>40930</v>
      </c>
      <c r="T175" s="89">
        <f t="shared" si="276"/>
        <v>7239</v>
      </c>
      <c r="U175" s="89">
        <f t="shared" si="277"/>
        <v>7528</v>
      </c>
      <c r="V175" s="89"/>
      <c r="W175" s="89"/>
      <c r="X175" s="89"/>
      <c r="Y175" s="89">
        <f t="shared" si="278"/>
        <v>40930</v>
      </c>
      <c r="Z175" s="89">
        <f t="shared" si="279"/>
        <v>7239</v>
      </c>
      <c r="AA175" s="89">
        <f t="shared" si="280"/>
        <v>7528</v>
      </c>
      <c r="AB175" s="27"/>
      <c r="AC175" s="27"/>
      <c r="AD175" s="27"/>
      <c r="AE175" s="27">
        <f t="shared" si="281"/>
        <v>40930</v>
      </c>
      <c r="AF175" s="27">
        <f t="shared" si="282"/>
        <v>7239</v>
      </c>
      <c r="AG175" s="89">
        <f t="shared" si="283"/>
        <v>7528</v>
      </c>
    </row>
    <row r="176" spans="1:33" s="84" customFormat="1" ht="72" hidden="1" x14ac:dyDescent="0.25">
      <c r="A176" s="142">
        <v>915</v>
      </c>
      <c r="B176" s="201" t="s">
        <v>411</v>
      </c>
      <c r="C176" s="186" t="s">
        <v>261</v>
      </c>
      <c r="D176" s="89">
        <v>494.4</v>
      </c>
      <c r="E176" s="89">
        <v>548.9</v>
      </c>
      <c r="F176" s="89">
        <v>582.70000000000005</v>
      </c>
      <c r="G176" s="136">
        <v>13</v>
      </c>
      <c r="H176" s="90">
        <v>38</v>
      </c>
      <c r="I176" s="90">
        <v>38</v>
      </c>
      <c r="J176" s="89"/>
      <c r="K176" s="89"/>
      <c r="L176" s="89"/>
      <c r="M176" s="89">
        <f t="shared" si="284"/>
        <v>494.4</v>
      </c>
      <c r="N176" s="89">
        <f t="shared" si="285"/>
        <v>548.9</v>
      </c>
      <c r="O176" s="89">
        <f t="shared" si="286"/>
        <v>582.70000000000005</v>
      </c>
      <c r="P176" s="89"/>
      <c r="Q176" s="89"/>
      <c r="R176" s="89"/>
      <c r="S176" s="89">
        <f t="shared" si="275"/>
        <v>494.4</v>
      </c>
      <c r="T176" s="89">
        <f t="shared" si="276"/>
        <v>548.9</v>
      </c>
      <c r="U176" s="89">
        <f t="shared" si="277"/>
        <v>582.70000000000005</v>
      </c>
      <c r="V176" s="89">
        <v>-24.7</v>
      </c>
      <c r="W176" s="89"/>
      <c r="X176" s="89"/>
      <c r="Y176" s="89">
        <f t="shared" si="278"/>
        <v>469.7</v>
      </c>
      <c r="Z176" s="89">
        <f t="shared" si="279"/>
        <v>548.9</v>
      </c>
      <c r="AA176" s="89">
        <f t="shared" si="280"/>
        <v>582.70000000000005</v>
      </c>
      <c r="AB176" s="27"/>
      <c r="AC176" s="27"/>
      <c r="AD176" s="27"/>
      <c r="AE176" s="27">
        <f t="shared" si="281"/>
        <v>469.7</v>
      </c>
      <c r="AF176" s="27">
        <f t="shared" si="282"/>
        <v>548.9</v>
      </c>
      <c r="AG176" s="89">
        <f t="shared" si="283"/>
        <v>582.70000000000005</v>
      </c>
    </row>
    <row r="177" spans="1:33" s="3" customFormat="1" ht="72" x14ac:dyDescent="0.25">
      <c r="A177" s="187">
        <v>915</v>
      </c>
      <c r="B177" s="205" t="s">
        <v>413</v>
      </c>
      <c r="C177" s="58" t="s">
        <v>348</v>
      </c>
      <c r="D177" s="27">
        <v>8296</v>
      </c>
      <c r="E177" s="27">
        <v>9084</v>
      </c>
      <c r="F177" s="27">
        <v>9447</v>
      </c>
      <c r="G177" s="157">
        <v>13</v>
      </c>
      <c r="H177" s="158">
        <v>38</v>
      </c>
      <c r="I177" s="158">
        <v>38</v>
      </c>
      <c r="J177" s="27">
        <v>495</v>
      </c>
      <c r="K177" s="27"/>
      <c r="L177" s="27"/>
      <c r="M177" s="27">
        <f t="shared" si="284"/>
        <v>8791</v>
      </c>
      <c r="N177" s="27">
        <f t="shared" si="285"/>
        <v>9084</v>
      </c>
      <c r="O177" s="27">
        <f t="shared" si="286"/>
        <v>9447</v>
      </c>
      <c r="P177" s="27"/>
      <c r="Q177" s="27"/>
      <c r="R177" s="27"/>
      <c r="S177" s="27">
        <f t="shared" si="275"/>
        <v>8791</v>
      </c>
      <c r="T177" s="27">
        <f t="shared" si="276"/>
        <v>9084</v>
      </c>
      <c r="U177" s="27">
        <f t="shared" si="277"/>
        <v>9447</v>
      </c>
      <c r="V177" s="27">
        <f>292.2+14.2</f>
        <v>306.39999999999998</v>
      </c>
      <c r="W177" s="27"/>
      <c r="X177" s="27"/>
      <c r="Y177" s="27">
        <f t="shared" si="278"/>
        <v>9097.4</v>
      </c>
      <c r="Z177" s="27">
        <f t="shared" si="279"/>
        <v>9084</v>
      </c>
      <c r="AA177" s="27">
        <f t="shared" si="280"/>
        <v>9447</v>
      </c>
      <c r="AB177" s="27">
        <v>227.5</v>
      </c>
      <c r="AC177" s="27"/>
      <c r="AD177" s="27"/>
      <c r="AE177" s="27">
        <f t="shared" si="281"/>
        <v>9324.9</v>
      </c>
      <c r="AF177" s="27">
        <f t="shared" si="282"/>
        <v>9084</v>
      </c>
      <c r="AG177" s="27">
        <f t="shared" si="283"/>
        <v>9447</v>
      </c>
    </row>
    <row r="178" spans="1:33" s="111" customFormat="1" ht="40.15" hidden="1" customHeight="1" x14ac:dyDescent="0.25">
      <c r="A178" s="142">
        <v>915</v>
      </c>
      <c r="B178" s="201" t="s">
        <v>414</v>
      </c>
      <c r="C178" s="144" t="s">
        <v>262</v>
      </c>
      <c r="D178" s="89">
        <v>53744</v>
      </c>
      <c r="E178" s="89">
        <v>53744</v>
      </c>
      <c r="F178" s="89">
        <v>53744</v>
      </c>
      <c r="G178" s="136">
        <v>14</v>
      </c>
      <c r="H178" s="90">
        <v>39</v>
      </c>
      <c r="I178" s="90">
        <v>39</v>
      </c>
      <c r="J178" s="89"/>
      <c r="K178" s="89"/>
      <c r="L178" s="89"/>
      <c r="M178" s="89">
        <f t="shared" si="284"/>
        <v>53744</v>
      </c>
      <c r="N178" s="89">
        <f t="shared" si="285"/>
        <v>53744</v>
      </c>
      <c r="O178" s="89">
        <f t="shared" si="286"/>
        <v>53744</v>
      </c>
      <c r="P178" s="89"/>
      <c r="Q178" s="89"/>
      <c r="R178" s="89"/>
      <c r="S178" s="89">
        <f t="shared" si="275"/>
        <v>53744</v>
      </c>
      <c r="T178" s="89">
        <f t="shared" si="276"/>
        <v>53744</v>
      </c>
      <c r="U178" s="89">
        <f t="shared" si="277"/>
        <v>53744</v>
      </c>
      <c r="V178" s="89"/>
      <c r="W178" s="89"/>
      <c r="X178" s="89"/>
      <c r="Y178" s="89">
        <f t="shared" si="278"/>
        <v>53744</v>
      </c>
      <c r="Z178" s="89">
        <f t="shared" si="279"/>
        <v>53744</v>
      </c>
      <c r="AA178" s="89">
        <f t="shared" si="280"/>
        <v>53744</v>
      </c>
      <c r="AB178" s="89"/>
      <c r="AC178" s="89"/>
      <c r="AD178" s="89"/>
      <c r="AE178" s="89">
        <f t="shared" si="281"/>
        <v>53744</v>
      </c>
      <c r="AF178" s="89">
        <f t="shared" si="282"/>
        <v>53744</v>
      </c>
      <c r="AG178" s="89">
        <f t="shared" si="283"/>
        <v>53744</v>
      </c>
    </row>
    <row r="179" spans="1:33" s="84" customFormat="1" ht="90" hidden="1" x14ac:dyDescent="0.25">
      <c r="A179" s="142">
        <v>915</v>
      </c>
      <c r="B179" s="201" t="s">
        <v>415</v>
      </c>
      <c r="C179" s="144" t="s">
        <v>264</v>
      </c>
      <c r="D179" s="89">
        <v>299</v>
      </c>
      <c r="E179" s="89">
        <v>309</v>
      </c>
      <c r="F179" s="89">
        <v>321</v>
      </c>
      <c r="G179" s="136">
        <v>15</v>
      </c>
      <c r="H179" s="90">
        <v>40</v>
      </c>
      <c r="I179" s="90">
        <v>40</v>
      </c>
      <c r="J179" s="89"/>
      <c r="K179" s="89"/>
      <c r="L179" s="89"/>
      <c r="M179" s="89">
        <f t="shared" si="284"/>
        <v>299</v>
      </c>
      <c r="N179" s="89">
        <f t="shared" si="285"/>
        <v>309</v>
      </c>
      <c r="O179" s="89">
        <f t="shared" si="286"/>
        <v>321</v>
      </c>
      <c r="P179" s="89"/>
      <c r="Q179" s="89"/>
      <c r="R179" s="89"/>
      <c r="S179" s="89">
        <f t="shared" si="275"/>
        <v>299</v>
      </c>
      <c r="T179" s="89">
        <f t="shared" si="276"/>
        <v>309</v>
      </c>
      <c r="U179" s="89">
        <f t="shared" si="277"/>
        <v>321</v>
      </c>
      <c r="V179" s="89">
        <v>300</v>
      </c>
      <c r="W179" s="89"/>
      <c r="X179" s="89"/>
      <c r="Y179" s="89">
        <f t="shared" si="278"/>
        <v>599</v>
      </c>
      <c r="Z179" s="89">
        <f t="shared" si="279"/>
        <v>309</v>
      </c>
      <c r="AA179" s="89">
        <f t="shared" si="280"/>
        <v>321</v>
      </c>
      <c r="AB179" s="89"/>
      <c r="AC179" s="89"/>
      <c r="AD179" s="89"/>
      <c r="AE179" s="89">
        <f t="shared" si="281"/>
        <v>599</v>
      </c>
      <c r="AF179" s="89">
        <f t="shared" si="282"/>
        <v>309</v>
      </c>
      <c r="AG179" s="89">
        <f t="shared" si="283"/>
        <v>321</v>
      </c>
    </row>
    <row r="180" spans="1:33" s="84" customFormat="1" ht="72" hidden="1" x14ac:dyDescent="0.25">
      <c r="A180" s="142">
        <v>915</v>
      </c>
      <c r="B180" s="201" t="s">
        <v>416</v>
      </c>
      <c r="C180" s="144" t="s">
        <v>265</v>
      </c>
      <c r="D180" s="89">
        <v>6</v>
      </c>
      <c r="E180" s="89">
        <v>6</v>
      </c>
      <c r="F180" s="89">
        <v>6</v>
      </c>
      <c r="G180" s="136">
        <v>16</v>
      </c>
      <c r="H180" s="90">
        <v>41</v>
      </c>
      <c r="I180" s="90">
        <v>41</v>
      </c>
      <c r="J180" s="89"/>
      <c r="K180" s="89"/>
      <c r="L180" s="89"/>
      <c r="M180" s="89">
        <f t="shared" si="284"/>
        <v>6</v>
      </c>
      <c r="N180" s="89">
        <f t="shared" si="285"/>
        <v>6</v>
      </c>
      <c r="O180" s="89">
        <f t="shared" si="286"/>
        <v>6</v>
      </c>
      <c r="P180" s="89"/>
      <c r="Q180" s="89"/>
      <c r="R180" s="89"/>
      <c r="S180" s="89">
        <f t="shared" si="275"/>
        <v>6</v>
      </c>
      <c r="T180" s="89">
        <f t="shared" si="276"/>
        <v>6</v>
      </c>
      <c r="U180" s="89">
        <f t="shared" si="277"/>
        <v>6</v>
      </c>
      <c r="V180" s="89"/>
      <c r="W180" s="89"/>
      <c r="X180" s="89"/>
      <c r="Y180" s="89">
        <f t="shared" si="278"/>
        <v>6</v>
      </c>
      <c r="Z180" s="89">
        <f t="shared" si="279"/>
        <v>6</v>
      </c>
      <c r="AA180" s="89">
        <f t="shared" si="280"/>
        <v>6</v>
      </c>
      <c r="AB180" s="89"/>
      <c r="AC180" s="89"/>
      <c r="AD180" s="89"/>
      <c r="AE180" s="89">
        <f t="shared" si="281"/>
        <v>6</v>
      </c>
      <c r="AF180" s="89">
        <f t="shared" si="282"/>
        <v>6</v>
      </c>
      <c r="AG180" s="89">
        <f t="shared" si="283"/>
        <v>6</v>
      </c>
    </row>
    <row r="181" spans="1:33" s="84" customFormat="1" ht="108" hidden="1" x14ac:dyDescent="0.25">
      <c r="A181" s="142">
        <v>915</v>
      </c>
      <c r="B181" s="201" t="s">
        <v>417</v>
      </c>
      <c r="C181" s="171" t="s">
        <v>266</v>
      </c>
      <c r="D181" s="89">
        <v>55748</v>
      </c>
      <c r="E181" s="89">
        <v>58103</v>
      </c>
      <c r="F181" s="89">
        <v>60334</v>
      </c>
      <c r="G181" s="136">
        <v>17</v>
      </c>
      <c r="H181" s="90">
        <v>42</v>
      </c>
      <c r="I181" s="90">
        <v>42</v>
      </c>
      <c r="J181" s="89"/>
      <c r="K181" s="89"/>
      <c r="L181" s="89"/>
      <c r="M181" s="89">
        <f t="shared" si="284"/>
        <v>55748</v>
      </c>
      <c r="N181" s="89">
        <f t="shared" si="285"/>
        <v>58103</v>
      </c>
      <c r="O181" s="89">
        <f t="shared" si="286"/>
        <v>60334</v>
      </c>
      <c r="P181" s="89"/>
      <c r="Q181" s="89"/>
      <c r="R181" s="89"/>
      <c r="S181" s="89">
        <f t="shared" si="275"/>
        <v>55748</v>
      </c>
      <c r="T181" s="89">
        <f t="shared" si="276"/>
        <v>58103</v>
      </c>
      <c r="U181" s="89">
        <f t="shared" si="277"/>
        <v>60334</v>
      </c>
      <c r="V181" s="89">
        <v>-2787</v>
      </c>
      <c r="W181" s="89"/>
      <c r="X181" s="89"/>
      <c r="Y181" s="89">
        <f t="shared" si="278"/>
        <v>52961</v>
      </c>
      <c r="Z181" s="89">
        <f t="shared" si="279"/>
        <v>58103</v>
      </c>
      <c r="AA181" s="89">
        <f t="shared" si="280"/>
        <v>60334</v>
      </c>
      <c r="AB181" s="89"/>
      <c r="AC181" s="89"/>
      <c r="AD181" s="89"/>
      <c r="AE181" s="89">
        <f t="shared" si="281"/>
        <v>52961</v>
      </c>
      <c r="AF181" s="89">
        <f t="shared" si="282"/>
        <v>58103</v>
      </c>
      <c r="AG181" s="89">
        <f t="shared" si="283"/>
        <v>60334</v>
      </c>
    </row>
    <row r="182" spans="1:33" s="84" customFormat="1" ht="72" hidden="1" x14ac:dyDescent="0.25">
      <c r="A182" s="142">
        <v>915</v>
      </c>
      <c r="B182" s="201" t="s">
        <v>418</v>
      </c>
      <c r="C182" s="186" t="s">
        <v>324</v>
      </c>
      <c r="D182" s="89">
        <v>30130</v>
      </c>
      <c r="E182" s="89">
        <v>33866</v>
      </c>
      <c r="F182" s="89">
        <v>35170</v>
      </c>
      <c r="G182" s="136">
        <v>15</v>
      </c>
      <c r="H182" s="90">
        <v>40</v>
      </c>
      <c r="I182" s="90">
        <v>40</v>
      </c>
      <c r="J182" s="89"/>
      <c r="K182" s="89"/>
      <c r="L182" s="89"/>
      <c r="M182" s="89">
        <f t="shared" si="284"/>
        <v>30130</v>
      </c>
      <c r="N182" s="89">
        <f t="shared" si="285"/>
        <v>33866</v>
      </c>
      <c r="O182" s="89">
        <f t="shared" si="286"/>
        <v>35170</v>
      </c>
      <c r="P182" s="89"/>
      <c r="Q182" s="89"/>
      <c r="R182" s="89"/>
      <c r="S182" s="89">
        <f t="shared" si="275"/>
        <v>30130</v>
      </c>
      <c r="T182" s="89">
        <f t="shared" si="276"/>
        <v>33866</v>
      </c>
      <c r="U182" s="89">
        <f t="shared" si="277"/>
        <v>35170</v>
      </c>
      <c r="V182" s="89"/>
      <c r="W182" s="89"/>
      <c r="X182" s="89"/>
      <c r="Y182" s="89">
        <f t="shared" si="278"/>
        <v>30130</v>
      </c>
      <c r="Z182" s="89">
        <f t="shared" si="279"/>
        <v>33866</v>
      </c>
      <c r="AA182" s="89">
        <f t="shared" si="280"/>
        <v>35170</v>
      </c>
      <c r="AB182" s="89"/>
      <c r="AC182" s="89"/>
      <c r="AD182" s="89"/>
      <c r="AE182" s="89">
        <f t="shared" si="281"/>
        <v>30130</v>
      </c>
      <c r="AF182" s="89">
        <f t="shared" si="282"/>
        <v>33866</v>
      </c>
      <c r="AG182" s="89">
        <f t="shared" si="283"/>
        <v>35170</v>
      </c>
    </row>
    <row r="183" spans="1:33" s="192" customFormat="1" ht="44.45" customHeight="1" x14ac:dyDescent="0.25">
      <c r="A183" s="191"/>
      <c r="B183" s="149" t="s">
        <v>419</v>
      </c>
      <c r="C183" s="55" t="s">
        <v>267</v>
      </c>
      <c r="D183" s="26">
        <f>SUM(D184:D223)</f>
        <v>1113856.2000000002</v>
      </c>
      <c r="E183" s="26">
        <f>SUM(E184:E223)</f>
        <v>1114571.3000000003</v>
      </c>
      <c r="F183" s="26">
        <f>SUM(F184:F223)</f>
        <v>1114880.3000000003</v>
      </c>
      <c r="G183" s="157"/>
      <c r="H183" s="158"/>
      <c r="I183" s="158"/>
      <c r="J183" s="26">
        <f t="shared" ref="J183:AA183" si="287">SUM(J184:J224)</f>
        <v>49020.899999999994</v>
      </c>
      <c r="K183" s="26">
        <f t="shared" si="287"/>
        <v>56118.7</v>
      </c>
      <c r="L183" s="26">
        <f t="shared" si="287"/>
        <v>56118.7</v>
      </c>
      <c r="M183" s="26">
        <f t="shared" si="287"/>
        <v>1163027.0999999999</v>
      </c>
      <c r="N183" s="26">
        <f t="shared" si="287"/>
        <v>1170690</v>
      </c>
      <c r="O183" s="26">
        <f t="shared" si="287"/>
        <v>1170999</v>
      </c>
      <c r="P183" s="26">
        <f t="shared" si="287"/>
        <v>0</v>
      </c>
      <c r="Q183" s="26">
        <f t="shared" si="287"/>
        <v>0</v>
      </c>
      <c r="R183" s="26">
        <f t="shared" si="287"/>
        <v>0</v>
      </c>
      <c r="S183" s="26">
        <f t="shared" si="287"/>
        <v>1163027.0999999999</v>
      </c>
      <c r="T183" s="26">
        <f t="shared" si="287"/>
        <v>1170690</v>
      </c>
      <c r="U183" s="26">
        <f t="shared" si="287"/>
        <v>1170999</v>
      </c>
      <c r="V183" s="26">
        <f t="shared" si="287"/>
        <v>44553.500000000007</v>
      </c>
      <c r="W183" s="26">
        <f t="shared" si="287"/>
        <v>5071.7999999999993</v>
      </c>
      <c r="X183" s="26">
        <f t="shared" si="287"/>
        <v>4771.7999999999993</v>
      </c>
      <c r="Y183" s="26">
        <f t="shared" si="287"/>
        <v>1207580.5999999999</v>
      </c>
      <c r="Z183" s="26">
        <f t="shared" si="287"/>
        <v>1175761.7999999998</v>
      </c>
      <c r="AA183" s="26">
        <f t="shared" si="287"/>
        <v>1175770.7999999998</v>
      </c>
      <c r="AB183" s="26">
        <f t="shared" ref="AB183:AG183" si="288">SUM(AB184:AB224)</f>
        <v>4022</v>
      </c>
      <c r="AC183" s="26">
        <f t="shared" si="288"/>
        <v>4022</v>
      </c>
      <c r="AD183" s="26">
        <f t="shared" si="288"/>
        <v>4022</v>
      </c>
      <c r="AE183" s="26">
        <f t="shared" si="288"/>
        <v>1211602.5999999999</v>
      </c>
      <c r="AF183" s="26">
        <f t="shared" si="288"/>
        <v>1179783.8</v>
      </c>
      <c r="AG183" s="26">
        <f t="shared" si="288"/>
        <v>1179792.8</v>
      </c>
    </row>
    <row r="184" spans="1:33" s="84" customFormat="1" ht="36" hidden="1" x14ac:dyDescent="0.25">
      <c r="A184" s="142">
        <v>855</v>
      </c>
      <c r="B184" s="210" t="s">
        <v>112</v>
      </c>
      <c r="C184" s="143" t="s">
        <v>268</v>
      </c>
      <c r="D184" s="89">
        <v>394.9</v>
      </c>
      <c r="E184" s="89">
        <v>394.9</v>
      </c>
      <c r="F184" s="89">
        <v>394.9</v>
      </c>
      <c r="G184" s="136">
        <v>42</v>
      </c>
      <c r="H184" s="90">
        <v>67</v>
      </c>
      <c r="I184" s="90">
        <v>67</v>
      </c>
      <c r="J184" s="89">
        <v>73.400000000000006</v>
      </c>
      <c r="K184" s="89">
        <v>73.400000000000006</v>
      </c>
      <c r="L184" s="89">
        <v>73.400000000000006</v>
      </c>
      <c r="M184" s="89">
        <f t="shared" ref="M184:O190" si="289">D184+J184</f>
        <v>468.29999999999995</v>
      </c>
      <c r="N184" s="89">
        <f t="shared" si="289"/>
        <v>468.29999999999995</v>
      </c>
      <c r="O184" s="89">
        <f t="shared" si="289"/>
        <v>468.29999999999995</v>
      </c>
      <c r="P184" s="89"/>
      <c r="Q184" s="89"/>
      <c r="R184" s="89"/>
      <c r="S184" s="89">
        <f t="shared" ref="S184:S224" si="290">M184+P184</f>
        <v>468.29999999999995</v>
      </c>
      <c r="T184" s="89">
        <f t="shared" ref="T184:T224" si="291">N184+Q184</f>
        <v>468.29999999999995</v>
      </c>
      <c r="U184" s="89">
        <f t="shared" ref="U184:U224" si="292">O184+R184</f>
        <v>468.29999999999995</v>
      </c>
      <c r="V184" s="89"/>
      <c r="W184" s="89"/>
      <c r="X184" s="89"/>
      <c r="Y184" s="89">
        <f t="shared" ref="Y184:Y224" si="293">S184+V184</f>
        <v>468.29999999999995</v>
      </c>
      <c r="Z184" s="89">
        <f t="shared" ref="Z184:Z224" si="294">T184+W184</f>
        <v>468.29999999999995</v>
      </c>
      <c r="AA184" s="89">
        <f t="shared" ref="AA184:AA224" si="295">U184+X184</f>
        <v>468.29999999999995</v>
      </c>
      <c r="AB184" s="89"/>
      <c r="AC184" s="89"/>
      <c r="AD184" s="89"/>
      <c r="AE184" s="89">
        <f t="shared" ref="AE184:AE224" si="296">Y184+AB184</f>
        <v>468.29999999999995</v>
      </c>
      <c r="AF184" s="89">
        <f t="shared" ref="AF184:AF224" si="297">Z184+AC184</f>
        <v>468.29999999999995</v>
      </c>
      <c r="AG184" s="89">
        <f t="shared" ref="AG184:AG224" si="298">AA184+AD184</f>
        <v>468.29999999999995</v>
      </c>
    </row>
    <row r="185" spans="1:33" s="84" customFormat="1" ht="46.15" hidden="1" customHeight="1" x14ac:dyDescent="0.25">
      <c r="A185" s="142">
        <v>855</v>
      </c>
      <c r="B185" s="210" t="s">
        <v>114</v>
      </c>
      <c r="C185" s="188" t="s">
        <v>318</v>
      </c>
      <c r="D185" s="89">
        <v>1600</v>
      </c>
      <c r="E185" s="89">
        <v>1600</v>
      </c>
      <c r="F185" s="89">
        <v>1600</v>
      </c>
      <c r="G185" s="136">
        <v>45</v>
      </c>
      <c r="H185" s="90">
        <v>70</v>
      </c>
      <c r="I185" s="90">
        <v>70</v>
      </c>
      <c r="J185" s="89"/>
      <c r="K185" s="89"/>
      <c r="L185" s="89"/>
      <c r="M185" s="89">
        <f t="shared" si="289"/>
        <v>1600</v>
      </c>
      <c r="N185" s="89">
        <f t="shared" si="289"/>
        <v>1600</v>
      </c>
      <c r="O185" s="89">
        <f t="shared" si="289"/>
        <v>1600</v>
      </c>
      <c r="P185" s="89"/>
      <c r="Q185" s="89"/>
      <c r="R185" s="89"/>
      <c r="S185" s="89">
        <f t="shared" si="290"/>
        <v>1600</v>
      </c>
      <c r="T185" s="89">
        <f t="shared" si="291"/>
        <v>1600</v>
      </c>
      <c r="U185" s="89">
        <f t="shared" si="292"/>
        <v>1600</v>
      </c>
      <c r="V185" s="89"/>
      <c r="W185" s="89"/>
      <c r="X185" s="89"/>
      <c r="Y185" s="89">
        <f t="shared" si="293"/>
        <v>1600</v>
      </c>
      <c r="Z185" s="89">
        <f t="shared" si="294"/>
        <v>1600</v>
      </c>
      <c r="AA185" s="89">
        <f t="shared" si="295"/>
        <v>1600</v>
      </c>
      <c r="AB185" s="89"/>
      <c r="AC185" s="89"/>
      <c r="AD185" s="89"/>
      <c r="AE185" s="89">
        <f t="shared" si="296"/>
        <v>1600</v>
      </c>
      <c r="AF185" s="89">
        <f t="shared" si="297"/>
        <v>1600</v>
      </c>
      <c r="AG185" s="89">
        <f t="shared" si="298"/>
        <v>1600</v>
      </c>
    </row>
    <row r="186" spans="1:33" s="84" customFormat="1" ht="36" hidden="1" x14ac:dyDescent="0.25">
      <c r="A186" s="142">
        <v>855</v>
      </c>
      <c r="B186" s="210" t="s">
        <v>115</v>
      </c>
      <c r="C186" s="144" t="s">
        <v>270</v>
      </c>
      <c r="D186" s="89">
        <v>2654.6</v>
      </c>
      <c r="E186" s="89">
        <v>2654.6</v>
      </c>
      <c r="F186" s="89">
        <v>2654.6</v>
      </c>
      <c r="G186" s="136">
        <v>46</v>
      </c>
      <c r="H186" s="90">
        <v>71</v>
      </c>
      <c r="I186" s="90">
        <v>71</v>
      </c>
      <c r="J186" s="89">
        <v>460.5</v>
      </c>
      <c r="K186" s="89">
        <v>460.5</v>
      </c>
      <c r="L186" s="89">
        <v>460.5</v>
      </c>
      <c r="M186" s="89">
        <f t="shared" si="289"/>
        <v>3115.1</v>
      </c>
      <c r="N186" s="89">
        <f t="shared" si="289"/>
        <v>3115.1</v>
      </c>
      <c r="O186" s="89">
        <f t="shared" si="289"/>
        <v>3115.1</v>
      </c>
      <c r="P186" s="89"/>
      <c r="Q186" s="89"/>
      <c r="R186" s="89"/>
      <c r="S186" s="89">
        <f t="shared" si="290"/>
        <v>3115.1</v>
      </c>
      <c r="T186" s="89">
        <f t="shared" si="291"/>
        <v>3115.1</v>
      </c>
      <c r="U186" s="89">
        <f t="shared" si="292"/>
        <v>3115.1</v>
      </c>
      <c r="V186" s="89"/>
      <c r="W186" s="89"/>
      <c r="X186" s="89"/>
      <c r="Y186" s="89">
        <f t="shared" si="293"/>
        <v>3115.1</v>
      </c>
      <c r="Z186" s="89">
        <f t="shared" si="294"/>
        <v>3115.1</v>
      </c>
      <c r="AA186" s="89">
        <f t="shared" si="295"/>
        <v>3115.1</v>
      </c>
      <c r="AB186" s="89"/>
      <c r="AC186" s="89"/>
      <c r="AD186" s="89"/>
      <c r="AE186" s="89">
        <f t="shared" si="296"/>
        <v>3115.1</v>
      </c>
      <c r="AF186" s="89">
        <f t="shared" si="297"/>
        <v>3115.1</v>
      </c>
      <c r="AG186" s="89">
        <f t="shared" si="298"/>
        <v>3115.1</v>
      </c>
    </row>
    <row r="187" spans="1:33" s="84" customFormat="1" ht="54" hidden="1" x14ac:dyDescent="0.25">
      <c r="A187" s="142">
        <v>855</v>
      </c>
      <c r="B187" s="210" t="s">
        <v>132</v>
      </c>
      <c r="C187" s="143" t="s">
        <v>285</v>
      </c>
      <c r="D187" s="89">
        <v>120</v>
      </c>
      <c r="E187" s="89">
        <v>120</v>
      </c>
      <c r="F187" s="89">
        <v>120</v>
      </c>
      <c r="G187" s="136">
        <v>48</v>
      </c>
      <c r="H187" s="90">
        <v>74</v>
      </c>
      <c r="I187" s="90">
        <v>74</v>
      </c>
      <c r="J187" s="89"/>
      <c r="K187" s="89"/>
      <c r="L187" s="89"/>
      <c r="M187" s="89">
        <f t="shared" si="289"/>
        <v>120</v>
      </c>
      <c r="N187" s="89">
        <f t="shared" si="289"/>
        <v>120</v>
      </c>
      <c r="O187" s="89">
        <f t="shared" si="289"/>
        <v>120</v>
      </c>
      <c r="P187" s="89"/>
      <c r="Q187" s="89"/>
      <c r="R187" s="89"/>
      <c r="S187" s="89">
        <f t="shared" si="290"/>
        <v>120</v>
      </c>
      <c r="T187" s="89">
        <f t="shared" si="291"/>
        <v>120</v>
      </c>
      <c r="U187" s="89">
        <f t="shared" si="292"/>
        <v>120</v>
      </c>
      <c r="V187" s="89"/>
      <c r="W187" s="89"/>
      <c r="X187" s="89"/>
      <c r="Y187" s="89">
        <f t="shared" si="293"/>
        <v>120</v>
      </c>
      <c r="Z187" s="89">
        <f t="shared" si="294"/>
        <v>120</v>
      </c>
      <c r="AA187" s="89">
        <f t="shared" si="295"/>
        <v>120</v>
      </c>
      <c r="AB187" s="89"/>
      <c r="AC187" s="89"/>
      <c r="AD187" s="89"/>
      <c r="AE187" s="89">
        <f t="shared" si="296"/>
        <v>120</v>
      </c>
      <c r="AF187" s="89">
        <f t="shared" si="297"/>
        <v>120</v>
      </c>
      <c r="AG187" s="89">
        <f t="shared" si="298"/>
        <v>120</v>
      </c>
    </row>
    <row r="188" spans="1:33" s="84" customFormat="1" hidden="1" x14ac:dyDescent="0.25">
      <c r="A188" s="142">
        <v>900</v>
      </c>
      <c r="B188" s="210" t="s">
        <v>137</v>
      </c>
      <c r="C188" s="143" t="s">
        <v>290</v>
      </c>
      <c r="D188" s="89">
        <v>115</v>
      </c>
      <c r="E188" s="89">
        <v>115</v>
      </c>
      <c r="F188" s="89">
        <v>115</v>
      </c>
      <c r="G188" s="136">
        <v>35</v>
      </c>
      <c r="H188" s="90">
        <v>60</v>
      </c>
      <c r="I188" s="90">
        <v>60</v>
      </c>
      <c r="J188" s="89"/>
      <c r="K188" s="89"/>
      <c r="L188" s="89"/>
      <c r="M188" s="89">
        <f t="shared" si="289"/>
        <v>115</v>
      </c>
      <c r="N188" s="89">
        <f t="shared" si="289"/>
        <v>115</v>
      </c>
      <c r="O188" s="89">
        <f t="shared" si="289"/>
        <v>115</v>
      </c>
      <c r="P188" s="89"/>
      <c r="Q188" s="89"/>
      <c r="R188" s="89"/>
      <c r="S188" s="89">
        <f t="shared" si="290"/>
        <v>115</v>
      </c>
      <c r="T188" s="89">
        <f t="shared" si="291"/>
        <v>115</v>
      </c>
      <c r="U188" s="89">
        <f t="shared" si="292"/>
        <v>115</v>
      </c>
      <c r="V188" s="89"/>
      <c r="W188" s="89"/>
      <c r="X188" s="89"/>
      <c r="Y188" s="89">
        <f t="shared" si="293"/>
        <v>115</v>
      </c>
      <c r="Z188" s="89">
        <f t="shared" si="294"/>
        <v>115</v>
      </c>
      <c r="AA188" s="89">
        <f t="shared" si="295"/>
        <v>115</v>
      </c>
      <c r="AB188" s="89"/>
      <c r="AC188" s="89"/>
      <c r="AD188" s="89"/>
      <c r="AE188" s="89">
        <f t="shared" si="296"/>
        <v>115</v>
      </c>
      <c r="AF188" s="89">
        <f t="shared" si="297"/>
        <v>115</v>
      </c>
      <c r="AG188" s="89">
        <f t="shared" si="298"/>
        <v>115</v>
      </c>
    </row>
    <row r="189" spans="1:33" s="84" customFormat="1" ht="42.6" hidden="1" customHeight="1" x14ac:dyDescent="0.25">
      <c r="A189" s="142">
        <v>900</v>
      </c>
      <c r="B189" s="210" t="s">
        <v>335</v>
      </c>
      <c r="C189" s="189" t="s">
        <v>319</v>
      </c>
      <c r="D189" s="89">
        <v>21142.799999999999</v>
      </c>
      <c r="E189" s="89">
        <v>21142.799999999999</v>
      </c>
      <c r="F189" s="89">
        <v>21142.799999999999</v>
      </c>
      <c r="G189" s="136">
        <v>38</v>
      </c>
      <c r="H189" s="90">
        <v>63</v>
      </c>
      <c r="I189" s="90">
        <v>63</v>
      </c>
      <c r="J189" s="89">
        <v>-7097.8</v>
      </c>
      <c r="K189" s="89"/>
      <c r="L189" s="89"/>
      <c r="M189" s="89">
        <f t="shared" si="289"/>
        <v>14045</v>
      </c>
      <c r="N189" s="89">
        <f t="shared" si="289"/>
        <v>21142.799999999999</v>
      </c>
      <c r="O189" s="89">
        <f t="shared" si="289"/>
        <v>21142.799999999999</v>
      </c>
      <c r="P189" s="89"/>
      <c r="Q189" s="89"/>
      <c r="R189" s="89"/>
      <c r="S189" s="89">
        <f t="shared" si="290"/>
        <v>14045</v>
      </c>
      <c r="T189" s="89">
        <f t="shared" si="291"/>
        <v>21142.799999999999</v>
      </c>
      <c r="U189" s="89">
        <f t="shared" si="292"/>
        <v>21142.799999999999</v>
      </c>
      <c r="V189" s="89">
        <v>11369.9</v>
      </c>
      <c r="W189" s="89"/>
      <c r="X189" s="89"/>
      <c r="Y189" s="89">
        <f t="shared" si="293"/>
        <v>25414.9</v>
      </c>
      <c r="Z189" s="89">
        <f t="shared" si="294"/>
        <v>21142.799999999999</v>
      </c>
      <c r="AA189" s="89">
        <f t="shared" si="295"/>
        <v>21142.799999999999</v>
      </c>
      <c r="AB189" s="89"/>
      <c r="AC189" s="89"/>
      <c r="AD189" s="89"/>
      <c r="AE189" s="89">
        <f t="shared" si="296"/>
        <v>25414.9</v>
      </c>
      <c r="AF189" s="89">
        <f t="shared" si="297"/>
        <v>21142.799999999999</v>
      </c>
      <c r="AG189" s="89">
        <f t="shared" si="298"/>
        <v>21142.799999999999</v>
      </c>
    </row>
    <row r="190" spans="1:33" s="84" customFormat="1" ht="61.15" hidden="1" customHeight="1" x14ac:dyDescent="0.25">
      <c r="A190" s="142">
        <v>905</v>
      </c>
      <c r="B190" s="210" t="s">
        <v>138</v>
      </c>
      <c r="C190" s="143" t="s">
        <v>291</v>
      </c>
      <c r="D190" s="89">
        <v>24881.1</v>
      </c>
      <c r="E190" s="89">
        <v>25876.2</v>
      </c>
      <c r="F190" s="89">
        <v>25876.2</v>
      </c>
      <c r="G190" s="136">
        <v>46</v>
      </c>
      <c r="H190" s="90">
        <v>71</v>
      </c>
      <c r="I190" s="90">
        <v>0</v>
      </c>
      <c r="J190" s="89"/>
      <c r="K190" s="89"/>
      <c r="L190" s="89"/>
      <c r="M190" s="89">
        <f t="shared" si="289"/>
        <v>24881.1</v>
      </c>
      <c r="N190" s="89">
        <f t="shared" si="289"/>
        <v>25876.2</v>
      </c>
      <c r="O190" s="89">
        <f t="shared" si="289"/>
        <v>25876.2</v>
      </c>
      <c r="P190" s="89"/>
      <c r="Q190" s="89"/>
      <c r="R190" s="89"/>
      <c r="S190" s="89">
        <f t="shared" si="290"/>
        <v>24881.1</v>
      </c>
      <c r="T190" s="89">
        <f t="shared" si="291"/>
        <v>25876.2</v>
      </c>
      <c r="U190" s="89">
        <f t="shared" si="292"/>
        <v>25876.2</v>
      </c>
      <c r="V190" s="89">
        <v>-24881.1</v>
      </c>
      <c r="W190" s="89">
        <v>-25876.2</v>
      </c>
      <c r="X190" s="89">
        <v>-25876.2</v>
      </c>
      <c r="Y190" s="89">
        <f t="shared" si="293"/>
        <v>0</v>
      </c>
      <c r="Z190" s="89">
        <f t="shared" si="294"/>
        <v>0</v>
      </c>
      <c r="AA190" s="89">
        <f t="shared" si="295"/>
        <v>0</v>
      </c>
      <c r="AB190" s="89"/>
      <c r="AC190" s="89"/>
      <c r="AD190" s="89"/>
      <c r="AE190" s="89">
        <f t="shared" si="296"/>
        <v>0</v>
      </c>
      <c r="AF190" s="89">
        <f t="shared" si="297"/>
        <v>0</v>
      </c>
      <c r="AG190" s="89">
        <f t="shared" si="298"/>
        <v>0</v>
      </c>
    </row>
    <row r="191" spans="1:33" s="84" customFormat="1" ht="61.9" hidden="1" customHeight="1" x14ac:dyDescent="0.25">
      <c r="A191" s="142">
        <v>905</v>
      </c>
      <c r="B191" s="210" t="s">
        <v>138</v>
      </c>
      <c r="C191" s="143" t="s">
        <v>260</v>
      </c>
      <c r="D191" s="89"/>
      <c r="E191" s="89"/>
      <c r="F191" s="89"/>
      <c r="G191" s="136"/>
      <c r="H191" s="90"/>
      <c r="I191" s="90"/>
      <c r="J191" s="89"/>
      <c r="K191" s="89"/>
      <c r="L191" s="89"/>
      <c r="M191" s="89"/>
      <c r="N191" s="89"/>
      <c r="O191" s="89"/>
      <c r="P191" s="89"/>
      <c r="Q191" s="89"/>
      <c r="R191" s="89"/>
      <c r="S191" s="89">
        <f t="shared" si="290"/>
        <v>0</v>
      </c>
      <c r="T191" s="89">
        <f t="shared" si="291"/>
        <v>0</v>
      </c>
      <c r="U191" s="89">
        <f t="shared" si="292"/>
        <v>0</v>
      </c>
      <c r="V191" s="89">
        <v>58079.3</v>
      </c>
      <c r="W191" s="89">
        <v>31948</v>
      </c>
      <c r="X191" s="89">
        <v>31948</v>
      </c>
      <c r="Y191" s="89">
        <f t="shared" si="293"/>
        <v>58079.3</v>
      </c>
      <c r="Z191" s="89">
        <f t="shared" si="294"/>
        <v>31948</v>
      </c>
      <c r="AA191" s="89">
        <f t="shared" si="295"/>
        <v>31948</v>
      </c>
      <c r="AB191" s="89"/>
      <c r="AC191" s="89"/>
      <c r="AD191" s="89"/>
      <c r="AE191" s="89">
        <f t="shared" si="296"/>
        <v>58079.3</v>
      </c>
      <c r="AF191" s="89">
        <f t="shared" si="297"/>
        <v>31948</v>
      </c>
      <c r="AG191" s="89">
        <f t="shared" si="298"/>
        <v>31948</v>
      </c>
    </row>
    <row r="192" spans="1:33" s="84" customFormat="1" ht="55.5" hidden="1" customHeight="1" x14ac:dyDescent="0.25">
      <c r="A192" s="142">
        <v>911</v>
      </c>
      <c r="B192" s="210" t="s">
        <v>113</v>
      </c>
      <c r="C192" s="143" t="s">
        <v>269</v>
      </c>
      <c r="D192" s="89">
        <v>1000</v>
      </c>
      <c r="E192" s="89">
        <v>1000</v>
      </c>
      <c r="F192" s="89">
        <v>1000</v>
      </c>
      <c r="G192" s="136">
        <v>42</v>
      </c>
      <c r="H192" s="90">
        <v>67</v>
      </c>
      <c r="I192" s="90">
        <v>67</v>
      </c>
      <c r="J192" s="89"/>
      <c r="K192" s="89"/>
      <c r="L192" s="89"/>
      <c r="M192" s="89">
        <f t="shared" ref="M192:M224" si="299">D192+J192</f>
        <v>1000</v>
      </c>
      <c r="N192" s="89">
        <f t="shared" ref="N192:N224" si="300">E192+K192</f>
        <v>1000</v>
      </c>
      <c r="O192" s="89">
        <f t="shared" ref="O192:O224" si="301">F192+L192</f>
        <v>1000</v>
      </c>
      <c r="P192" s="89"/>
      <c r="Q192" s="89"/>
      <c r="R192" s="89"/>
      <c r="S192" s="89">
        <f t="shared" si="290"/>
        <v>1000</v>
      </c>
      <c r="T192" s="89">
        <f t="shared" si="291"/>
        <v>1000</v>
      </c>
      <c r="U192" s="89">
        <f t="shared" si="292"/>
        <v>1000</v>
      </c>
      <c r="V192" s="89">
        <v>-400</v>
      </c>
      <c r="W192" s="89"/>
      <c r="X192" s="89"/>
      <c r="Y192" s="89">
        <f t="shared" si="293"/>
        <v>600</v>
      </c>
      <c r="Z192" s="89">
        <f t="shared" si="294"/>
        <v>1000</v>
      </c>
      <c r="AA192" s="89">
        <f t="shared" si="295"/>
        <v>1000</v>
      </c>
      <c r="AB192" s="89"/>
      <c r="AC192" s="89"/>
      <c r="AD192" s="89"/>
      <c r="AE192" s="89">
        <f t="shared" si="296"/>
        <v>600</v>
      </c>
      <c r="AF192" s="89">
        <f t="shared" si="297"/>
        <v>1000</v>
      </c>
      <c r="AG192" s="89">
        <f t="shared" si="298"/>
        <v>1000</v>
      </c>
    </row>
    <row r="193" spans="1:33" s="84" customFormat="1" ht="72" hidden="1" x14ac:dyDescent="0.25">
      <c r="A193" s="142">
        <v>911</v>
      </c>
      <c r="B193" s="210" t="s">
        <v>116</v>
      </c>
      <c r="C193" s="144" t="s">
        <v>350</v>
      </c>
      <c r="D193" s="89">
        <v>235137.5</v>
      </c>
      <c r="E193" s="89">
        <v>235137.5</v>
      </c>
      <c r="F193" s="89">
        <v>235137.5</v>
      </c>
      <c r="G193" s="136">
        <v>39</v>
      </c>
      <c r="H193" s="90">
        <v>64</v>
      </c>
      <c r="I193" s="90">
        <v>64</v>
      </c>
      <c r="J193" s="89">
        <v>21329.200000000001</v>
      </c>
      <c r="K193" s="89">
        <v>21329.200000000001</v>
      </c>
      <c r="L193" s="89">
        <v>21329.200000000001</v>
      </c>
      <c r="M193" s="89">
        <f t="shared" si="299"/>
        <v>256466.7</v>
      </c>
      <c r="N193" s="89">
        <f t="shared" si="300"/>
        <v>256466.7</v>
      </c>
      <c r="O193" s="89">
        <f t="shared" si="301"/>
        <v>256466.7</v>
      </c>
      <c r="P193" s="89"/>
      <c r="Q193" s="89"/>
      <c r="R193" s="89"/>
      <c r="S193" s="89">
        <f t="shared" si="290"/>
        <v>256466.7</v>
      </c>
      <c r="T193" s="89">
        <f t="shared" si="291"/>
        <v>256466.7</v>
      </c>
      <c r="U193" s="89">
        <f t="shared" si="292"/>
        <v>256466.7</v>
      </c>
      <c r="V193" s="89"/>
      <c r="W193" s="89"/>
      <c r="X193" s="89"/>
      <c r="Y193" s="89">
        <f t="shared" si="293"/>
        <v>256466.7</v>
      </c>
      <c r="Z193" s="89">
        <f t="shared" si="294"/>
        <v>256466.7</v>
      </c>
      <c r="AA193" s="89">
        <f t="shared" si="295"/>
        <v>256466.7</v>
      </c>
      <c r="AB193" s="89"/>
      <c r="AC193" s="89"/>
      <c r="AD193" s="89"/>
      <c r="AE193" s="89">
        <f t="shared" si="296"/>
        <v>256466.7</v>
      </c>
      <c r="AF193" s="89">
        <f t="shared" si="297"/>
        <v>256466.7</v>
      </c>
      <c r="AG193" s="89">
        <f t="shared" si="298"/>
        <v>256466.7</v>
      </c>
    </row>
    <row r="194" spans="1:33" s="84" customFormat="1" ht="108" hidden="1" x14ac:dyDescent="0.25">
      <c r="A194" s="142">
        <v>911</v>
      </c>
      <c r="B194" s="210" t="s">
        <v>117</v>
      </c>
      <c r="C194" s="144" t="s">
        <v>351</v>
      </c>
      <c r="D194" s="89">
        <v>381589.3</v>
      </c>
      <c r="E194" s="89">
        <v>381589.3</v>
      </c>
      <c r="F194" s="89">
        <v>381589.3</v>
      </c>
      <c r="G194" s="136">
        <v>40</v>
      </c>
      <c r="H194" s="90">
        <v>65</v>
      </c>
      <c r="I194" s="90">
        <v>65</v>
      </c>
      <c r="J194" s="89">
        <v>18579.599999999999</v>
      </c>
      <c r="K194" s="89">
        <v>18579.599999999999</v>
      </c>
      <c r="L194" s="89">
        <v>18579.599999999999</v>
      </c>
      <c r="M194" s="89">
        <f t="shared" si="299"/>
        <v>400168.89999999997</v>
      </c>
      <c r="N194" s="89">
        <f t="shared" si="300"/>
        <v>400168.89999999997</v>
      </c>
      <c r="O194" s="89">
        <f t="shared" si="301"/>
        <v>400168.89999999997</v>
      </c>
      <c r="P194" s="89"/>
      <c r="Q194" s="89"/>
      <c r="R194" s="89"/>
      <c r="S194" s="89">
        <f t="shared" si="290"/>
        <v>400168.89999999997</v>
      </c>
      <c r="T194" s="89">
        <f t="shared" si="291"/>
        <v>400168.89999999997</v>
      </c>
      <c r="U194" s="89">
        <f t="shared" si="292"/>
        <v>400168.89999999997</v>
      </c>
      <c r="V194" s="89"/>
      <c r="W194" s="89"/>
      <c r="X194" s="89"/>
      <c r="Y194" s="89">
        <f t="shared" si="293"/>
        <v>400168.89999999997</v>
      </c>
      <c r="Z194" s="89">
        <f t="shared" si="294"/>
        <v>400168.89999999997</v>
      </c>
      <c r="AA194" s="89">
        <f t="shared" si="295"/>
        <v>400168.89999999997</v>
      </c>
      <c r="AB194" s="89"/>
      <c r="AC194" s="89"/>
      <c r="AD194" s="89"/>
      <c r="AE194" s="89">
        <f t="shared" si="296"/>
        <v>400168.89999999997</v>
      </c>
      <c r="AF194" s="89">
        <f t="shared" si="297"/>
        <v>400168.89999999997</v>
      </c>
      <c r="AG194" s="89">
        <f t="shared" si="298"/>
        <v>400168.89999999997</v>
      </c>
    </row>
    <row r="195" spans="1:33" s="84" customFormat="1" ht="54" hidden="1" x14ac:dyDescent="0.25">
      <c r="A195" s="142">
        <v>911</v>
      </c>
      <c r="B195" s="210" t="s">
        <v>127</v>
      </c>
      <c r="C195" s="143" t="s">
        <v>280</v>
      </c>
      <c r="D195" s="89">
        <v>44978.9</v>
      </c>
      <c r="E195" s="89">
        <v>44978.9</v>
      </c>
      <c r="F195" s="89">
        <v>44978.9</v>
      </c>
      <c r="G195" s="136">
        <v>40</v>
      </c>
      <c r="H195" s="90">
        <v>65</v>
      </c>
      <c r="I195" s="90">
        <v>65</v>
      </c>
      <c r="J195" s="89">
        <v>1695.8</v>
      </c>
      <c r="K195" s="89">
        <v>1695.8</v>
      </c>
      <c r="L195" s="89">
        <v>1695.8</v>
      </c>
      <c r="M195" s="89">
        <f t="shared" si="299"/>
        <v>46674.700000000004</v>
      </c>
      <c r="N195" s="89">
        <f t="shared" si="300"/>
        <v>46674.700000000004</v>
      </c>
      <c r="O195" s="89">
        <f t="shared" si="301"/>
        <v>46674.700000000004</v>
      </c>
      <c r="P195" s="89"/>
      <c r="Q195" s="89"/>
      <c r="R195" s="89"/>
      <c r="S195" s="89">
        <f t="shared" si="290"/>
        <v>46674.700000000004</v>
      </c>
      <c r="T195" s="89">
        <f t="shared" si="291"/>
        <v>46674.700000000004</v>
      </c>
      <c r="U195" s="89">
        <f t="shared" si="292"/>
        <v>46674.700000000004</v>
      </c>
      <c r="V195" s="89"/>
      <c r="W195" s="89"/>
      <c r="X195" s="89"/>
      <c r="Y195" s="89">
        <f t="shared" si="293"/>
        <v>46674.700000000004</v>
      </c>
      <c r="Z195" s="89">
        <f t="shared" si="294"/>
        <v>46674.700000000004</v>
      </c>
      <c r="AA195" s="89">
        <f t="shared" si="295"/>
        <v>46674.700000000004</v>
      </c>
      <c r="AB195" s="89"/>
      <c r="AC195" s="89"/>
      <c r="AD195" s="89"/>
      <c r="AE195" s="89">
        <f t="shared" si="296"/>
        <v>46674.700000000004</v>
      </c>
      <c r="AF195" s="89">
        <f t="shared" si="297"/>
        <v>46674.700000000004</v>
      </c>
      <c r="AG195" s="89">
        <f t="shared" si="298"/>
        <v>46674.700000000004</v>
      </c>
    </row>
    <row r="196" spans="1:33" s="84" customFormat="1" ht="54" hidden="1" x14ac:dyDescent="0.25">
      <c r="A196" s="142">
        <v>911</v>
      </c>
      <c r="B196" s="210" t="s">
        <v>128</v>
      </c>
      <c r="C196" s="189" t="s">
        <v>281</v>
      </c>
      <c r="D196" s="89">
        <v>3738</v>
      </c>
      <c r="E196" s="89">
        <v>3738</v>
      </c>
      <c r="F196" s="89">
        <v>3738</v>
      </c>
      <c r="G196" s="136">
        <v>41</v>
      </c>
      <c r="H196" s="90">
        <v>66</v>
      </c>
      <c r="I196" s="90">
        <v>66</v>
      </c>
      <c r="J196" s="89"/>
      <c r="K196" s="89"/>
      <c r="L196" s="89"/>
      <c r="M196" s="89">
        <f t="shared" si="299"/>
        <v>3738</v>
      </c>
      <c r="N196" s="89">
        <f t="shared" si="300"/>
        <v>3738</v>
      </c>
      <c r="O196" s="89">
        <f t="shared" si="301"/>
        <v>3738</v>
      </c>
      <c r="P196" s="89"/>
      <c r="Q196" s="89"/>
      <c r="R196" s="89"/>
      <c r="S196" s="89">
        <f t="shared" si="290"/>
        <v>3738</v>
      </c>
      <c r="T196" s="89">
        <f t="shared" si="291"/>
        <v>3738</v>
      </c>
      <c r="U196" s="89">
        <f t="shared" si="292"/>
        <v>3738</v>
      </c>
      <c r="V196" s="89"/>
      <c r="W196" s="89"/>
      <c r="X196" s="89"/>
      <c r="Y196" s="89">
        <f t="shared" si="293"/>
        <v>3738</v>
      </c>
      <c r="Z196" s="89">
        <f t="shared" si="294"/>
        <v>3738</v>
      </c>
      <c r="AA196" s="89">
        <f t="shared" si="295"/>
        <v>3738</v>
      </c>
      <c r="AB196" s="89"/>
      <c r="AC196" s="89"/>
      <c r="AD196" s="89"/>
      <c r="AE196" s="89">
        <f t="shared" si="296"/>
        <v>3738</v>
      </c>
      <c r="AF196" s="89">
        <f t="shared" si="297"/>
        <v>3738</v>
      </c>
      <c r="AG196" s="89">
        <f t="shared" si="298"/>
        <v>3738</v>
      </c>
    </row>
    <row r="197" spans="1:33" s="84" customFormat="1" ht="72" hidden="1" x14ac:dyDescent="0.25">
      <c r="A197" s="142">
        <v>911</v>
      </c>
      <c r="B197" s="210" t="s">
        <v>129</v>
      </c>
      <c r="C197" s="143" t="s">
        <v>282</v>
      </c>
      <c r="D197" s="89">
        <v>207</v>
      </c>
      <c r="E197" s="89">
        <v>207</v>
      </c>
      <c r="F197" s="89">
        <v>207</v>
      </c>
      <c r="G197" s="136">
        <v>43</v>
      </c>
      <c r="H197" s="90">
        <v>68</v>
      </c>
      <c r="I197" s="90">
        <v>68</v>
      </c>
      <c r="J197" s="89"/>
      <c r="K197" s="89"/>
      <c r="L197" s="89"/>
      <c r="M197" s="89">
        <f t="shared" si="299"/>
        <v>207</v>
      </c>
      <c r="N197" s="89">
        <f t="shared" si="300"/>
        <v>207</v>
      </c>
      <c r="O197" s="89">
        <f t="shared" si="301"/>
        <v>207</v>
      </c>
      <c r="P197" s="89"/>
      <c r="Q197" s="89"/>
      <c r="R197" s="89"/>
      <c r="S197" s="89">
        <f t="shared" si="290"/>
        <v>207</v>
      </c>
      <c r="T197" s="89">
        <f t="shared" si="291"/>
        <v>207</v>
      </c>
      <c r="U197" s="89">
        <f t="shared" si="292"/>
        <v>207</v>
      </c>
      <c r="V197" s="89"/>
      <c r="W197" s="89"/>
      <c r="X197" s="89"/>
      <c r="Y197" s="89">
        <f t="shared" si="293"/>
        <v>207</v>
      </c>
      <c r="Z197" s="89">
        <f t="shared" si="294"/>
        <v>207</v>
      </c>
      <c r="AA197" s="89">
        <f t="shared" si="295"/>
        <v>207</v>
      </c>
      <c r="AB197" s="89"/>
      <c r="AC197" s="89"/>
      <c r="AD197" s="89"/>
      <c r="AE197" s="89">
        <f t="shared" si="296"/>
        <v>207</v>
      </c>
      <c r="AF197" s="89">
        <f t="shared" si="297"/>
        <v>207</v>
      </c>
      <c r="AG197" s="89">
        <f t="shared" si="298"/>
        <v>207</v>
      </c>
    </row>
    <row r="198" spans="1:33" s="84" customFormat="1" ht="54" hidden="1" x14ac:dyDescent="0.25">
      <c r="A198" s="142">
        <v>911</v>
      </c>
      <c r="B198" s="210" t="s">
        <v>131</v>
      </c>
      <c r="C198" s="144" t="s">
        <v>284</v>
      </c>
      <c r="D198" s="89">
        <v>570</v>
      </c>
      <c r="E198" s="89">
        <v>570</v>
      </c>
      <c r="F198" s="89">
        <v>570</v>
      </c>
      <c r="G198" s="136">
        <v>45</v>
      </c>
      <c r="H198" s="90">
        <v>70</v>
      </c>
      <c r="I198" s="90">
        <v>70</v>
      </c>
      <c r="J198" s="89"/>
      <c r="K198" s="89"/>
      <c r="L198" s="89"/>
      <c r="M198" s="89">
        <f t="shared" si="299"/>
        <v>570</v>
      </c>
      <c r="N198" s="89">
        <f t="shared" si="300"/>
        <v>570</v>
      </c>
      <c r="O198" s="89">
        <f t="shared" si="301"/>
        <v>570</v>
      </c>
      <c r="P198" s="89"/>
      <c r="Q198" s="89"/>
      <c r="R198" s="89"/>
      <c r="S198" s="89">
        <f t="shared" si="290"/>
        <v>570</v>
      </c>
      <c r="T198" s="89">
        <f t="shared" si="291"/>
        <v>570</v>
      </c>
      <c r="U198" s="89">
        <f t="shared" si="292"/>
        <v>570</v>
      </c>
      <c r="V198" s="89"/>
      <c r="W198" s="89"/>
      <c r="X198" s="89"/>
      <c r="Y198" s="89">
        <f t="shared" si="293"/>
        <v>570</v>
      </c>
      <c r="Z198" s="89">
        <f t="shared" si="294"/>
        <v>570</v>
      </c>
      <c r="AA198" s="89">
        <f t="shared" si="295"/>
        <v>570</v>
      </c>
      <c r="AB198" s="89"/>
      <c r="AC198" s="89"/>
      <c r="AD198" s="89"/>
      <c r="AE198" s="89">
        <f t="shared" si="296"/>
        <v>570</v>
      </c>
      <c r="AF198" s="89">
        <f t="shared" si="297"/>
        <v>570</v>
      </c>
      <c r="AG198" s="89">
        <f t="shared" si="298"/>
        <v>570</v>
      </c>
    </row>
    <row r="199" spans="1:33" s="84" customFormat="1" ht="36" hidden="1" x14ac:dyDescent="0.25">
      <c r="A199" s="142">
        <v>911</v>
      </c>
      <c r="B199" s="210" t="s">
        <v>139</v>
      </c>
      <c r="C199" s="143" t="s">
        <v>373</v>
      </c>
      <c r="D199" s="89">
        <v>1288</v>
      </c>
      <c r="E199" s="89">
        <v>1000</v>
      </c>
      <c r="F199" s="89">
        <v>1300</v>
      </c>
      <c r="G199" s="136">
        <v>43</v>
      </c>
      <c r="H199" s="90">
        <v>68</v>
      </c>
      <c r="I199" s="90">
        <v>68</v>
      </c>
      <c r="J199" s="89"/>
      <c r="K199" s="89"/>
      <c r="L199" s="89"/>
      <c r="M199" s="89">
        <f t="shared" si="299"/>
        <v>1288</v>
      </c>
      <c r="N199" s="89">
        <f t="shared" si="300"/>
        <v>1000</v>
      </c>
      <c r="O199" s="89">
        <f t="shared" si="301"/>
        <v>1300</v>
      </c>
      <c r="P199" s="89"/>
      <c r="Q199" s="89"/>
      <c r="R199" s="89"/>
      <c r="S199" s="89">
        <f t="shared" si="290"/>
        <v>1288</v>
      </c>
      <c r="T199" s="89">
        <f t="shared" si="291"/>
        <v>1000</v>
      </c>
      <c r="U199" s="89">
        <f t="shared" si="292"/>
        <v>1300</v>
      </c>
      <c r="V199" s="89">
        <v>-1288</v>
      </c>
      <c r="W199" s="89">
        <v>-1000</v>
      </c>
      <c r="X199" s="89">
        <v>-1300</v>
      </c>
      <c r="Y199" s="89">
        <f t="shared" si="293"/>
        <v>0</v>
      </c>
      <c r="Z199" s="89">
        <f t="shared" si="294"/>
        <v>0</v>
      </c>
      <c r="AA199" s="89">
        <f t="shared" si="295"/>
        <v>0</v>
      </c>
      <c r="AB199" s="89"/>
      <c r="AC199" s="89"/>
      <c r="AD199" s="89"/>
      <c r="AE199" s="89">
        <f t="shared" si="296"/>
        <v>0</v>
      </c>
      <c r="AF199" s="89">
        <f t="shared" si="297"/>
        <v>0</v>
      </c>
      <c r="AG199" s="89">
        <f t="shared" si="298"/>
        <v>0</v>
      </c>
    </row>
    <row r="200" spans="1:33" s="84" customFormat="1" ht="54" hidden="1" x14ac:dyDescent="0.25">
      <c r="A200" s="142">
        <v>911</v>
      </c>
      <c r="B200" s="210" t="s">
        <v>452</v>
      </c>
      <c r="C200" s="144" t="s">
        <v>263</v>
      </c>
      <c r="D200" s="89"/>
      <c r="E200" s="89"/>
      <c r="F200" s="89"/>
      <c r="G200" s="136"/>
      <c r="H200" s="90">
        <v>73</v>
      </c>
      <c r="I200" s="90">
        <v>73</v>
      </c>
      <c r="J200" s="89">
        <v>50</v>
      </c>
      <c r="K200" s="89">
        <v>50</v>
      </c>
      <c r="L200" s="89">
        <v>50</v>
      </c>
      <c r="M200" s="89">
        <f t="shared" si="299"/>
        <v>50</v>
      </c>
      <c r="N200" s="89">
        <f t="shared" si="300"/>
        <v>50</v>
      </c>
      <c r="O200" s="89">
        <f t="shared" si="301"/>
        <v>50</v>
      </c>
      <c r="P200" s="89"/>
      <c r="Q200" s="89"/>
      <c r="R200" s="89"/>
      <c r="S200" s="89">
        <f t="shared" si="290"/>
        <v>50</v>
      </c>
      <c r="T200" s="89">
        <f t="shared" si="291"/>
        <v>50</v>
      </c>
      <c r="U200" s="89">
        <f t="shared" si="292"/>
        <v>50</v>
      </c>
      <c r="V200" s="89">
        <v>200</v>
      </c>
      <c r="W200" s="89"/>
      <c r="X200" s="89"/>
      <c r="Y200" s="89">
        <f t="shared" si="293"/>
        <v>250</v>
      </c>
      <c r="Z200" s="89">
        <f t="shared" si="294"/>
        <v>50</v>
      </c>
      <c r="AA200" s="89">
        <f t="shared" si="295"/>
        <v>50</v>
      </c>
      <c r="AB200" s="89"/>
      <c r="AC200" s="89"/>
      <c r="AD200" s="89"/>
      <c r="AE200" s="89">
        <f t="shared" si="296"/>
        <v>250</v>
      </c>
      <c r="AF200" s="89">
        <f t="shared" si="297"/>
        <v>50</v>
      </c>
      <c r="AG200" s="89">
        <f t="shared" si="298"/>
        <v>50</v>
      </c>
    </row>
    <row r="201" spans="1:33" s="84" customFormat="1" ht="36" hidden="1" x14ac:dyDescent="0.25">
      <c r="A201" s="142">
        <v>911</v>
      </c>
      <c r="B201" s="210" t="s">
        <v>140</v>
      </c>
      <c r="C201" s="144" t="s">
        <v>292</v>
      </c>
      <c r="D201" s="89">
        <v>636</v>
      </c>
      <c r="E201" s="89">
        <v>636</v>
      </c>
      <c r="F201" s="89">
        <v>636</v>
      </c>
      <c r="G201" s="136">
        <v>47</v>
      </c>
      <c r="H201" s="90">
        <v>72</v>
      </c>
      <c r="I201" s="90">
        <v>72</v>
      </c>
      <c r="J201" s="89"/>
      <c r="K201" s="89"/>
      <c r="L201" s="89"/>
      <c r="M201" s="89">
        <f t="shared" si="299"/>
        <v>636</v>
      </c>
      <c r="N201" s="89">
        <f t="shared" si="300"/>
        <v>636</v>
      </c>
      <c r="O201" s="89">
        <f t="shared" si="301"/>
        <v>636</v>
      </c>
      <c r="P201" s="89"/>
      <c r="Q201" s="89"/>
      <c r="R201" s="89"/>
      <c r="S201" s="89">
        <f t="shared" si="290"/>
        <v>636</v>
      </c>
      <c r="T201" s="89">
        <f t="shared" si="291"/>
        <v>636</v>
      </c>
      <c r="U201" s="89">
        <f t="shared" si="292"/>
        <v>636</v>
      </c>
      <c r="V201" s="89">
        <v>1476.6</v>
      </c>
      <c r="W201" s="89"/>
      <c r="X201" s="89"/>
      <c r="Y201" s="89">
        <f t="shared" si="293"/>
        <v>2112.6</v>
      </c>
      <c r="Z201" s="89">
        <f t="shared" si="294"/>
        <v>636</v>
      </c>
      <c r="AA201" s="89">
        <f t="shared" si="295"/>
        <v>636</v>
      </c>
      <c r="AB201" s="89"/>
      <c r="AC201" s="89"/>
      <c r="AD201" s="89"/>
      <c r="AE201" s="89">
        <f t="shared" si="296"/>
        <v>2112.6</v>
      </c>
      <c r="AF201" s="89">
        <f t="shared" si="297"/>
        <v>636</v>
      </c>
      <c r="AG201" s="89">
        <f t="shared" si="298"/>
        <v>636</v>
      </c>
    </row>
    <row r="202" spans="1:33" ht="90" hidden="1" x14ac:dyDescent="0.25">
      <c r="A202" s="43"/>
      <c r="B202" s="213" t="s">
        <v>130</v>
      </c>
      <c r="C202" s="144" t="s">
        <v>283</v>
      </c>
      <c r="D202" s="89"/>
      <c r="E202" s="89"/>
      <c r="F202" s="89"/>
      <c r="G202" s="136"/>
      <c r="H202" s="90"/>
      <c r="I202" s="90"/>
      <c r="J202" s="89"/>
      <c r="K202" s="89"/>
      <c r="L202" s="89"/>
      <c r="M202" s="89">
        <f t="shared" si="299"/>
        <v>0</v>
      </c>
      <c r="N202" s="89">
        <f t="shared" si="300"/>
        <v>0</v>
      </c>
      <c r="O202" s="89">
        <f t="shared" si="301"/>
        <v>0</v>
      </c>
      <c r="P202" s="89"/>
      <c r="Q202" s="89"/>
      <c r="R202" s="89"/>
      <c r="S202" s="89">
        <f t="shared" si="290"/>
        <v>0</v>
      </c>
      <c r="T202" s="89">
        <f t="shared" si="291"/>
        <v>0</v>
      </c>
      <c r="U202" s="89">
        <f t="shared" si="292"/>
        <v>0</v>
      </c>
      <c r="V202" s="27"/>
      <c r="W202" s="89"/>
      <c r="X202" s="89"/>
      <c r="Y202" s="89">
        <f t="shared" si="293"/>
        <v>0</v>
      </c>
      <c r="Z202" s="89">
        <f t="shared" si="294"/>
        <v>0</v>
      </c>
      <c r="AA202" s="89">
        <f t="shared" si="295"/>
        <v>0</v>
      </c>
      <c r="AB202" s="132"/>
      <c r="AC202" s="132"/>
      <c r="AD202" s="132"/>
      <c r="AE202" s="132">
        <f t="shared" si="296"/>
        <v>0</v>
      </c>
      <c r="AF202" s="132">
        <f t="shared" si="297"/>
        <v>0</v>
      </c>
      <c r="AG202" s="132">
        <f t="shared" si="298"/>
        <v>0</v>
      </c>
    </row>
    <row r="203" spans="1:33" s="3" customFormat="1" ht="36" x14ac:dyDescent="0.25">
      <c r="A203" s="187"/>
      <c r="B203" s="214" t="s">
        <v>456</v>
      </c>
      <c r="C203" s="61" t="s">
        <v>253</v>
      </c>
      <c r="D203" s="27"/>
      <c r="E203" s="27"/>
      <c r="F203" s="27"/>
      <c r="G203" s="157"/>
      <c r="H203" s="158"/>
      <c r="I203" s="158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>
        <v>0</v>
      </c>
      <c r="Z203" s="27">
        <v>0</v>
      </c>
      <c r="AA203" s="27">
        <v>0</v>
      </c>
      <c r="AB203" s="27">
        <v>4022</v>
      </c>
      <c r="AC203" s="27">
        <v>4022</v>
      </c>
      <c r="AD203" s="27">
        <v>4022</v>
      </c>
      <c r="AE203" s="27">
        <f t="shared" ref="AE203" si="302">Y203+AB203</f>
        <v>4022</v>
      </c>
      <c r="AF203" s="27">
        <f t="shared" ref="AF203" si="303">Z203+AC203</f>
        <v>4022</v>
      </c>
      <c r="AG203" s="27">
        <f t="shared" ref="AG203" si="304">AA203+AD203</f>
        <v>4022</v>
      </c>
    </row>
    <row r="204" spans="1:33" s="84" customFormat="1" hidden="1" x14ac:dyDescent="0.25">
      <c r="A204" s="142">
        <v>915</v>
      </c>
      <c r="B204" s="210" t="s">
        <v>118</v>
      </c>
      <c r="C204" s="143" t="s">
        <v>271</v>
      </c>
      <c r="D204" s="89">
        <v>26410</v>
      </c>
      <c r="E204" s="89">
        <v>26410</v>
      </c>
      <c r="F204" s="89">
        <v>26410</v>
      </c>
      <c r="G204" s="136">
        <v>14</v>
      </c>
      <c r="H204" s="90">
        <v>39</v>
      </c>
      <c r="I204" s="90">
        <v>39</v>
      </c>
      <c r="J204" s="89"/>
      <c r="K204" s="89"/>
      <c r="L204" s="89"/>
      <c r="M204" s="89">
        <f t="shared" si="299"/>
        <v>26410</v>
      </c>
      <c r="N204" s="89">
        <f t="shared" si="300"/>
        <v>26410</v>
      </c>
      <c r="O204" s="89">
        <f t="shared" si="301"/>
        <v>26410</v>
      </c>
      <c r="P204" s="89"/>
      <c r="Q204" s="89"/>
      <c r="R204" s="89"/>
      <c r="S204" s="89">
        <f t="shared" si="290"/>
        <v>26410</v>
      </c>
      <c r="T204" s="89">
        <f t="shared" si="291"/>
        <v>26410</v>
      </c>
      <c r="U204" s="89">
        <f t="shared" si="292"/>
        <v>26410</v>
      </c>
      <c r="V204" s="89"/>
      <c r="W204" s="89"/>
      <c r="X204" s="89"/>
      <c r="Y204" s="89">
        <f t="shared" si="293"/>
        <v>26410</v>
      </c>
      <c r="Z204" s="89">
        <f t="shared" si="294"/>
        <v>26410</v>
      </c>
      <c r="AA204" s="89">
        <f t="shared" si="295"/>
        <v>26410</v>
      </c>
      <c r="AB204" s="89"/>
      <c r="AC204" s="89"/>
      <c r="AD204" s="89"/>
      <c r="AE204" s="89">
        <f t="shared" si="296"/>
        <v>26410</v>
      </c>
      <c r="AF204" s="89">
        <f t="shared" si="297"/>
        <v>26410</v>
      </c>
      <c r="AG204" s="89">
        <f t="shared" si="298"/>
        <v>26410</v>
      </c>
    </row>
    <row r="205" spans="1:33" s="84" customFormat="1" ht="108" hidden="1" x14ac:dyDescent="0.25">
      <c r="A205" s="142">
        <v>915</v>
      </c>
      <c r="B205" s="210" t="s">
        <v>119</v>
      </c>
      <c r="C205" s="144" t="s">
        <v>272</v>
      </c>
      <c r="D205" s="89">
        <v>1523</v>
      </c>
      <c r="E205" s="89">
        <v>1523</v>
      </c>
      <c r="F205" s="89">
        <v>1523</v>
      </c>
      <c r="G205" s="136">
        <v>18</v>
      </c>
      <c r="H205" s="90">
        <v>43</v>
      </c>
      <c r="I205" s="90">
        <v>43</v>
      </c>
      <c r="J205" s="89"/>
      <c r="K205" s="89"/>
      <c r="L205" s="89"/>
      <c r="M205" s="89">
        <f t="shared" si="299"/>
        <v>1523</v>
      </c>
      <c r="N205" s="89">
        <f t="shared" si="300"/>
        <v>1523</v>
      </c>
      <c r="O205" s="89">
        <f t="shared" si="301"/>
        <v>1523</v>
      </c>
      <c r="P205" s="89"/>
      <c r="Q205" s="89"/>
      <c r="R205" s="89"/>
      <c r="S205" s="89">
        <f t="shared" si="290"/>
        <v>1523</v>
      </c>
      <c r="T205" s="89">
        <f t="shared" si="291"/>
        <v>1523</v>
      </c>
      <c r="U205" s="89">
        <f t="shared" si="292"/>
        <v>1523</v>
      </c>
      <c r="V205" s="89"/>
      <c r="W205" s="89"/>
      <c r="X205" s="89"/>
      <c r="Y205" s="89">
        <f t="shared" si="293"/>
        <v>1523</v>
      </c>
      <c r="Z205" s="89">
        <f t="shared" si="294"/>
        <v>1523</v>
      </c>
      <c r="AA205" s="89">
        <f t="shared" si="295"/>
        <v>1523</v>
      </c>
      <c r="AB205" s="89"/>
      <c r="AC205" s="89"/>
      <c r="AD205" s="89"/>
      <c r="AE205" s="89">
        <f t="shared" si="296"/>
        <v>1523</v>
      </c>
      <c r="AF205" s="89">
        <f t="shared" si="297"/>
        <v>1523</v>
      </c>
      <c r="AG205" s="89">
        <f t="shared" si="298"/>
        <v>1523</v>
      </c>
    </row>
    <row r="206" spans="1:33" s="84" customFormat="1" ht="36" hidden="1" x14ac:dyDescent="0.25">
      <c r="A206" s="142">
        <v>915</v>
      </c>
      <c r="B206" s="210" t="s">
        <v>120</v>
      </c>
      <c r="C206" s="144" t="s">
        <v>273</v>
      </c>
      <c r="D206" s="89">
        <v>409.9</v>
      </c>
      <c r="E206" s="89">
        <v>409.9</v>
      </c>
      <c r="F206" s="89">
        <v>409.9</v>
      </c>
      <c r="G206" s="136">
        <v>21</v>
      </c>
      <c r="H206" s="90">
        <v>46</v>
      </c>
      <c r="I206" s="90">
        <v>46</v>
      </c>
      <c r="J206" s="89"/>
      <c r="K206" s="89"/>
      <c r="L206" s="89"/>
      <c r="M206" s="89">
        <f t="shared" si="299"/>
        <v>409.9</v>
      </c>
      <c r="N206" s="89">
        <f t="shared" si="300"/>
        <v>409.9</v>
      </c>
      <c r="O206" s="89">
        <f t="shared" si="301"/>
        <v>409.9</v>
      </c>
      <c r="P206" s="89"/>
      <c r="Q206" s="89"/>
      <c r="R206" s="89"/>
      <c r="S206" s="89">
        <f t="shared" si="290"/>
        <v>409.9</v>
      </c>
      <c r="T206" s="89">
        <f t="shared" si="291"/>
        <v>409.9</v>
      </c>
      <c r="U206" s="89">
        <f t="shared" si="292"/>
        <v>409.9</v>
      </c>
      <c r="V206" s="89"/>
      <c r="W206" s="89"/>
      <c r="X206" s="89"/>
      <c r="Y206" s="89">
        <f t="shared" si="293"/>
        <v>409.9</v>
      </c>
      <c r="Z206" s="89">
        <f t="shared" si="294"/>
        <v>409.9</v>
      </c>
      <c r="AA206" s="89">
        <f t="shared" si="295"/>
        <v>409.9</v>
      </c>
      <c r="AB206" s="89"/>
      <c r="AC206" s="89"/>
      <c r="AD206" s="89"/>
      <c r="AE206" s="89">
        <f t="shared" si="296"/>
        <v>409.9</v>
      </c>
      <c r="AF206" s="89">
        <f t="shared" si="297"/>
        <v>409.9</v>
      </c>
      <c r="AG206" s="89">
        <f t="shared" si="298"/>
        <v>409.9</v>
      </c>
    </row>
    <row r="207" spans="1:33" s="84" customFormat="1" ht="36" hidden="1" x14ac:dyDescent="0.25">
      <c r="A207" s="142">
        <v>915</v>
      </c>
      <c r="B207" s="210" t="s">
        <v>121</v>
      </c>
      <c r="C207" s="144" t="s">
        <v>274</v>
      </c>
      <c r="D207" s="89">
        <v>29684</v>
      </c>
      <c r="E207" s="89">
        <v>29684</v>
      </c>
      <c r="F207" s="89">
        <v>29684</v>
      </c>
      <c r="G207" s="136">
        <v>27</v>
      </c>
      <c r="H207" s="90">
        <v>52</v>
      </c>
      <c r="I207" s="90">
        <v>52</v>
      </c>
      <c r="J207" s="89"/>
      <c r="K207" s="89"/>
      <c r="L207" s="89"/>
      <c r="M207" s="89">
        <f t="shared" si="299"/>
        <v>29684</v>
      </c>
      <c r="N207" s="89">
        <f t="shared" si="300"/>
        <v>29684</v>
      </c>
      <c r="O207" s="89">
        <f t="shared" si="301"/>
        <v>29684</v>
      </c>
      <c r="P207" s="89"/>
      <c r="Q207" s="89"/>
      <c r="R207" s="89"/>
      <c r="S207" s="89">
        <f t="shared" si="290"/>
        <v>29684</v>
      </c>
      <c r="T207" s="89">
        <f t="shared" si="291"/>
        <v>29684</v>
      </c>
      <c r="U207" s="89">
        <f t="shared" si="292"/>
        <v>29684</v>
      </c>
      <c r="V207" s="89"/>
      <c r="W207" s="89"/>
      <c r="X207" s="89"/>
      <c r="Y207" s="89">
        <f t="shared" si="293"/>
        <v>29684</v>
      </c>
      <c r="Z207" s="89">
        <f t="shared" si="294"/>
        <v>29684</v>
      </c>
      <c r="AA207" s="89">
        <f t="shared" si="295"/>
        <v>29684</v>
      </c>
      <c r="AB207" s="89"/>
      <c r="AC207" s="89"/>
      <c r="AD207" s="89"/>
      <c r="AE207" s="89">
        <f t="shared" si="296"/>
        <v>29684</v>
      </c>
      <c r="AF207" s="89">
        <f t="shared" si="297"/>
        <v>29684</v>
      </c>
      <c r="AG207" s="89">
        <f t="shared" si="298"/>
        <v>29684</v>
      </c>
    </row>
    <row r="208" spans="1:33" s="84" customFormat="1" ht="72" hidden="1" x14ac:dyDescent="0.25">
      <c r="A208" s="142">
        <v>915</v>
      </c>
      <c r="B208" s="210" t="s">
        <v>122</v>
      </c>
      <c r="C208" s="143" t="s">
        <v>275</v>
      </c>
      <c r="D208" s="89">
        <v>116101.9</v>
      </c>
      <c r="E208" s="89">
        <v>116101.9</v>
      </c>
      <c r="F208" s="89">
        <v>116101.9</v>
      </c>
      <c r="G208" s="136">
        <v>32</v>
      </c>
      <c r="H208" s="90">
        <v>57</v>
      </c>
      <c r="I208" s="90">
        <v>57</v>
      </c>
      <c r="J208" s="89">
        <v>5640.6</v>
      </c>
      <c r="K208" s="89">
        <v>5640.6</v>
      </c>
      <c r="L208" s="89">
        <v>5640.6</v>
      </c>
      <c r="M208" s="89">
        <f t="shared" si="299"/>
        <v>121742.5</v>
      </c>
      <c r="N208" s="89">
        <f t="shared" si="300"/>
        <v>121742.5</v>
      </c>
      <c r="O208" s="89">
        <f t="shared" si="301"/>
        <v>121742.5</v>
      </c>
      <c r="P208" s="89"/>
      <c r="Q208" s="89"/>
      <c r="R208" s="89"/>
      <c r="S208" s="89">
        <f t="shared" si="290"/>
        <v>121742.5</v>
      </c>
      <c r="T208" s="89">
        <f t="shared" si="291"/>
        <v>121742.5</v>
      </c>
      <c r="U208" s="89">
        <f t="shared" si="292"/>
        <v>121742.5</v>
      </c>
      <c r="V208" s="89">
        <f>500-500+70.8</f>
        <v>70.8</v>
      </c>
      <c r="W208" s="89"/>
      <c r="X208" s="89"/>
      <c r="Y208" s="89">
        <f t="shared" si="293"/>
        <v>121813.3</v>
      </c>
      <c r="Z208" s="89">
        <f t="shared" si="294"/>
        <v>121742.5</v>
      </c>
      <c r="AA208" s="89">
        <f t="shared" si="295"/>
        <v>121742.5</v>
      </c>
      <c r="AB208" s="89"/>
      <c r="AC208" s="89"/>
      <c r="AD208" s="89"/>
      <c r="AE208" s="89">
        <f t="shared" si="296"/>
        <v>121813.3</v>
      </c>
      <c r="AF208" s="89">
        <f t="shared" si="297"/>
        <v>121742.5</v>
      </c>
      <c r="AG208" s="89">
        <f t="shared" si="298"/>
        <v>121742.5</v>
      </c>
    </row>
    <row r="209" spans="1:33" s="84" customFormat="1" ht="90" hidden="1" x14ac:dyDescent="0.25">
      <c r="A209" s="142">
        <v>915</v>
      </c>
      <c r="B209" s="210" t="s">
        <v>123</v>
      </c>
      <c r="C209" s="143" t="s">
        <v>276</v>
      </c>
      <c r="D209" s="89">
        <v>46398.3</v>
      </c>
      <c r="E209" s="89">
        <v>46398.3</v>
      </c>
      <c r="F209" s="89">
        <v>46398.3</v>
      </c>
      <c r="G209" s="136">
        <v>32</v>
      </c>
      <c r="H209" s="90">
        <v>57</v>
      </c>
      <c r="I209" s="90">
        <v>57</v>
      </c>
      <c r="J209" s="89">
        <v>2015.7</v>
      </c>
      <c r="K209" s="89">
        <v>2015.7</v>
      </c>
      <c r="L209" s="89">
        <v>2015.7</v>
      </c>
      <c r="M209" s="89">
        <f t="shared" si="299"/>
        <v>48414</v>
      </c>
      <c r="N209" s="89">
        <f t="shared" si="300"/>
        <v>48414</v>
      </c>
      <c r="O209" s="89">
        <f t="shared" si="301"/>
        <v>48414</v>
      </c>
      <c r="P209" s="89"/>
      <c r="Q209" s="89"/>
      <c r="R209" s="89"/>
      <c r="S209" s="89">
        <f t="shared" si="290"/>
        <v>48414</v>
      </c>
      <c r="T209" s="89">
        <f t="shared" si="291"/>
        <v>48414</v>
      </c>
      <c r="U209" s="89">
        <f t="shared" si="292"/>
        <v>48414</v>
      </c>
      <c r="V209" s="89">
        <v>127</v>
      </c>
      <c r="W209" s="89"/>
      <c r="X209" s="89"/>
      <c r="Y209" s="89">
        <f t="shared" si="293"/>
        <v>48541</v>
      </c>
      <c r="Z209" s="89">
        <f t="shared" si="294"/>
        <v>48414</v>
      </c>
      <c r="AA209" s="89">
        <f t="shared" si="295"/>
        <v>48414</v>
      </c>
      <c r="AB209" s="89"/>
      <c r="AC209" s="89"/>
      <c r="AD209" s="89"/>
      <c r="AE209" s="89">
        <f t="shared" si="296"/>
        <v>48541</v>
      </c>
      <c r="AF209" s="89">
        <f t="shared" si="297"/>
        <v>48414</v>
      </c>
      <c r="AG209" s="89">
        <f t="shared" si="298"/>
        <v>48414</v>
      </c>
    </row>
    <row r="210" spans="1:33" s="84" customFormat="1" ht="72" hidden="1" x14ac:dyDescent="0.25">
      <c r="A210" s="142">
        <v>915</v>
      </c>
      <c r="B210" s="210" t="s">
        <v>451</v>
      </c>
      <c r="C210" s="144" t="s">
        <v>298</v>
      </c>
      <c r="D210" s="89">
        <v>1.2</v>
      </c>
      <c r="E210" s="89">
        <v>1.2</v>
      </c>
      <c r="F210" s="89">
        <v>1.2</v>
      </c>
      <c r="G210" s="136">
        <v>23</v>
      </c>
      <c r="H210" s="90">
        <v>48</v>
      </c>
      <c r="I210" s="90">
        <v>48</v>
      </c>
      <c r="J210" s="89"/>
      <c r="K210" s="89"/>
      <c r="L210" s="89"/>
      <c r="M210" s="89">
        <f t="shared" si="299"/>
        <v>1.2</v>
      </c>
      <c r="N210" s="89">
        <f t="shared" si="300"/>
        <v>1.2</v>
      </c>
      <c r="O210" s="89">
        <f t="shared" si="301"/>
        <v>1.2</v>
      </c>
      <c r="P210" s="89"/>
      <c r="Q210" s="89"/>
      <c r="R210" s="89"/>
      <c r="S210" s="89">
        <f t="shared" si="290"/>
        <v>1.2</v>
      </c>
      <c r="T210" s="89">
        <f t="shared" si="291"/>
        <v>1.2</v>
      </c>
      <c r="U210" s="89">
        <f t="shared" si="292"/>
        <v>1.2</v>
      </c>
      <c r="V210" s="89"/>
      <c r="W210" s="89"/>
      <c r="X210" s="89"/>
      <c r="Y210" s="89">
        <f t="shared" si="293"/>
        <v>1.2</v>
      </c>
      <c r="Z210" s="89">
        <f t="shared" si="294"/>
        <v>1.2</v>
      </c>
      <c r="AA210" s="89">
        <f t="shared" si="295"/>
        <v>1.2</v>
      </c>
      <c r="AB210" s="89"/>
      <c r="AC210" s="89"/>
      <c r="AD210" s="89"/>
      <c r="AE210" s="89">
        <f t="shared" si="296"/>
        <v>1.2</v>
      </c>
      <c r="AF210" s="89">
        <f t="shared" si="297"/>
        <v>1.2</v>
      </c>
      <c r="AG210" s="89">
        <f t="shared" si="298"/>
        <v>1.2</v>
      </c>
    </row>
    <row r="211" spans="1:33" s="84" customFormat="1" ht="72" hidden="1" x14ac:dyDescent="0.25">
      <c r="A211" s="142">
        <v>915</v>
      </c>
      <c r="B211" s="210" t="s">
        <v>141</v>
      </c>
      <c r="C211" s="143" t="s">
        <v>381</v>
      </c>
      <c r="D211" s="89">
        <v>19730</v>
      </c>
      <c r="E211" s="89">
        <v>19730</v>
      </c>
      <c r="F211" s="89">
        <v>19730</v>
      </c>
      <c r="G211" s="136">
        <v>26</v>
      </c>
      <c r="H211" s="90">
        <v>51</v>
      </c>
      <c r="I211" s="90">
        <v>51</v>
      </c>
      <c r="J211" s="89"/>
      <c r="K211" s="89"/>
      <c r="L211" s="89"/>
      <c r="M211" s="89">
        <f t="shared" si="299"/>
        <v>19730</v>
      </c>
      <c r="N211" s="89">
        <f t="shared" si="300"/>
        <v>19730</v>
      </c>
      <c r="O211" s="89">
        <f t="shared" si="301"/>
        <v>19730</v>
      </c>
      <c r="P211" s="89"/>
      <c r="Q211" s="89"/>
      <c r="R211" s="89"/>
      <c r="S211" s="89">
        <f t="shared" si="290"/>
        <v>19730</v>
      </c>
      <c r="T211" s="89">
        <f t="shared" si="291"/>
        <v>19730</v>
      </c>
      <c r="U211" s="89">
        <f t="shared" si="292"/>
        <v>19730</v>
      </c>
      <c r="V211" s="89"/>
      <c r="W211" s="89"/>
      <c r="X211" s="89"/>
      <c r="Y211" s="89">
        <f t="shared" si="293"/>
        <v>19730</v>
      </c>
      <c r="Z211" s="89">
        <f t="shared" si="294"/>
        <v>19730</v>
      </c>
      <c r="AA211" s="89">
        <f t="shared" si="295"/>
        <v>19730</v>
      </c>
      <c r="AB211" s="89"/>
      <c r="AC211" s="89"/>
      <c r="AD211" s="89"/>
      <c r="AE211" s="89">
        <f t="shared" si="296"/>
        <v>19730</v>
      </c>
      <c r="AF211" s="89">
        <f t="shared" si="297"/>
        <v>19730</v>
      </c>
      <c r="AG211" s="89">
        <f t="shared" si="298"/>
        <v>19730</v>
      </c>
    </row>
    <row r="212" spans="1:33" s="111" customFormat="1" ht="36" hidden="1" x14ac:dyDescent="0.25">
      <c r="A212" s="142">
        <v>915</v>
      </c>
      <c r="B212" s="210" t="s">
        <v>124</v>
      </c>
      <c r="C212" s="143" t="s">
        <v>277</v>
      </c>
      <c r="D212" s="89">
        <v>86</v>
      </c>
      <c r="E212" s="89">
        <v>86</v>
      </c>
      <c r="F212" s="89">
        <v>86</v>
      </c>
      <c r="G212" s="136">
        <v>27</v>
      </c>
      <c r="H212" s="90">
        <v>52</v>
      </c>
      <c r="I212" s="90">
        <v>52</v>
      </c>
      <c r="J212" s="89"/>
      <c r="K212" s="89"/>
      <c r="L212" s="89"/>
      <c r="M212" s="89">
        <f t="shared" si="299"/>
        <v>86</v>
      </c>
      <c r="N212" s="89">
        <f t="shared" si="300"/>
        <v>86</v>
      </c>
      <c r="O212" s="89">
        <f t="shared" si="301"/>
        <v>86</v>
      </c>
      <c r="P212" s="89"/>
      <c r="Q212" s="89"/>
      <c r="R212" s="89"/>
      <c r="S212" s="89">
        <f t="shared" si="290"/>
        <v>86</v>
      </c>
      <c r="T212" s="89">
        <f t="shared" si="291"/>
        <v>86</v>
      </c>
      <c r="U212" s="89">
        <f t="shared" si="292"/>
        <v>86</v>
      </c>
      <c r="V212" s="89"/>
      <c r="W212" s="89"/>
      <c r="X212" s="89"/>
      <c r="Y212" s="89">
        <f t="shared" si="293"/>
        <v>86</v>
      </c>
      <c r="Z212" s="89">
        <f t="shared" si="294"/>
        <v>86</v>
      </c>
      <c r="AA212" s="89">
        <f t="shared" si="295"/>
        <v>86</v>
      </c>
      <c r="AB212" s="89"/>
      <c r="AC212" s="89"/>
      <c r="AD212" s="89"/>
      <c r="AE212" s="89">
        <f t="shared" si="296"/>
        <v>86</v>
      </c>
      <c r="AF212" s="89">
        <f t="shared" si="297"/>
        <v>86</v>
      </c>
      <c r="AG212" s="89">
        <f t="shared" si="298"/>
        <v>86</v>
      </c>
    </row>
    <row r="213" spans="1:33" s="111" customFormat="1" ht="61.5" hidden="1" customHeight="1" x14ac:dyDescent="0.25">
      <c r="A213" s="142">
        <v>915</v>
      </c>
      <c r="B213" s="210" t="s">
        <v>125</v>
      </c>
      <c r="C213" s="143" t="s">
        <v>278</v>
      </c>
      <c r="D213" s="89">
        <v>1153</v>
      </c>
      <c r="E213" s="89">
        <v>1153</v>
      </c>
      <c r="F213" s="89">
        <v>1153</v>
      </c>
      <c r="G213" s="136">
        <v>28</v>
      </c>
      <c r="H213" s="90">
        <v>53</v>
      </c>
      <c r="I213" s="90">
        <v>53</v>
      </c>
      <c r="J213" s="89"/>
      <c r="K213" s="89"/>
      <c r="L213" s="89"/>
      <c r="M213" s="89">
        <f t="shared" si="299"/>
        <v>1153</v>
      </c>
      <c r="N213" s="89">
        <f t="shared" si="300"/>
        <v>1153</v>
      </c>
      <c r="O213" s="89">
        <f t="shared" si="301"/>
        <v>1153</v>
      </c>
      <c r="P213" s="89"/>
      <c r="Q213" s="89"/>
      <c r="R213" s="89"/>
      <c r="S213" s="89">
        <f t="shared" si="290"/>
        <v>1153</v>
      </c>
      <c r="T213" s="89">
        <f t="shared" si="291"/>
        <v>1153</v>
      </c>
      <c r="U213" s="89">
        <f t="shared" si="292"/>
        <v>1153</v>
      </c>
      <c r="V213" s="89"/>
      <c r="W213" s="89"/>
      <c r="X213" s="89"/>
      <c r="Y213" s="89">
        <f t="shared" si="293"/>
        <v>1153</v>
      </c>
      <c r="Z213" s="89">
        <f t="shared" si="294"/>
        <v>1153</v>
      </c>
      <c r="AA213" s="89">
        <f t="shared" si="295"/>
        <v>1153</v>
      </c>
      <c r="AB213" s="89"/>
      <c r="AC213" s="89"/>
      <c r="AD213" s="89"/>
      <c r="AE213" s="89">
        <f t="shared" si="296"/>
        <v>1153</v>
      </c>
      <c r="AF213" s="89">
        <f t="shared" si="297"/>
        <v>1153</v>
      </c>
      <c r="AG213" s="89">
        <f t="shared" si="298"/>
        <v>1153</v>
      </c>
    </row>
    <row r="214" spans="1:33" s="111" customFormat="1" ht="36" hidden="1" x14ac:dyDescent="0.25">
      <c r="A214" s="142">
        <v>915</v>
      </c>
      <c r="B214" s="210" t="s">
        <v>126</v>
      </c>
      <c r="C214" s="143" t="s">
        <v>279</v>
      </c>
      <c r="D214" s="89">
        <v>392</v>
      </c>
      <c r="E214" s="89">
        <v>392</v>
      </c>
      <c r="F214" s="89">
        <v>392</v>
      </c>
      <c r="G214" s="136">
        <v>29</v>
      </c>
      <c r="H214" s="90">
        <v>54</v>
      </c>
      <c r="I214" s="90">
        <v>54</v>
      </c>
      <c r="J214" s="89"/>
      <c r="K214" s="89"/>
      <c r="L214" s="89"/>
      <c r="M214" s="89">
        <f t="shared" si="299"/>
        <v>392</v>
      </c>
      <c r="N214" s="89">
        <f t="shared" si="300"/>
        <v>392</v>
      </c>
      <c r="O214" s="89">
        <f t="shared" si="301"/>
        <v>392</v>
      </c>
      <c r="P214" s="89"/>
      <c r="Q214" s="89"/>
      <c r="R214" s="89"/>
      <c r="S214" s="89">
        <f t="shared" si="290"/>
        <v>392</v>
      </c>
      <c r="T214" s="89">
        <f t="shared" si="291"/>
        <v>392</v>
      </c>
      <c r="U214" s="89">
        <f t="shared" si="292"/>
        <v>392</v>
      </c>
      <c r="V214" s="89"/>
      <c r="W214" s="89"/>
      <c r="X214" s="89"/>
      <c r="Y214" s="89">
        <f t="shared" si="293"/>
        <v>392</v>
      </c>
      <c r="Z214" s="89">
        <f t="shared" si="294"/>
        <v>392</v>
      </c>
      <c r="AA214" s="89">
        <f t="shared" si="295"/>
        <v>392</v>
      </c>
      <c r="AB214" s="89"/>
      <c r="AC214" s="89"/>
      <c r="AD214" s="89"/>
      <c r="AE214" s="89">
        <f t="shared" si="296"/>
        <v>392</v>
      </c>
      <c r="AF214" s="89">
        <f t="shared" si="297"/>
        <v>392</v>
      </c>
      <c r="AG214" s="89">
        <f t="shared" si="298"/>
        <v>392</v>
      </c>
    </row>
    <row r="215" spans="1:33" s="84" customFormat="1" ht="36" hidden="1" x14ac:dyDescent="0.25">
      <c r="A215" s="142">
        <v>915</v>
      </c>
      <c r="B215" s="210" t="s">
        <v>142</v>
      </c>
      <c r="C215" s="143" t="s">
        <v>293</v>
      </c>
      <c r="D215" s="89">
        <v>1656</v>
      </c>
      <c r="E215" s="89">
        <v>1656</v>
      </c>
      <c r="F215" s="89">
        <v>1656</v>
      </c>
      <c r="G215" s="136">
        <v>31</v>
      </c>
      <c r="H215" s="90">
        <v>56</v>
      </c>
      <c r="I215" s="90">
        <v>56</v>
      </c>
      <c r="J215" s="89"/>
      <c r="K215" s="89"/>
      <c r="L215" s="89"/>
      <c r="M215" s="89">
        <f t="shared" si="299"/>
        <v>1656</v>
      </c>
      <c r="N215" s="89">
        <f t="shared" si="300"/>
        <v>1656</v>
      </c>
      <c r="O215" s="89">
        <f t="shared" si="301"/>
        <v>1656</v>
      </c>
      <c r="P215" s="89"/>
      <c r="Q215" s="89"/>
      <c r="R215" s="89"/>
      <c r="S215" s="89">
        <f t="shared" si="290"/>
        <v>1656</v>
      </c>
      <c r="T215" s="89">
        <f t="shared" si="291"/>
        <v>1656</v>
      </c>
      <c r="U215" s="89">
        <f t="shared" si="292"/>
        <v>1656</v>
      </c>
      <c r="V215" s="89">
        <v>-201</v>
      </c>
      <c r="W215" s="89"/>
      <c r="X215" s="89"/>
      <c r="Y215" s="89">
        <f t="shared" si="293"/>
        <v>1455</v>
      </c>
      <c r="Z215" s="89">
        <f t="shared" si="294"/>
        <v>1656</v>
      </c>
      <c r="AA215" s="89">
        <f t="shared" si="295"/>
        <v>1656</v>
      </c>
      <c r="AB215" s="89"/>
      <c r="AC215" s="89"/>
      <c r="AD215" s="89"/>
      <c r="AE215" s="89">
        <f t="shared" si="296"/>
        <v>1455</v>
      </c>
      <c r="AF215" s="89">
        <f t="shared" si="297"/>
        <v>1656</v>
      </c>
      <c r="AG215" s="89">
        <f t="shared" si="298"/>
        <v>1656</v>
      </c>
    </row>
    <row r="216" spans="1:33" s="84" customFormat="1" ht="54" hidden="1" x14ac:dyDescent="0.25">
      <c r="A216" s="142">
        <v>915</v>
      </c>
      <c r="B216" s="210" t="s">
        <v>143</v>
      </c>
      <c r="C216" s="143" t="s">
        <v>294</v>
      </c>
      <c r="D216" s="89">
        <v>22721.3</v>
      </c>
      <c r="E216" s="89">
        <v>22721.3</v>
      </c>
      <c r="F216" s="89">
        <v>22721.3</v>
      </c>
      <c r="G216" s="136">
        <v>34</v>
      </c>
      <c r="H216" s="90">
        <v>59</v>
      </c>
      <c r="I216" s="90">
        <v>59</v>
      </c>
      <c r="J216" s="89">
        <v>4288.8999999999996</v>
      </c>
      <c r="K216" s="89">
        <v>4288.8999999999996</v>
      </c>
      <c r="L216" s="89">
        <v>4288.8999999999996</v>
      </c>
      <c r="M216" s="89">
        <f t="shared" si="299"/>
        <v>27010.199999999997</v>
      </c>
      <c r="N216" s="89">
        <f t="shared" si="300"/>
        <v>27010.199999999997</v>
      </c>
      <c r="O216" s="89">
        <f t="shared" si="301"/>
        <v>27010.199999999997</v>
      </c>
      <c r="P216" s="89"/>
      <c r="Q216" s="89"/>
      <c r="R216" s="89"/>
      <c r="S216" s="89">
        <f t="shared" si="290"/>
        <v>27010.199999999997</v>
      </c>
      <c r="T216" s="89">
        <f t="shared" si="291"/>
        <v>27010.199999999997</v>
      </c>
      <c r="U216" s="89">
        <f t="shared" si="292"/>
        <v>27010.199999999997</v>
      </c>
      <c r="V216" s="89"/>
      <c r="W216" s="89"/>
      <c r="X216" s="89"/>
      <c r="Y216" s="89">
        <f t="shared" si="293"/>
        <v>27010.199999999997</v>
      </c>
      <c r="Z216" s="89">
        <f t="shared" si="294"/>
        <v>27010.199999999997</v>
      </c>
      <c r="AA216" s="89">
        <f t="shared" si="295"/>
        <v>27010.199999999997</v>
      </c>
      <c r="AB216" s="89"/>
      <c r="AC216" s="89"/>
      <c r="AD216" s="89"/>
      <c r="AE216" s="89">
        <f t="shared" si="296"/>
        <v>27010.199999999997</v>
      </c>
      <c r="AF216" s="89">
        <f t="shared" si="297"/>
        <v>27010.199999999997</v>
      </c>
      <c r="AG216" s="89">
        <f t="shared" si="298"/>
        <v>27010.199999999997</v>
      </c>
    </row>
    <row r="217" spans="1:33" s="84" customFormat="1" hidden="1" x14ac:dyDescent="0.25">
      <c r="A217" s="142">
        <v>915</v>
      </c>
      <c r="B217" s="210" t="s">
        <v>133</v>
      </c>
      <c r="C217" s="143" t="s">
        <v>286</v>
      </c>
      <c r="D217" s="89">
        <v>20432</v>
      </c>
      <c r="E217" s="89">
        <v>20432</v>
      </c>
      <c r="F217" s="89">
        <v>20432</v>
      </c>
      <c r="G217" s="136">
        <v>20</v>
      </c>
      <c r="H217" s="90">
        <v>45</v>
      </c>
      <c r="I217" s="90">
        <v>45</v>
      </c>
      <c r="J217" s="89"/>
      <c r="K217" s="89"/>
      <c r="L217" s="89"/>
      <c r="M217" s="89">
        <f t="shared" si="299"/>
        <v>20432</v>
      </c>
      <c r="N217" s="89">
        <f t="shared" si="300"/>
        <v>20432</v>
      </c>
      <c r="O217" s="89">
        <f t="shared" si="301"/>
        <v>20432</v>
      </c>
      <c r="P217" s="89"/>
      <c r="Q217" s="89"/>
      <c r="R217" s="89"/>
      <c r="S217" s="89">
        <f t="shared" si="290"/>
        <v>20432</v>
      </c>
      <c r="T217" s="89">
        <f t="shared" si="291"/>
        <v>20432</v>
      </c>
      <c r="U217" s="89">
        <f t="shared" si="292"/>
        <v>20432</v>
      </c>
      <c r="V217" s="89"/>
      <c r="W217" s="89"/>
      <c r="X217" s="89"/>
      <c r="Y217" s="89">
        <f t="shared" si="293"/>
        <v>20432</v>
      </c>
      <c r="Z217" s="89">
        <f t="shared" si="294"/>
        <v>20432</v>
      </c>
      <c r="AA217" s="89">
        <f t="shared" si="295"/>
        <v>20432</v>
      </c>
      <c r="AB217" s="89"/>
      <c r="AC217" s="89"/>
      <c r="AD217" s="89"/>
      <c r="AE217" s="89">
        <f t="shared" si="296"/>
        <v>20432</v>
      </c>
      <c r="AF217" s="89">
        <f t="shared" si="297"/>
        <v>20432</v>
      </c>
      <c r="AG217" s="89">
        <f t="shared" si="298"/>
        <v>20432</v>
      </c>
    </row>
    <row r="218" spans="1:33" s="84" customFormat="1" ht="36" hidden="1" x14ac:dyDescent="0.25">
      <c r="A218" s="142">
        <v>915</v>
      </c>
      <c r="B218" s="210" t="s">
        <v>134</v>
      </c>
      <c r="C218" s="144" t="s">
        <v>287</v>
      </c>
      <c r="D218" s="89">
        <v>502.6</v>
      </c>
      <c r="E218" s="89">
        <v>502.6</v>
      </c>
      <c r="F218" s="89">
        <v>502.6</v>
      </c>
      <c r="G218" s="136">
        <v>21</v>
      </c>
      <c r="H218" s="90">
        <v>46</v>
      </c>
      <c r="I218" s="90">
        <v>46</v>
      </c>
      <c r="J218" s="89"/>
      <c r="K218" s="89"/>
      <c r="L218" s="89"/>
      <c r="M218" s="89">
        <f t="shared" si="299"/>
        <v>502.6</v>
      </c>
      <c r="N218" s="89">
        <f t="shared" si="300"/>
        <v>502.6</v>
      </c>
      <c r="O218" s="89">
        <f t="shared" si="301"/>
        <v>502.6</v>
      </c>
      <c r="P218" s="89"/>
      <c r="Q218" s="89"/>
      <c r="R218" s="89"/>
      <c r="S218" s="89">
        <f t="shared" si="290"/>
        <v>502.6</v>
      </c>
      <c r="T218" s="89">
        <f t="shared" si="291"/>
        <v>502.6</v>
      </c>
      <c r="U218" s="89">
        <f t="shared" si="292"/>
        <v>502.6</v>
      </c>
      <c r="V218" s="89"/>
      <c r="W218" s="89"/>
      <c r="X218" s="89"/>
      <c r="Y218" s="89">
        <f t="shared" si="293"/>
        <v>502.6</v>
      </c>
      <c r="Z218" s="89">
        <f t="shared" si="294"/>
        <v>502.6</v>
      </c>
      <c r="AA218" s="89">
        <f t="shared" si="295"/>
        <v>502.6</v>
      </c>
      <c r="AB218" s="89"/>
      <c r="AC218" s="89"/>
      <c r="AD218" s="89"/>
      <c r="AE218" s="89">
        <f t="shared" si="296"/>
        <v>502.6</v>
      </c>
      <c r="AF218" s="89">
        <f t="shared" si="297"/>
        <v>502.6</v>
      </c>
      <c r="AG218" s="89">
        <f t="shared" si="298"/>
        <v>502.6</v>
      </c>
    </row>
    <row r="219" spans="1:33" s="84" customFormat="1" ht="36" hidden="1" x14ac:dyDescent="0.25">
      <c r="A219" s="142">
        <v>915</v>
      </c>
      <c r="B219" s="210" t="s">
        <v>144</v>
      </c>
      <c r="C219" s="190" t="s">
        <v>295</v>
      </c>
      <c r="D219" s="89">
        <v>9.9</v>
      </c>
      <c r="E219" s="89">
        <v>9.9</v>
      </c>
      <c r="F219" s="89">
        <v>9.9</v>
      </c>
      <c r="G219" s="136">
        <v>22</v>
      </c>
      <c r="H219" s="90">
        <v>47</v>
      </c>
      <c r="I219" s="90">
        <v>47</v>
      </c>
      <c r="J219" s="89"/>
      <c r="K219" s="89"/>
      <c r="L219" s="89"/>
      <c r="M219" s="89">
        <f t="shared" si="299"/>
        <v>9.9</v>
      </c>
      <c r="N219" s="89">
        <f t="shared" si="300"/>
        <v>9.9</v>
      </c>
      <c r="O219" s="89">
        <f t="shared" si="301"/>
        <v>9.9</v>
      </c>
      <c r="P219" s="89"/>
      <c r="Q219" s="89"/>
      <c r="R219" s="89"/>
      <c r="S219" s="89">
        <f t="shared" si="290"/>
        <v>9.9</v>
      </c>
      <c r="T219" s="89">
        <f t="shared" si="291"/>
        <v>9.9</v>
      </c>
      <c r="U219" s="89">
        <f t="shared" si="292"/>
        <v>9.9</v>
      </c>
      <c r="V219" s="89"/>
      <c r="W219" s="89"/>
      <c r="X219" s="89"/>
      <c r="Y219" s="89">
        <f t="shared" si="293"/>
        <v>9.9</v>
      </c>
      <c r="Z219" s="89">
        <f t="shared" si="294"/>
        <v>9.9</v>
      </c>
      <c r="AA219" s="89">
        <f t="shared" si="295"/>
        <v>9.9</v>
      </c>
      <c r="AB219" s="89"/>
      <c r="AC219" s="89"/>
      <c r="AD219" s="89"/>
      <c r="AE219" s="89">
        <f t="shared" si="296"/>
        <v>9.9</v>
      </c>
      <c r="AF219" s="89">
        <f t="shared" si="297"/>
        <v>9.9</v>
      </c>
      <c r="AG219" s="89">
        <f t="shared" si="298"/>
        <v>9.9</v>
      </c>
    </row>
    <row r="220" spans="1:33" s="84" customFormat="1" ht="36" hidden="1" x14ac:dyDescent="0.25">
      <c r="A220" s="142">
        <v>915</v>
      </c>
      <c r="B220" s="210" t="s">
        <v>145</v>
      </c>
      <c r="C220" s="186" t="s">
        <v>296</v>
      </c>
      <c r="D220" s="89">
        <v>7144</v>
      </c>
      <c r="E220" s="89">
        <v>7144</v>
      </c>
      <c r="F220" s="89">
        <v>7144</v>
      </c>
      <c r="G220" s="136">
        <v>26</v>
      </c>
      <c r="H220" s="90">
        <v>51</v>
      </c>
      <c r="I220" s="90">
        <v>51</v>
      </c>
      <c r="J220" s="89">
        <v>1985</v>
      </c>
      <c r="K220" s="89">
        <v>1985</v>
      </c>
      <c r="L220" s="89">
        <v>1985</v>
      </c>
      <c r="M220" s="89">
        <f t="shared" si="299"/>
        <v>9129</v>
      </c>
      <c r="N220" s="89">
        <f t="shared" si="300"/>
        <v>9129</v>
      </c>
      <c r="O220" s="89">
        <f t="shared" si="301"/>
        <v>9129</v>
      </c>
      <c r="P220" s="89"/>
      <c r="Q220" s="89"/>
      <c r="R220" s="89"/>
      <c r="S220" s="89">
        <f t="shared" si="290"/>
        <v>9129</v>
      </c>
      <c r="T220" s="89">
        <f t="shared" si="291"/>
        <v>9129</v>
      </c>
      <c r="U220" s="89">
        <f t="shared" si="292"/>
        <v>9129</v>
      </c>
      <c r="V220" s="89"/>
      <c r="W220" s="89"/>
      <c r="X220" s="89"/>
      <c r="Y220" s="89">
        <f t="shared" si="293"/>
        <v>9129</v>
      </c>
      <c r="Z220" s="89">
        <f t="shared" si="294"/>
        <v>9129</v>
      </c>
      <c r="AA220" s="89">
        <f t="shared" si="295"/>
        <v>9129</v>
      </c>
      <c r="AB220" s="89"/>
      <c r="AC220" s="89"/>
      <c r="AD220" s="89"/>
      <c r="AE220" s="89">
        <f t="shared" si="296"/>
        <v>9129</v>
      </c>
      <c r="AF220" s="89">
        <f t="shared" si="297"/>
        <v>9129</v>
      </c>
      <c r="AG220" s="89">
        <f t="shared" si="298"/>
        <v>9129</v>
      </c>
    </row>
    <row r="221" spans="1:33" s="84" customFormat="1" ht="72" hidden="1" x14ac:dyDescent="0.25">
      <c r="A221" s="142">
        <v>915</v>
      </c>
      <c r="B221" s="210" t="s">
        <v>135</v>
      </c>
      <c r="C221" s="143" t="s">
        <v>288</v>
      </c>
      <c r="D221" s="89">
        <v>99211</v>
      </c>
      <c r="E221" s="89">
        <v>99211</v>
      </c>
      <c r="F221" s="89">
        <v>99211</v>
      </c>
      <c r="G221" s="136">
        <v>30</v>
      </c>
      <c r="H221" s="90">
        <v>55</v>
      </c>
      <c r="I221" s="90">
        <v>55</v>
      </c>
      <c r="J221" s="89"/>
      <c r="K221" s="89"/>
      <c r="L221" s="89"/>
      <c r="M221" s="89">
        <f t="shared" si="299"/>
        <v>99211</v>
      </c>
      <c r="N221" s="89">
        <f t="shared" si="300"/>
        <v>99211</v>
      </c>
      <c r="O221" s="89">
        <f t="shared" si="301"/>
        <v>99211</v>
      </c>
      <c r="P221" s="89"/>
      <c r="Q221" s="89"/>
      <c r="R221" s="89"/>
      <c r="S221" s="89">
        <f t="shared" si="290"/>
        <v>99211</v>
      </c>
      <c r="T221" s="89">
        <f t="shared" si="291"/>
        <v>99211</v>
      </c>
      <c r="U221" s="89">
        <f t="shared" si="292"/>
        <v>99211</v>
      </c>
      <c r="V221" s="89"/>
      <c r="W221" s="89"/>
      <c r="X221" s="89"/>
      <c r="Y221" s="89">
        <f t="shared" si="293"/>
        <v>99211</v>
      </c>
      <c r="Z221" s="89">
        <f t="shared" si="294"/>
        <v>99211</v>
      </c>
      <c r="AA221" s="89">
        <f t="shared" si="295"/>
        <v>99211</v>
      </c>
      <c r="AB221" s="89"/>
      <c r="AC221" s="89"/>
      <c r="AD221" s="89"/>
      <c r="AE221" s="89">
        <f t="shared" si="296"/>
        <v>99211</v>
      </c>
      <c r="AF221" s="89">
        <f t="shared" si="297"/>
        <v>99211</v>
      </c>
      <c r="AG221" s="89">
        <f t="shared" si="298"/>
        <v>99211</v>
      </c>
    </row>
    <row r="222" spans="1:33" s="84" customFormat="1" ht="54" hidden="1" x14ac:dyDescent="0.25">
      <c r="A222" s="142">
        <v>915</v>
      </c>
      <c r="B222" s="210" t="s">
        <v>136</v>
      </c>
      <c r="C222" s="143" t="s">
        <v>289</v>
      </c>
      <c r="D222" s="89">
        <v>32</v>
      </c>
      <c r="E222" s="89">
        <v>32</v>
      </c>
      <c r="F222" s="89">
        <v>32</v>
      </c>
      <c r="G222" s="136">
        <v>33</v>
      </c>
      <c r="H222" s="90">
        <v>58</v>
      </c>
      <c r="I222" s="90">
        <v>58</v>
      </c>
      <c r="J222" s="89"/>
      <c r="K222" s="89"/>
      <c r="L222" s="89"/>
      <c r="M222" s="89">
        <f t="shared" si="299"/>
        <v>32</v>
      </c>
      <c r="N222" s="89">
        <f t="shared" si="300"/>
        <v>32</v>
      </c>
      <c r="O222" s="89">
        <f t="shared" si="301"/>
        <v>32</v>
      </c>
      <c r="P222" s="89"/>
      <c r="Q222" s="89"/>
      <c r="R222" s="89"/>
      <c r="S222" s="89">
        <f t="shared" si="290"/>
        <v>32</v>
      </c>
      <c r="T222" s="89">
        <f t="shared" si="291"/>
        <v>32</v>
      </c>
      <c r="U222" s="89">
        <f t="shared" si="292"/>
        <v>32</v>
      </c>
      <c r="V222" s="89"/>
      <c r="W222" s="89"/>
      <c r="X222" s="89"/>
      <c r="Y222" s="89">
        <f t="shared" si="293"/>
        <v>32</v>
      </c>
      <c r="Z222" s="89">
        <f t="shared" si="294"/>
        <v>32</v>
      </c>
      <c r="AA222" s="89">
        <f t="shared" si="295"/>
        <v>32</v>
      </c>
      <c r="AB222" s="89"/>
      <c r="AC222" s="89"/>
      <c r="AD222" s="89"/>
      <c r="AE222" s="89">
        <f t="shared" si="296"/>
        <v>32</v>
      </c>
      <c r="AF222" s="89">
        <f t="shared" si="297"/>
        <v>32</v>
      </c>
      <c r="AG222" s="89">
        <f t="shared" si="298"/>
        <v>32</v>
      </c>
    </row>
    <row r="223" spans="1:33" s="84" customFormat="1" ht="54" hidden="1" x14ac:dyDescent="0.25">
      <c r="A223" s="142">
        <v>915</v>
      </c>
      <c r="B223" s="210" t="s">
        <v>334</v>
      </c>
      <c r="C223" s="144" t="s">
        <v>297</v>
      </c>
      <c r="D223" s="89">
        <v>205</v>
      </c>
      <c r="E223" s="89">
        <v>213</v>
      </c>
      <c r="F223" s="89">
        <v>222</v>
      </c>
      <c r="G223" s="136">
        <v>25</v>
      </c>
      <c r="H223" s="90">
        <v>49</v>
      </c>
      <c r="I223" s="90">
        <v>49</v>
      </c>
      <c r="J223" s="89"/>
      <c r="K223" s="89"/>
      <c r="L223" s="89"/>
      <c r="M223" s="89">
        <f t="shared" si="299"/>
        <v>205</v>
      </c>
      <c r="N223" s="89">
        <f t="shared" si="300"/>
        <v>213</v>
      </c>
      <c r="O223" s="89">
        <f t="shared" si="301"/>
        <v>222</v>
      </c>
      <c r="P223" s="89"/>
      <c r="Q223" s="89"/>
      <c r="R223" s="89"/>
      <c r="S223" s="89">
        <f t="shared" si="290"/>
        <v>205</v>
      </c>
      <c r="T223" s="89">
        <f t="shared" si="291"/>
        <v>213</v>
      </c>
      <c r="U223" s="89">
        <f t="shared" si="292"/>
        <v>222</v>
      </c>
      <c r="V223" s="89"/>
      <c r="W223" s="89"/>
      <c r="X223" s="89"/>
      <c r="Y223" s="89">
        <f t="shared" si="293"/>
        <v>205</v>
      </c>
      <c r="Z223" s="89">
        <f t="shared" si="294"/>
        <v>213</v>
      </c>
      <c r="AA223" s="89">
        <f t="shared" si="295"/>
        <v>222</v>
      </c>
      <c r="AB223" s="89"/>
      <c r="AC223" s="89"/>
      <c r="AD223" s="89"/>
      <c r="AE223" s="89">
        <f t="shared" si="296"/>
        <v>205</v>
      </c>
      <c r="AF223" s="89">
        <f t="shared" si="297"/>
        <v>213</v>
      </c>
      <c r="AG223" s="89">
        <f t="shared" si="298"/>
        <v>222</v>
      </c>
    </row>
    <row r="224" spans="1:33" s="111" customFormat="1" ht="36" hidden="1" x14ac:dyDescent="0.25">
      <c r="A224" s="142">
        <v>919</v>
      </c>
      <c r="B224" s="210"/>
      <c r="C224" s="144" t="s">
        <v>353</v>
      </c>
      <c r="D224" s="89">
        <v>150</v>
      </c>
      <c r="E224" s="89">
        <v>0</v>
      </c>
      <c r="F224" s="89">
        <v>0</v>
      </c>
      <c r="G224" s="136">
        <v>35</v>
      </c>
      <c r="H224" s="90">
        <v>60</v>
      </c>
      <c r="I224" s="90">
        <v>60</v>
      </c>
      <c r="J224" s="89"/>
      <c r="K224" s="89"/>
      <c r="L224" s="89"/>
      <c r="M224" s="89">
        <f t="shared" si="299"/>
        <v>150</v>
      </c>
      <c r="N224" s="89">
        <f t="shared" si="300"/>
        <v>0</v>
      </c>
      <c r="O224" s="89">
        <f t="shared" si="301"/>
        <v>0</v>
      </c>
      <c r="P224" s="89"/>
      <c r="Q224" s="89"/>
      <c r="R224" s="89"/>
      <c r="S224" s="89">
        <f t="shared" si="290"/>
        <v>150</v>
      </c>
      <c r="T224" s="89">
        <f t="shared" si="291"/>
        <v>0</v>
      </c>
      <c r="U224" s="89">
        <f t="shared" si="292"/>
        <v>0</v>
      </c>
      <c r="V224" s="89"/>
      <c r="W224" s="89"/>
      <c r="X224" s="89"/>
      <c r="Y224" s="89">
        <f t="shared" si="293"/>
        <v>150</v>
      </c>
      <c r="Z224" s="89">
        <f t="shared" si="294"/>
        <v>0</v>
      </c>
      <c r="AA224" s="89">
        <f t="shared" si="295"/>
        <v>0</v>
      </c>
      <c r="AB224" s="89"/>
      <c r="AC224" s="89"/>
      <c r="AD224" s="89"/>
      <c r="AE224" s="89">
        <f t="shared" si="296"/>
        <v>150</v>
      </c>
      <c r="AF224" s="89">
        <f t="shared" si="297"/>
        <v>0</v>
      </c>
      <c r="AG224" s="89">
        <f t="shared" si="298"/>
        <v>0</v>
      </c>
    </row>
    <row r="225" spans="1:33" s="3" customFormat="1" x14ac:dyDescent="0.25">
      <c r="A225" s="187"/>
      <c r="B225" s="209" t="s">
        <v>420</v>
      </c>
      <c r="C225" s="55" t="s">
        <v>299</v>
      </c>
      <c r="D225" s="26">
        <f>D226</f>
        <v>262958.3</v>
      </c>
      <c r="E225" s="26">
        <f>E226</f>
        <v>340671.4</v>
      </c>
      <c r="F225" s="26">
        <f>F226</f>
        <v>272908.5</v>
      </c>
      <c r="G225" s="157"/>
      <c r="H225" s="158"/>
      <c r="I225" s="158"/>
      <c r="J225" s="26">
        <f t="shared" ref="J225:X225" si="305">J226</f>
        <v>0</v>
      </c>
      <c r="K225" s="26">
        <f t="shared" si="305"/>
        <v>0</v>
      </c>
      <c r="L225" s="26">
        <f t="shared" si="305"/>
        <v>0</v>
      </c>
      <c r="M225" s="26">
        <f t="shared" si="305"/>
        <v>262958.3</v>
      </c>
      <c r="N225" s="26">
        <f t="shared" si="305"/>
        <v>340671.4</v>
      </c>
      <c r="O225" s="26">
        <f t="shared" si="305"/>
        <v>272908.5</v>
      </c>
      <c r="P225" s="26">
        <f t="shared" si="305"/>
        <v>0</v>
      </c>
      <c r="Q225" s="26">
        <f t="shared" si="305"/>
        <v>0</v>
      </c>
      <c r="R225" s="26">
        <f t="shared" si="305"/>
        <v>0</v>
      </c>
      <c r="S225" s="26">
        <f t="shared" si="305"/>
        <v>262958.3</v>
      </c>
      <c r="T225" s="26">
        <f t="shared" si="305"/>
        <v>340671.4</v>
      </c>
      <c r="U225" s="26">
        <f t="shared" si="305"/>
        <v>272908.5</v>
      </c>
      <c r="V225" s="26">
        <f t="shared" si="305"/>
        <v>0</v>
      </c>
      <c r="W225" s="26">
        <f t="shared" si="305"/>
        <v>0</v>
      </c>
      <c r="X225" s="26">
        <f t="shared" si="305"/>
        <v>0</v>
      </c>
      <c r="Y225" s="26">
        <f t="shared" ref="Y225" si="306">Y226+Y227</f>
        <v>262958.3</v>
      </c>
      <c r="Z225" s="26">
        <f t="shared" ref="Z225" si="307">Z226+Z227</f>
        <v>340671.4</v>
      </c>
      <c r="AA225" s="26">
        <f t="shared" ref="AA225" si="308">AA226+AA227</f>
        <v>272908.5</v>
      </c>
      <c r="AB225" s="26">
        <f t="shared" ref="AB225:AD225" si="309">AB226+AB227</f>
        <v>13079</v>
      </c>
      <c r="AC225" s="26">
        <f t="shared" si="309"/>
        <v>0</v>
      </c>
      <c r="AD225" s="26">
        <f t="shared" si="309"/>
        <v>0</v>
      </c>
      <c r="AE225" s="26">
        <f>AE226+AE227</f>
        <v>276037.3</v>
      </c>
      <c r="AF225" s="26">
        <f t="shared" ref="AF225:AG225" si="310">AF226+AF227</f>
        <v>340671.4</v>
      </c>
      <c r="AG225" s="26">
        <f t="shared" si="310"/>
        <v>272908.5</v>
      </c>
    </row>
    <row r="226" spans="1:33" s="84" customFormat="1" ht="54" hidden="1" x14ac:dyDescent="0.25">
      <c r="A226" s="142">
        <v>855</v>
      </c>
      <c r="B226" s="201" t="s">
        <v>421</v>
      </c>
      <c r="C226" s="144" t="s">
        <v>300</v>
      </c>
      <c r="D226" s="89">
        <v>262958.3</v>
      </c>
      <c r="E226" s="89">
        <v>340671.4</v>
      </c>
      <c r="F226" s="89">
        <v>272908.5</v>
      </c>
      <c r="G226" s="136">
        <v>52</v>
      </c>
      <c r="H226" s="90">
        <v>78</v>
      </c>
      <c r="I226" s="90">
        <v>78</v>
      </c>
      <c r="J226" s="89"/>
      <c r="K226" s="89"/>
      <c r="L226" s="89"/>
      <c r="M226" s="89">
        <f>D226+J226</f>
        <v>262958.3</v>
      </c>
      <c r="N226" s="89">
        <f>E226+K226</f>
        <v>340671.4</v>
      </c>
      <c r="O226" s="89">
        <f>F226+L226</f>
        <v>272908.5</v>
      </c>
      <c r="P226" s="89"/>
      <c r="Q226" s="89"/>
      <c r="R226" s="89"/>
      <c r="S226" s="89">
        <f>M226+P226</f>
        <v>262958.3</v>
      </c>
      <c r="T226" s="89">
        <f>N226+Q226</f>
        <v>340671.4</v>
      </c>
      <c r="U226" s="89">
        <f>O226+R226</f>
        <v>272908.5</v>
      </c>
      <c r="V226" s="89"/>
      <c r="W226" s="89"/>
      <c r="X226" s="89"/>
      <c r="Y226" s="89">
        <f>S226+V226</f>
        <v>262958.3</v>
      </c>
      <c r="Z226" s="89">
        <f>T226+W226</f>
        <v>340671.4</v>
      </c>
      <c r="AA226" s="89">
        <f>U226+X226</f>
        <v>272908.5</v>
      </c>
      <c r="AB226" s="89"/>
      <c r="AC226" s="89"/>
      <c r="AD226" s="89"/>
      <c r="AE226" s="89">
        <f t="shared" ref="AE226:AG227" si="311">Y226+AB226</f>
        <v>262958.3</v>
      </c>
      <c r="AF226" s="89">
        <f t="shared" si="311"/>
        <v>340671.4</v>
      </c>
      <c r="AG226" s="89">
        <f t="shared" si="311"/>
        <v>272908.5</v>
      </c>
    </row>
    <row r="227" spans="1:33" s="3" customFormat="1" ht="41.25" customHeight="1" x14ac:dyDescent="0.25">
      <c r="A227" s="187"/>
      <c r="B227" s="205" t="s">
        <v>459</v>
      </c>
      <c r="C227" s="58" t="s">
        <v>460</v>
      </c>
      <c r="D227" s="27"/>
      <c r="E227" s="27"/>
      <c r="F227" s="27"/>
      <c r="G227" s="157"/>
      <c r="H227" s="158"/>
      <c r="I227" s="158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>
        <v>0</v>
      </c>
      <c r="Z227" s="27">
        <v>0</v>
      </c>
      <c r="AA227" s="27">
        <v>0</v>
      </c>
      <c r="AB227" s="27">
        <v>13079</v>
      </c>
      <c r="AC227" s="27"/>
      <c r="AD227" s="27"/>
      <c r="AE227" s="27">
        <f t="shared" si="311"/>
        <v>13079</v>
      </c>
      <c r="AF227" s="27">
        <f t="shared" si="311"/>
        <v>0</v>
      </c>
      <c r="AG227" s="27">
        <f t="shared" si="311"/>
        <v>0</v>
      </c>
    </row>
    <row r="228" spans="1:33" ht="36" hidden="1" x14ac:dyDescent="0.25">
      <c r="A228" s="43"/>
      <c r="B228" s="199" t="s">
        <v>146</v>
      </c>
      <c r="C228" s="117" t="s">
        <v>349</v>
      </c>
      <c r="D228" s="88"/>
      <c r="E228" s="88"/>
      <c r="F228" s="88"/>
      <c r="G228" s="136"/>
      <c r="H228" s="90"/>
      <c r="I228" s="90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26"/>
      <c r="W228" s="88"/>
      <c r="X228" s="88"/>
      <c r="Y228" s="88"/>
      <c r="Z228" s="88"/>
      <c r="AA228" s="88"/>
      <c r="AB228" s="155"/>
      <c r="AC228" s="155"/>
      <c r="AD228" s="155"/>
      <c r="AE228" s="155"/>
      <c r="AF228" s="155"/>
      <c r="AG228" s="155"/>
    </row>
    <row r="229" spans="1:33" ht="36" hidden="1" x14ac:dyDescent="0.25">
      <c r="A229" s="43"/>
      <c r="B229" s="200" t="s">
        <v>147</v>
      </c>
      <c r="C229" s="118" t="s">
        <v>301</v>
      </c>
      <c r="D229" s="88"/>
      <c r="E229" s="88"/>
      <c r="F229" s="88"/>
      <c r="G229" s="136"/>
      <c r="H229" s="90"/>
      <c r="I229" s="90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26"/>
      <c r="W229" s="88"/>
      <c r="X229" s="88"/>
      <c r="Y229" s="88"/>
      <c r="Z229" s="88"/>
      <c r="AA229" s="88"/>
      <c r="AB229" s="155"/>
      <c r="AC229" s="155"/>
      <c r="AD229" s="155"/>
      <c r="AE229" s="155"/>
      <c r="AF229" s="155"/>
      <c r="AG229" s="155"/>
    </row>
    <row r="230" spans="1:33" s="3" customFormat="1" x14ac:dyDescent="0.25">
      <c r="A230" s="187"/>
      <c r="B230" s="149" t="s">
        <v>424</v>
      </c>
      <c r="C230" s="55" t="s">
        <v>302</v>
      </c>
      <c r="D230" s="26">
        <f>D231</f>
        <v>1081.4000000000001</v>
      </c>
      <c r="E230" s="26">
        <f>E231</f>
        <v>1107</v>
      </c>
      <c r="F230" s="26">
        <f>F231</f>
        <v>285</v>
      </c>
      <c r="G230" s="157"/>
      <c r="H230" s="158"/>
      <c r="I230" s="158"/>
      <c r="J230" s="26">
        <f t="shared" ref="J230:Y230" si="312">J231</f>
        <v>0</v>
      </c>
      <c r="K230" s="26">
        <f t="shared" si="312"/>
        <v>0</v>
      </c>
      <c r="L230" s="26">
        <f t="shared" si="312"/>
        <v>0</v>
      </c>
      <c r="M230" s="26">
        <f t="shared" si="312"/>
        <v>1081.4000000000001</v>
      </c>
      <c r="N230" s="26">
        <f t="shared" si="312"/>
        <v>1107</v>
      </c>
      <c r="O230" s="26">
        <f t="shared" si="312"/>
        <v>285</v>
      </c>
      <c r="P230" s="26">
        <f t="shared" si="312"/>
        <v>6600</v>
      </c>
      <c r="Q230" s="26">
        <f t="shared" si="312"/>
        <v>0</v>
      </c>
      <c r="R230" s="26">
        <f t="shared" si="312"/>
        <v>0</v>
      </c>
      <c r="S230" s="26">
        <f t="shared" si="312"/>
        <v>7681.4</v>
      </c>
      <c r="T230" s="26">
        <f t="shared" si="312"/>
        <v>1107</v>
      </c>
      <c r="U230" s="26">
        <f t="shared" si="312"/>
        <v>285</v>
      </c>
      <c r="V230" s="26">
        <f t="shared" si="312"/>
        <v>13767.4</v>
      </c>
      <c r="W230" s="26">
        <f t="shared" si="312"/>
        <v>0</v>
      </c>
      <c r="X230" s="26">
        <f t="shared" si="312"/>
        <v>0</v>
      </c>
      <c r="Y230" s="26">
        <f t="shared" si="312"/>
        <v>21448.799999999999</v>
      </c>
      <c r="Z230" s="26">
        <f>Z231</f>
        <v>1107</v>
      </c>
      <c r="AA230" s="26">
        <f>AA231</f>
        <v>285</v>
      </c>
      <c r="AB230" s="26">
        <f t="shared" ref="AB230:AE230" si="313">AB231</f>
        <v>40400</v>
      </c>
      <c r="AC230" s="26">
        <f t="shared" si="313"/>
        <v>-822</v>
      </c>
      <c r="AD230" s="26">
        <f t="shared" si="313"/>
        <v>0</v>
      </c>
      <c r="AE230" s="26">
        <f t="shared" si="313"/>
        <v>61848.800000000003</v>
      </c>
      <c r="AF230" s="26">
        <f>AF231</f>
        <v>285</v>
      </c>
      <c r="AG230" s="26">
        <f>AG231</f>
        <v>285</v>
      </c>
    </row>
    <row r="231" spans="1:33" s="3" customFormat="1" ht="36" x14ac:dyDescent="0.25">
      <c r="A231" s="187"/>
      <c r="B231" s="205" t="s">
        <v>423</v>
      </c>
      <c r="C231" s="63" t="s">
        <v>303</v>
      </c>
      <c r="D231" s="27">
        <f>285+796.4</f>
        <v>1081.4000000000001</v>
      </c>
      <c r="E231" s="27">
        <f>285+822</f>
        <v>1107</v>
      </c>
      <c r="F231" s="27">
        <v>285</v>
      </c>
      <c r="G231" s="157"/>
      <c r="H231" s="158"/>
      <c r="I231" s="158"/>
      <c r="J231" s="27"/>
      <c r="K231" s="27"/>
      <c r="L231" s="27"/>
      <c r="M231" s="27">
        <f>D231+J231</f>
        <v>1081.4000000000001</v>
      </c>
      <c r="N231" s="27">
        <f>E231+K231</f>
        <v>1107</v>
      </c>
      <c r="O231" s="27">
        <f>F231+L231</f>
        <v>285</v>
      </c>
      <c r="P231" s="27">
        <v>6600</v>
      </c>
      <c r="Q231" s="27"/>
      <c r="R231" s="27"/>
      <c r="S231" s="27">
        <f>M231+P231</f>
        <v>7681.4</v>
      </c>
      <c r="T231" s="27">
        <f>N231+Q231</f>
        <v>1107</v>
      </c>
      <c r="U231" s="27">
        <f>O231+R231</f>
        <v>285</v>
      </c>
      <c r="V231" s="27">
        <f>13200+567.4</f>
        <v>13767.4</v>
      </c>
      <c r="W231" s="193"/>
      <c r="X231" s="193"/>
      <c r="Y231" s="27">
        <f>S231+V231</f>
        <v>21448.799999999999</v>
      </c>
      <c r="Z231" s="27">
        <f>T231+W231</f>
        <v>1107</v>
      </c>
      <c r="AA231" s="27">
        <f>U231+X231</f>
        <v>285</v>
      </c>
      <c r="AB231" s="27">
        <v>40400</v>
      </c>
      <c r="AC231" s="27">
        <v>-822</v>
      </c>
      <c r="AD231" s="193"/>
      <c r="AE231" s="27">
        <f>Y231+AB231</f>
        <v>61848.800000000003</v>
      </c>
      <c r="AF231" s="27">
        <f>Z231+AC231</f>
        <v>285</v>
      </c>
      <c r="AG231" s="27">
        <f>AA231+AD231</f>
        <v>285</v>
      </c>
    </row>
    <row r="232" spans="1:33" hidden="1" x14ac:dyDescent="0.25">
      <c r="A232" s="43"/>
      <c r="B232" s="202" t="s">
        <v>333</v>
      </c>
      <c r="C232" s="119"/>
      <c r="D232" s="88"/>
      <c r="E232" s="88"/>
      <c r="F232" s="88"/>
      <c r="G232" s="136"/>
      <c r="H232" s="90"/>
      <c r="I232" s="90"/>
      <c r="J232" s="88"/>
      <c r="K232" s="88"/>
      <c r="L232" s="88"/>
      <c r="M232" s="26"/>
      <c r="N232" s="26"/>
      <c r="O232" s="26"/>
      <c r="P232" s="26"/>
      <c r="Q232" s="26"/>
      <c r="R232" s="26"/>
      <c r="S232" s="26"/>
      <c r="T232" s="26"/>
      <c r="U232" s="26"/>
      <c r="Y232" s="26"/>
      <c r="Z232" s="26"/>
      <c r="AA232" s="26"/>
      <c r="AB232" s="156"/>
      <c r="AC232" s="156"/>
      <c r="AD232" s="156"/>
      <c r="AE232" s="155"/>
      <c r="AF232" s="155"/>
      <c r="AG232" s="155"/>
    </row>
    <row r="233" spans="1:33" hidden="1" x14ac:dyDescent="0.25">
      <c r="A233" s="43"/>
      <c r="B233" s="199" t="s">
        <v>148</v>
      </c>
      <c r="C233" s="117" t="s">
        <v>304</v>
      </c>
      <c r="D233" s="88"/>
      <c r="E233" s="88"/>
      <c r="F233" s="88"/>
      <c r="G233" s="136"/>
      <c r="H233" s="90"/>
      <c r="I233" s="90"/>
      <c r="J233" s="88"/>
      <c r="K233" s="88"/>
      <c r="L233" s="88"/>
      <c r="M233" s="26"/>
      <c r="N233" s="26"/>
      <c r="O233" s="26"/>
      <c r="P233" s="26"/>
      <c r="Q233" s="26"/>
      <c r="R233" s="26"/>
      <c r="S233" s="26"/>
      <c r="T233" s="26"/>
      <c r="U233" s="26"/>
      <c r="Y233" s="26"/>
      <c r="Z233" s="26"/>
      <c r="AA233" s="26"/>
      <c r="AB233" s="156"/>
      <c r="AC233" s="156"/>
      <c r="AD233" s="156"/>
      <c r="AE233" s="155"/>
      <c r="AF233" s="155"/>
      <c r="AG233" s="155"/>
    </row>
    <row r="234" spans="1:33" s="3" customFormat="1" x14ac:dyDescent="0.25">
      <c r="A234" s="187"/>
      <c r="B234" s="209"/>
      <c r="C234" s="64" t="s">
        <v>305</v>
      </c>
      <c r="D234" s="26">
        <f>D133+D134</f>
        <v>2810360.3000000003</v>
      </c>
      <c r="E234" s="26">
        <f>E133+E134</f>
        <v>2640473.8000000003</v>
      </c>
      <c r="F234" s="26">
        <f>F133+F134</f>
        <v>2536969.5</v>
      </c>
      <c r="G234" s="157"/>
      <c r="H234" s="158"/>
      <c r="I234" s="158"/>
      <c r="J234" s="26">
        <f t="shared" ref="J234:AA234" si="314">J133+J134</f>
        <v>220092.79999999999</v>
      </c>
      <c r="K234" s="26">
        <f t="shared" si="314"/>
        <v>66446.5</v>
      </c>
      <c r="L234" s="26">
        <f t="shared" si="314"/>
        <v>41711.699999999997</v>
      </c>
      <c r="M234" s="26">
        <f t="shared" si="314"/>
        <v>3030603.0999999996</v>
      </c>
      <c r="N234" s="26">
        <f t="shared" si="314"/>
        <v>2706920.3000000003</v>
      </c>
      <c r="O234" s="26">
        <f t="shared" si="314"/>
        <v>2578681.2000000002</v>
      </c>
      <c r="P234" s="26">
        <f t="shared" si="314"/>
        <v>16600</v>
      </c>
      <c r="Q234" s="26">
        <f t="shared" si="314"/>
        <v>0</v>
      </c>
      <c r="R234" s="26">
        <f t="shared" si="314"/>
        <v>0</v>
      </c>
      <c r="S234" s="26">
        <f t="shared" si="314"/>
        <v>3047203.0999999996</v>
      </c>
      <c r="T234" s="26">
        <f t="shared" si="314"/>
        <v>2706920.3000000003</v>
      </c>
      <c r="U234" s="26">
        <f t="shared" si="314"/>
        <v>2578681.2000000002</v>
      </c>
      <c r="V234" s="26">
        <f t="shared" si="314"/>
        <v>31306.100000000006</v>
      </c>
      <c r="W234" s="26">
        <f t="shared" si="314"/>
        <v>0</v>
      </c>
      <c r="X234" s="26">
        <f t="shared" si="314"/>
        <v>1858</v>
      </c>
      <c r="Y234" s="26">
        <f t="shared" si="314"/>
        <v>3078509.1999999997</v>
      </c>
      <c r="Z234" s="26">
        <f t="shared" si="314"/>
        <v>2706920.3</v>
      </c>
      <c r="AA234" s="26">
        <f t="shared" si="314"/>
        <v>2580539.2000000002</v>
      </c>
      <c r="AB234" s="26">
        <f t="shared" ref="AB234:AG234" si="315">AB133+AB134</f>
        <v>160793.41999999998</v>
      </c>
      <c r="AC234" s="26">
        <f t="shared" si="315"/>
        <v>3124.9</v>
      </c>
      <c r="AD234" s="26">
        <f t="shared" si="315"/>
        <v>100785.4</v>
      </c>
      <c r="AE234" s="26">
        <f t="shared" si="315"/>
        <v>3239302.6199999996</v>
      </c>
      <c r="AF234" s="26">
        <f t="shared" si="315"/>
        <v>2710045.2</v>
      </c>
      <c r="AG234" s="26">
        <f t="shared" si="315"/>
        <v>2681324.5999999996</v>
      </c>
    </row>
    <row r="235" spans="1:33" s="3" customFormat="1" x14ac:dyDescent="0.25">
      <c r="A235" s="182"/>
      <c r="B235" s="215" t="s">
        <v>149</v>
      </c>
      <c r="C235" s="65" t="s">
        <v>425</v>
      </c>
      <c r="D235" s="66">
        <f>D133+D230</f>
        <v>554841</v>
      </c>
      <c r="E235" s="66">
        <f>E133+E230</f>
        <v>566170.6</v>
      </c>
      <c r="F235" s="66">
        <f>F133+F230</f>
        <v>581211.30000000005</v>
      </c>
      <c r="G235" s="157"/>
      <c r="H235" s="158"/>
      <c r="I235" s="158"/>
      <c r="J235" s="66">
        <f t="shared" ref="J235:AA235" si="316">J133+J230</f>
        <v>519</v>
      </c>
      <c r="K235" s="66">
        <f t="shared" si="316"/>
        <v>530</v>
      </c>
      <c r="L235" s="66">
        <f t="shared" si="316"/>
        <v>-24243</v>
      </c>
      <c r="M235" s="66">
        <f t="shared" si="316"/>
        <v>555360</v>
      </c>
      <c r="N235" s="66">
        <f t="shared" si="316"/>
        <v>566700.6</v>
      </c>
      <c r="O235" s="66">
        <f t="shared" si="316"/>
        <v>556968.30000000005</v>
      </c>
      <c r="P235" s="66">
        <f t="shared" si="316"/>
        <v>16600</v>
      </c>
      <c r="Q235" s="66">
        <f t="shared" si="316"/>
        <v>0</v>
      </c>
      <c r="R235" s="66">
        <f t="shared" si="316"/>
        <v>0</v>
      </c>
      <c r="S235" s="66">
        <f t="shared" si="316"/>
        <v>571960</v>
      </c>
      <c r="T235" s="66">
        <f t="shared" si="316"/>
        <v>566700.6</v>
      </c>
      <c r="U235" s="66">
        <f t="shared" si="316"/>
        <v>556968.30000000005</v>
      </c>
      <c r="V235" s="66">
        <f t="shared" si="316"/>
        <v>13767.4</v>
      </c>
      <c r="W235" s="66">
        <f t="shared" si="316"/>
        <v>0</v>
      </c>
      <c r="X235" s="66">
        <f t="shared" si="316"/>
        <v>1858</v>
      </c>
      <c r="Y235" s="66">
        <f t="shared" si="316"/>
        <v>585727.4</v>
      </c>
      <c r="Z235" s="66">
        <f t="shared" si="316"/>
        <v>566700.6</v>
      </c>
      <c r="AA235" s="66">
        <f t="shared" si="316"/>
        <v>558826.30000000005</v>
      </c>
      <c r="AB235" s="66">
        <f t="shared" ref="AB235:AG235" si="317">AB133+AB230</f>
        <v>40400</v>
      </c>
      <c r="AC235" s="66">
        <f t="shared" si="317"/>
        <v>-822</v>
      </c>
      <c r="AD235" s="66">
        <f t="shared" si="317"/>
        <v>0</v>
      </c>
      <c r="AE235" s="66">
        <f t="shared" si="317"/>
        <v>626127.4</v>
      </c>
      <c r="AF235" s="66">
        <f t="shared" si="317"/>
        <v>565878.6</v>
      </c>
      <c r="AG235" s="66">
        <f t="shared" si="317"/>
        <v>558826.30000000005</v>
      </c>
    </row>
    <row r="236" spans="1:33" ht="21.75" hidden="1" customHeight="1" x14ac:dyDescent="0.25">
      <c r="A236" s="35"/>
      <c r="B236" s="216"/>
      <c r="C236" s="51" t="s">
        <v>150</v>
      </c>
      <c r="D236" s="101">
        <f>D15+D21+D31+D43+D54</f>
        <v>491626</v>
      </c>
      <c r="E236" s="101">
        <f>E15+E21+E31+E43+E54</f>
        <v>504117</v>
      </c>
      <c r="F236" s="101">
        <f>F15+F21+F31+F43+F54</f>
        <v>520180</v>
      </c>
      <c r="J236" s="101">
        <f t="shared" ref="J236:AG236" si="318">J15+J21+J31+J43+J54</f>
        <v>519</v>
      </c>
      <c r="K236" s="101">
        <f t="shared" si="318"/>
        <v>530</v>
      </c>
      <c r="L236" s="101">
        <f t="shared" si="318"/>
        <v>-24243</v>
      </c>
      <c r="M236" s="71">
        <f t="shared" si="318"/>
        <v>492145</v>
      </c>
      <c r="N236" s="71">
        <f t="shared" si="318"/>
        <v>504647</v>
      </c>
      <c r="O236" s="71">
        <f t="shared" si="318"/>
        <v>495937</v>
      </c>
      <c r="P236" s="71">
        <f t="shared" si="318"/>
        <v>0</v>
      </c>
      <c r="Q236" s="71">
        <f t="shared" si="318"/>
        <v>0</v>
      </c>
      <c r="R236" s="71">
        <f t="shared" si="318"/>
        <v>0</v>
      </c>
      <c r="S236" s="71">
        <f t="shared" si="318"/>
        <v>492145</v>
      </c>
      <c r="T236" s="71">
        <f t="shared" si="318"/>
        <v>504647</v>
      </c>
      <c r="U236" s="71">
        <f t="shared" si="318"/>
        <v>495937</v>
      </c>
      <c r="V236" s="71">
        <f t="shared" si="318"/>
        <v>0</v>
      </c>
      <c r="W236" s="71">
        <f t="shared" si="318"/>
        <v>0</v>
      </c>
      <c r="X236" s="71">
        <f t="shared" si="318"/>
        <v>1858</v>
      </c>
      <c r="Y236" s="71">
        <f t="shared" si="318"/>
        <v>492145</v>
      </c>
      <c r="Z236" s="71">
        <f t="shared" si="318"/>
        <v>504647</v>
      </c>
      <c r="AA236" s="71">
        <f t="shared" si="318"/>
        <v>497795</v>
      </c>
      <c r="AB236" s="71">
        <f t="shared" si="318"/>
        <v>0</v>
      </c>
      <c r="AC236" s="71">
        <f t="shared" si="318"/>
        <v>0</v>
      </c>
      <c r="AD236" s="71">
        <f t="shared" si="318"/>
        <v>0</v>
      </c>
      <c r="AE236" s="161">
        <f t="shared" si="318"/>
        <v>492145</v>
      </c>
      <c r="AF236" s="71">
        <f t="shared" si="318"/>
        <v>504647</v>
      </c>
      <c r="AG236" s="71">
        <f t="shared" si="318"/>
        <v>497795</v>
      </c>
    </row>
    <row r="237" spans="1:33" ht="21.75" hidden="1" customHeight="1" x14ac:dyDescent="0.25">
      <c r="A237" s="35"/>
      <c r="B237" s="217"/>
      <c r="C237" s="15" t="s">
        <v>186</v>
      </c>
      <c r="D237" s="102">
        <f>D66+D83+D91+D97+D107</f>
        <v>62133.599999999999</v>
      </c>
      <c r="E237" s="102">
        <f>E66+E83+E91+E97+E107</f>
        <v>60946.6</v>
      </c>
      <c r="F237" s="102">
        <f>F66+F83+F91+F97+F107</f>
        <v>60746.3</v>
      </c>
      <c r="J237" s="102">
        <f t="shared" ref="J237:AG237" si="319">J66+J83+J91+J97+J107</f>
        <v>0</v>
      </c>
      <c r="K237" s="102">
        <f t="shared" si="319"/>
        <v>0</v>
      </c>
      <c r="L237" s="102">
        <f t="shared" si="319"/>
        <v>0</v>
      </c>
      <c r="M237" s="22">
        <f t="shared" si="319"/>
        <v>62133.599999999999</v>
      </c>
      <c r="N237" s="22">
        <f t="shared" si="319"/>
        <v>60946.6</v>
      </c>
      <c r="O237" s="22">
        <f t="shared" si="319"/>
        <v>60746.3</v>
      </c>
      <c r="P237" s="22">
        <f t="shared" si="319"/>
        <v>10000</v>
      </c>
      <c r="Q237" s="22">
        <f t="shared" si="319"/>
        <v>0</v>
      </c>
      <c r="R237" s="22">
        <f t="shared" si="319"/>
        <v>0</v>
      </c>
      <c r="S237" s="22">
        <f t="shared" si="319"/>
        <v>72133.600000000006</v>
      </c>
      <c r="T237" s="22">
        <f t="shared" si="319"/>
        <v>60946.6</v>
      </c>
      <c r="U237" s="22">
        <f t="shared" si="319"/>
        <v>60746.3</v>
      </c>
      <c r="V237" s="22">
        <f t="shared" si="319"/>
        <v>0</v>
      </c>
      <c r="W237" s="22">
        <f t="shared" si="319"/>
        <v>0</v>
      </c>
      <c r="X237" s="22">
        <f t="shared" si="319"/>
        <v>0</v>
      </c>
      <c r="Y237" s="22">
        <f t="shared" si="319"/>
        <v>72133.600000000006</v>
      </c>
      <c r="Z237" s="22">
        <f t="shared" si="319"/>
        <v>60946.6</v>
      </c>
      <c r="AA237" s="22">
        <f t="shared" si="319"/>
        <v>60746.3</v>
      </c>
      <c r="AB237" s="22">
        <f t="shared" si="319"/>
        <v>0</v>
      </c>
      <c r="AC237" s="22">
        <f t="shared" si="319"/>
        <v>0</v>
      </c>
      <c r="AD237" s="22">
        <f t="shared" si="319"/>
        <v>0</v>
      </c>
      <c r="AE237" s="162">
        <f t="shared" si="319"/>
        <v>72133.600000000006</v>
      </c>
      <c r="AF237" s="22">
        <f t="shared" si="319"/>
        <v>60946.6</v>
      </c>
      <c r="AG237" s="22">
        <f t="shared" si="319"/>
        <v>60746.3</v>
      </c>
    </row>
    <row r="238" spans="1:33" ht="21.75" hidden="1" customHeight="1" x14ac:dyDescent="0.25">
      <c r="A238" s="35"/>
      <c r="B238" s="218"/>
      <c r="C238" s="15" t="s">
        <v>325</v>
      </c>
      <c r="D238" s="102">
        <f>D16+D21+D31+D43+D54++D66+D83+D91+D97+D107</f>
        <v>553759.6</v>
      </c>
      <c r="E238" s="102">
        <f>E16+E21+E31+E43+E54++E66+E83+E91+E97+E107</f>
        <v>565063.6</v>
      </c>
      <c r="F238" s="102">
        <f>F16+F21+F31+F43+F54++F66+F83+F91+F97+F107</f>
        <v>580926.30000000005</v>
      </c>
      <c r="J238" s="102">
        <f t="shared" ref="J238:O238" si="320">J16+J21+J31+J43+J54++J66+J83+J91+J97+J107</f>
        <v>519</v>
      </c>
      <c r="K238" s="102">
        <f t="shared" si="320"/>
        <v>530</v>
      </c>
      <c r="L238" s="102">
        <f t="shared" si="320"/>
        <v>-24243</v>
      </c>
      <c r="M238" s="22">
        <f t="shared" si="320"/>
        <v>554278.6</v>
      </c>
      <c r="N238" s="22">
        <f t="shared" si="320"/>
        <v>565593.59999999998</v>
      </c>
      <c r="O238" s="22">
        <f t="shared" si="320"/>
        <v>556683.30000000005</v>
      </c>
      <c r="S238" s="22">
        <f t="shared" ref="S238:AG238" si="321">S16+S21+S31+S43+S54++S66+S83+S91+S97+S107</f>
        <v>564278.6</v>
      </c>
      <c r="T238" s="22">
        <f t="shared" si="321"/>
        <v>565593.59999999998</v>
      </c>
      <c r="U238" s="22">
        <f t="shared" si="321"/>
        <v>556683.30000000005</v>
      </c>
      <c r="V238" s="22">
        <f t="shared" si="321"/>
        <v>0</v>
      </c>
      <c r="W238" s="22">
        <f t="shared" si="321"/>
        <v>0</v>
      </c>
      <c r="X238" s="22">
        <f t="shared" si="321"/>
        <v>1858</v>
      </c>
      <c r="Y238" s="22">
        <f t="shared" si="321"/>
        <v>564278.6</v>
      </c>
      <c r="Z238" s="22">
        <f t="shared" si="321"/>
        <v>565593.59999999998</v>
      </c>
      <c r="AA238" s="22">
        <f t="shared" si="321"/>
        <v>558541.30000000005</v>
      </c>
      <c r="AB238" s="22">
        <f t="shared" si="321"/>
        <v>0</v>
      </c>
      <c r="AC238" s="22">
        <f t="shared" si="321"/>
        <v>0</v>
      </c>
      <c r="AD238" s="22">
        <f t="shared" si="321"/>
        <v>0</v>
      </c>
      <c r="AE238" s="162">
        <f t="shared" si="321"/>
        <v>564278.6</v>
      </c>
      <c r="AF238" s="22">
        <f t="shared" si="321"/>
        <v>565593.59999999998</v>
      </c>
      <c r="AG238" s="22">
        <f t="shared" si="321"/>
        <v>558541.30000000005</v>
      </c>
    </row>
    <row r="239" spans="1:33" ht="24" hidden="1" customHeight="1" x14ac:dyDescent="0.3">
      <c r="A239" s="45"/>
      <c r="B239" s="219"/>
      <c r="C239" s="16" t="s">
        <v>313</v>
      </c>
      <c r="D239" s="103">
        <f>(D16-D20)/41.87*26.87+D20</f>
        <v>225754.8476235969</v>
      </c>
      <c r="E239" s="103">
        <f>(E16-E20)/41.43*26.43+E20</f>
        <v>230496.01086169441</v>
      </c>
      <c r="F239" s="103">
        <f>(F16-F20)/41.25*26.25+F20</f>
        <v>238083.36363636365</v>
      </c>
      <c r="J239" s="103">
        <f>(J16-J20)/41.87*26.87+J20</f>
        <v>519</v>
      </c>
      <c r="K239" s="103">
        <f>(K16-K20)/41.43*26.43+K20</f>
        <v>530</v>
      </c>
      <c r="L239" s="103">
        <f>(L16-L20)/41.25*26.25+L20</f>
        <v>547</v>
      </c>
      <c r="M239" s="22">
        <f>(M16-M20)/41.87*26.87+M20</f>
        <v>226273.8476235969</v>
      </c>
      <c r="N239" s="22">
        <f>(N16-N20)/41.43*26.43+N20</f>
        <v>231026.01086169441</v>
      </c>
      <c r="O239" s="22">
        <f>(O16-O20)/41.25*26.25+O20</f>
        <v>238630.36363636365</v>
      </c>
      <c r="S239" s="22">
        <f>(S16-S20)/41.87*26.87+S20</f>
        <v>226273.8476235969</v>
      </c>
      <c r="T239" s="22">
        <f>(T16-T20)/41.43*26.43+T20</f>
        <v>231026.01086169441</v>
      </c>
      <c r="U239" s="22">
        <f>(U16-U20)/41.25*26.25+U20</f>
        <v>238630.36363636365</v>
      </c>
      <c r="V239" s="22">
        <f>(V16-V20)/41.25*26.25+V20</f>
        <v>0</v>
      </c>
      <c r="W239" s="22">
        <f>(W16-W20)/41.25*26.25+W20</f>
        <v>0</v>
      </c>
      <c r="X239" s="22">
        <f>(X16-X20)/41.25*26.25+X20</f>
        <v>0</v>
      </c>
      <c r="Y239" s="22">
        <f>(Y16-Y20)/41.87*26.87+Y20</f>
        <v>226273.8476235969</v>
      </c>
      <c r="Z239" s="22">
        <f>(Z16-Z20)/41.43*26.43+Z20</f>
        <v>231026.01086169441</v>
      </c>
      <c r="AA239" s="22">
        <f>(AA16-AA20)/41.25*26.25+AA20</f>
        <v>238630.36363636365</v>
      </c>
      <c r="AB239" s="22">
        <f>(AB16-AB20)/41.25*26.25+AB20</f>
        <v>0</v>
      </c>
      <c r="AC239" s="22">
        <f>(AC16-AC20)/41.25*26.25+AC20</f>
        <v>0</v>
      </c>
      <c r="AD239" s="22">
        <f>(AD16-AD20)/41.25*26.25+AD20</f>
        <v>0</v>
      </c>
      <c r="AE239" s="22">
        <f>(AE16-AE20)/41.87*26.87+AE20</f>
        <v>226273.8476235969</v>
      </c>
      <c r="AF239" s="22">
        <f>(AF16-AF20)/41.43*26.43+AF20</f>
        <v>231026.01086169441</v>
      </c>
      <c r="AG239" s="22">
        <f>(AG16-AG20)/41.25*26.25+AG20</f>
        <v>238630.36363636365</v>
      </c>
    </row>
    <row r="240" spans="1:33" ht="26.45" hidden="1" customHeight="1" thickBot="1" x14ac:dyDescent="0.3">
      <c r="A240" s="35"/>
      <c r="B240" s="220"/>
      <c r="C240" s="17" t="s">
        <v>320</v>
      </c>
      <c r="D240" s="104">
        <f>D133-D239</f>
        <v>328004.75237640308</v>
      </c>
      <c r="E240" s="104">
        <f>E133-E239</f>
        <v>334567.58913830557</v>
      </c>
      <c r="F240" s="104">
        <f>F133-F239</f>
        <v>342842.9363636364</v>
      </c>
      <c r="M240" s="72">
        <f>M133-M239</f>
        <v>328004.75237640308</v>
      </c>
      <c r="N240" s="72">
        <f>N133-N239</f>
        <v>334567.58913830557</v>
      </c>
      <c r="O240" s="72">
        <f>O133-O239</f>
        <v>318052.9363636364</v>
      </c>
      <c r="S240" s="72">
        <f t="shared" ref="S240:AD240" si="322">S133-S239</f>
        <v>338004.75237640308</v>
      </c>
      <c r="T240" s="72">
        <f t="shared" si="322"/>
        <v>334567.58913830557</v>
      </c>
      <c r="U240" s="72">
        <f t="shared" si="322"/>
        <v>318052.9363636364</v>
      </c>
      <c r="V240" s="72">
        <f t="shared" si="322"/>
        <v>0</v>
      </c>
      <c r="W240" s="72">
        <f t="shared" si="322"/>
        <v>0</v>
      </c>
      <c r="X240" s="72">
        <f t="shared" si="322"/>
        <v>1858</v>
      </c>
      <c r="Y240" s="72">
        <f t="shared" si="322"/>
        <v>338004.75237640308</v>
      </c>
      <c r="Z240" s="72">
        <f t="shared" si="322"/>
        <v>334567.58913830557</v>
      </c>
      <c r="AA240" s="72">
        <f t="shared" si="322"/>
        <v>319910.9363636364</v>
      </c>
      <c r="AB240" s="72">
        <f t="shared" si="322"/>
        <v>0</v>
      </c>
      <c r="AC240" s="72">
        <f t="shared" si="322"/>
        <v>0</v>
      </c>
      <c r="AD240" s="72">
        <f t="shared" si="322"/>
        <v>0</v>
      </c>
      <c r="AE240" s="72">
        <f t="shared" ref="AE240:AG240" si="323">AE133-AE239</f>
        <v>338004.75237640308</v>
      </c>
      <c r="AF240" s="72">
        <f t="shared" si="323"/>
        <v>334567.58913830557</v>
      </c>
      <c r="AG240" s="72">
        <f t="shared" si="323"/>
        <v>319910.9363636364</v>
      </c>
    </row>
    <row r="241" spans="1:33" ht="23.25" hidden="1" customHeight="1" x14ac:dyDescent="0.55000000000000004">
      <c r="A241" s="46"/>
      <c r="B241" s="221"/>
      <c r="C241" s="18"/>
      <c r="D241" s="105">
        <v>10</v>
      </c>
      <c r="E241" s="105">
        <v>9.9</v>
      </c>
      <c r="F241" s="106">
        <v>9.8000000000000007</v>
      </c>
      <c r="M241" s="73">
        <v>10</v>
      </c>
      <c r="N241" s="73">
        <v>9.9</v>
      </c>
      <c r="O241" s="75">
        <v>9.8000000000000007</v>
      </c>
      <c r="S241" s="73">
        <f>S242/S240*100</f>
        <v>9.7040055707482544</v>
      </c>
      <c r="T241" s="73">
        <f>T242/T240*100</f>
        <v>9.8999999999999986</v>
      </c>
      <c r="U241" s="73">
        <f>U242/U240*100</f>
        <v>9.8000000000000007</v>
      </c>
      <c r="Y241" s="163">
        <f>Y242/Y240*100</f>
        <v>9.7040055707482544</v>
      </c>
      <c r="Z241" s="163">
        <f>Z242/Z240*100</f>
        <v>9.8999996040584044</v>
      </c>
      <c r="AA241" s="164">
        <f>AA242/AA240*100</f>
        <v>9.7430836076734177</v>
      </c>
      <c r="AE241" s="129">
        <f>AE242/AE240*100</f>
        <v>9.7040055707482544</v>
      </c>
      <c r="AF241" s="129">
        <f>AF242/AF240*100</f>
        <v>9.8999996040584044</v>
      </c>
      <c r="AG241" s="73">
        <f>AG242/AG240*100</f>
        <v>9.7430836076734177</v>
      </c>
    </row>
    <row r="242" spans="1:33" ht="29.25" hidden="1" customHeight="1" thickBot="1" x14ac:dyDescent="0.3">
      <c r="A242" s="46"/>
      <c r="B242" s="222"/>
      <c r="C242" s="130" t="s">
        <v>344</v>
      </c>
      <c r="D242" s="107">
        <f>D243</f>
        <v>32800.475237640312</v>
      </c>
      <c r="E242" s="107">
        <f>E243*9.9/10</f>
        <v>33122.191324692249</v>
      </c>
      <c r="F242" s="107">
        <f>F243*9.8/10</f>
        <v>33598.60776363637</v>
      </c>
      <c r="M242" s="23">
        <f>M243</f>
        <v>32800.475237640312</v>
      </c>
      <c r="N242" s="23">
        <f>N243*9.9/10</f>
        <v>33122.191324692249</v>
      </c>
      <c r="O242" s="23">
        <f>O243*9.8/10</f>
        <v>31169.187763636368</v>
      </c>
      <c r="S242" s="23">
        <v>32800</v>
      </c>
      <c r="T242" s="23">
        <f>T243*9.9/10</f>
        <v>33122.191324692249</v>
      </c>
      <c r="U242" s="23">
        <f>U243*9.8/10</f>
        <v>31169.187763636368</v>
      </c>
      <c r="Y242" s="23">
        <v>32800</v>
      </c>
      <c r="Z242" s="23">
        <v>33122.19</v>
      </c>
      <c r="AA242" s="23">
        <v>31169.19</v>
      </c>
      <c r="AE242" s="23">
        <v>32800</v>
      </c>
      <c r="AF242" s="23">
        <v>33122.19</v>
      </c>
      <c r="AG242" s="23">
        <v>31169.19</v>
      </c>
    </row>
    <row r="243" spans="1:33" ht="24" hidden="1" customHeight="1" x14ac:dyDescent="0.25">
      <c r="A243" s="35"/>
      <c r="B243" s="216"/>
      <c r="C243" s="128" t="s">
        <v>321</v>
      </c>
      <c r="D243" s="125">
        <f>D240*0.1</f>
        <v>32800.475237640312</v>
      </c>
      <c r="E243" s="125">
        <f>E240*0.1</f>
        <v>33456.758913830556</v>
      </c>
      <c r="F243" s="125">
        <f>F240*0.1</f>
        <v>34284.29363636364</v>
      </c>
      <c r="J243" s="126"/>
      <c r="K243" s="127"/>
      <c r="L243" s="127"/>
      <c r="M243" s="125">
        <f>M240*0.1</f>
        <v>32800.475237640312</v>
      </c>
      <c r="N243" s="125">
        <f>N240*0.1</f>
        <v>33456.758913830556</v>
      </c>
      <c r="O243" s="125">
        <f>O240*0.1</f>
        <v>31805.29363636364</v>
      </c>
      <c r="P243" s="127"/>
      <c r="Q243" s="127"/>
      <c r="R243" s="127"/>
      <c r="S243" s="125">
        <f>S240*0.1</f>
        <v>33800.475237640312</v>
      </c>
      <c r="T243" s="125">
        <f>T240*0.1</f>
        <v>33456.758913830556</v>
      </c>
      <c r="U243" s="125">
        <f>U240*0.1</f>
        <v>31805.29363636364</v>
      </c>
      <c r="Y243" s="125">
        <f>Y240*0.1</f>
        <v>33800.475237640312</v>
      </c>
      <c r="Z243" s="125">
        <f>Z240*0.1</f>
        <v>33456.758913830556</v>
      </c>
      <c r="AA243" s="125">
        <f>AA240*0.1</f>
        <v>31991.093636363643</v>
      </c>
      <c r="AE243" s="125">
        <f>AE240*0.1</f>
        <v>33800.475237640312</v>
      </c>
      <c r="AF243" s="125">
        <f>AF240*0.1</f>
        <v>33456.758913830556</v>
      </c>
      <c r="AG243" s="125">
        <f>AG240*0.1</f>
        <v>31991.093636363643</v>
      </c>
    </row>
    <row r="244" spans="1:33" ht="19.5" hidden="1" customHeight="1" x14ac:dyDescent="0.25">
      <c r="B244" s="223"/>
      <c r="C244" s="19" t="s">
        <v>367</v>
      </c>
      <c r="D244" s="108">
        <v>5358.8</v>
      </c>
      <c r="E244" s="108">
        <v>5358.8</v>
      </c>
      <c r="F244" s="108">
        <v>5358.8</v>
      </c>
      <c r="M244" s="24">
        <v>5358.8</v>
      </c>
      <c r="N244" s="24">
        <v>5358.8</v>
      </c>
      <c r="O244" s="24">
        <v>5358.8</v>
      </c>
    </row>
    <row r="245" spans="1:33" ht="19.5" hidden="1" customHeight="1" x14ac:dyDescent="0.25">
      <c r="B245" s="223"/>
      <c r="C245" s="20" t="s">
        <v>345</v>
      </c>
      <c r="D245" s="108">
        <f>D22</f>
        <v>16641</v>
      </c>
      <c r="E245" s="108">
        <f>E22</f>
        <v>17273</v>
      </c>
      <c r="F245" s="108">
        <f>F22</f>
        <v>17964</v>
      </c>
      <c r="M245" s="24">
        <f>M22</f>
        <v>16641</v>
      </c>
      <c r="N245" s="24">
        <f>N22</f>
        <v>17273</v>
      </c>
      <c r="O245" s="24">
        <f>O22</f>
        <v>17964</v>
      </c>
    </row>
    <row r="246" spans="1:33" hidden="1" x14ac:dyDescent="0.25">
      <c r="B246" s="223"/>
      <c r="C246" s="20" t="s">
        <v>354</v>
      </c>
      <c r="D246" s="108">
        <f>D92+D230</f>
        <v>1899.2</v>
      </c>
      <c r="E246" s="108">
        <f>E92+E230</f>
        <v>1924.8</v>
      </c>
      <c r="F246" s="108">
        <f>F92+F230</f>
        <v>1050.5</v>
      </c>
      <c r="M246" s="24">
        <f>M92+M230</f>
        <v>1899.2</v>
      </c>
      <c r="N246" s="24">
        <f>N92+N230</f>
        <v>1924.8</v>
      </c>
      <c r="O246" s="24">
        <f>O92+O230</f>
        <v>1050.5</v>
      </c>
    </row>
    <row r="247" spans="1:33" hidden="1" x14ac:dyDescent="0.25">
      <c r="B247" s="223"/>
      <c r="C247" s="20" t="s">
        <v>356</v>
      </c>
      <c r="D247" s="108">
        <v>7310</v>
      </c>
      <c r="E247" s="108">
        <v>7310</v>
      </c>
      <c r="F247" s="108">
        <v>7310</v>
      </c>
      <c r="M247" s="24">
        <v>7310</v>
      </c>
      <c r="N247" s="24">
        <v>7310</v>
      </c>
      <c r="O247" s="24">
        <v>7310</v>
      </c>
    </row>
    <row r="248" spans="1:33" hidden="1" x14ac:dyDescent="0.25">
      <c r="B248" s="223"/>
      <c r="C248" s="20" t="s">
        <v>346</v>
      </c>
      <c r="D248" s="108">
        <f>D97</f>
        <v>5000</v>
      </c>
      <c r="E248" s="108">
        <f>E97</f>
        <v>3500</v>
      </c>
      <c r="F248" s="108">
        <f>F97</f>
        <v>3000</v>
      </c>
      <c r="M248" s="24">
        <f>M97</f>
        <v>5000</v>
      </c>
      <c r="N248" s="24">
        <f>N97</f>
        <v>3500</v>
      </c>
      <c r="O248" s="24">
        <f>O97</f>
        <v>3000</v>
      </c>
    </row>
    <row r="249" spans="1:33" hidden="1" x14ac:dyDescent="0.25">
      <c r="B249" s="223"/>
      <c r="C249" s="20" t="s">
        <v>355</v>
      </c>
      <c r="D249" s="108">
        <f>D133+D136</f>
        <v>1092557.6000000001</v>
      </c>
      <c r="E249" s="108">
        <f>E133+E136</f>
        <v>839812.6</v>
      </c>
      <c r="F249" s="108">
        <f>F133+F136</f>
        <v>802287.3</v>
      </c>
      <c r="M249" s="24">
        <f>M133+M136</f>
        <v>1093076.6000000001</v>
      </c>
      <c r="N249" s="24">
        <f>N133+N136</f>
        <v>840342.6</v>
      </c>
      <c r="O249" s="24">
        <f>O133+O136</f>
        <v>778044.3</v>
      </c>
    </row>
    <row r="250" spans="1:33" ht="59.25" hidden="1" customHeight="1" x14ac:dyDescent="0.25">
      <c r="B250" s="223"/>
      <c r="C250" s="21" t="s">
        <v>357</v>
      </c>
      <c r="D250" s="108">
        <f>D235-D246-D244-D245-D247-D248</f>
        <v>518632</v>
      </c>
      <c r="E250" s="108">
        <f>E235-E246-E244-E245-E247-E248</f>
        <v>530803.99999999988</v>
      </c>
      <c r="F250" s="108">
        <f>F235-F246-F244-F245-F247-F248</f>
        <v>546528</v>
      </c>
      <c r="M250" s="24">
        <f>M235-M246-M244-M245-M247-M248</f>
        <v>519151</v>
      </c>
      <c r="N250" s="24">
        <f>N235-N246-N244-N245-N247-N248</f>
        <v>531333.99999999988</v>
      </c>
      <c r="O250" s="24">
        <f>O235-O246-O244-O245-O247-O248</f>
        <v>522285</v>
      </c>
    </row>
    <row r="251" spans="1:33" s="2" customFormat="1" ht="16.5" hidden="1" customHeight="1" x14ac:dyDescent="0.25">
      <c r="A251" s="79"/>
      <c r="B251" s="224"/>
      <c r="C251" s="80"/>
      <c r="D251" s="109"/>
      <c r="E251" s="109"/>
      <c r="F251" s="109"/>
      <c r="G251" s="141"/>
      <c r="H251" s="48"/>
      <c r="I251" s="48"/>
      <c r="J251" s="110"/>
      <c r="K251" s="111"/>
      <c r="L251" s="111"/>
      <c r="M251" s="81"/>
      <c r="N251" s="81"/>
      <c r="O251" s="81"/>
      <c r="P251" s="114"/>
      <c r="Q251" s="114"/>
      <c r="R251" s="114"/>
      <c r="V251" s="114"/>
    </row>
    <row r="252" spans="1:33" s="2" customFormat="1" ht="16.5" customHeight="1" x14ac:dyDescent="0.25">
      <c r="A252" s="79"/>
      <c r="B252" s="224"/>
      <c r="C252" s="80"/>
      <c r="D252" s="109"/>
      <c r="E252" s="109"/>
      <c r="F252" s="109"/>
      <c r="G252" s="141"/>
      <c r="H252" s="48"/>
      <c r="I252" s="48"/>
      <c r="J252" s="110"/>
      <c r="K252" s="111"/>
      <c r="L252" s="111"/>
      <c r="M252" s="81"/>
      <c r="N252" s="81"/>
      <c r="O252" s="81"/>
      <c r="P252" s="114"/>
      <c r="Q252" s="114"/>
      <c r="R252" s="114"/>
      <c r="V252" s="114"/>
    </row>
    <row r="253" spans="1:33" x14ac:dyDescent="0.25">
      <c r="B253" s="235" t="s">
        <v>469</v>
      </c>
      <c r="C253" s="235"/>
      <c r="D253" s="112"/>
      <c r="E253" s="112" t="s">
        <v>362</v>
      </c>
      <c r="R253" s="30" t="s">
        <v>362</v>
      </c>
      <c r="V253" s="146"/>
      <c r="W253" s="150" t="s">
        <v>453</v>
      </c>
      <c r="AF253" s="150" t="s">
        <v>362</v>
      </c>
    </row>
  </sheetData>
  <sortState ref="A156:AA173">
    <sortCondition ref="A156:A173"/>
  </sortState>
  <mergeCells count="17">
    <mergeCell ref="B253:C253"/>
    <mergeCell ref="J11:L11"/>
    <mergeCell ref="S11:U11"/>
    <mergeCell ref="M11:O11"/>
    <mergeCell ref="P11:R11"/>
    <mergeCell ref="B1:AG1"/>
    <mergeCell ref="B5:AG5"/>
    <mergeCell ref="V14:X14"/>
    <mergeCell ref="V11:X11"/>
    <mergeCell ref="Y11:AA11"/>
    <mergeCell ref="B4:AG4"/>
    <mergeCell ref="B3:AG3"/>
    <mergeCell ref="B2:AG2"/>
    <mergeCell ref="B6:AG6"/>
    <mergeCell ref="B7:AG7"/>
    <mergeCell ref="B8:AG8"/>
    <mergeCell ref="B9:AG9"/>
  </mergeCells>
  <pageMargins left="0.78740157480314965" right="0.39370078740157483" top="0.59055118110236227" bottom="0.74803149606299213" header="0.31496062992125984" footer="0.11811023622047245"/>
  <pageSetup paperSize="9" scale="48" fitToHeight="27" orientation="portrait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 2019</vt:lpstr>
      <vt:lpstr>'май 2019'!Заголовки_для_печати</vt:lpstr>
      <vt:lpstr>'май 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2019-05-15T08:13:30Z</dcterms:modified>
</cp:coreProperties>
</file>