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85" yWindow="45" windowWidth="11880" windowHeight="7950" tabRatio="602"/>
  </bookViews>
  <sheets>
    <sheet name="июль 2019" sheetId="21" r:id="rId1"/>
  </sheets>
  <definedNames>
    <definedName name="_xlnm.Print_Titles" localSheetId="0">'июль 2019'!$12:$12</definedName>
    <definedName name="_xlnm.Print_Area" localSheetId="0">'июль 2019'!$A$1:$AS$256</definedName>
  </definedNames>
  <calcPr calcId="152511"/>
</workbook>
</file>

<file path=xl/calcChain.xml><?xml version="1.0" encoding="utf-8"?>
<calcChain xmlns="http://schemas.openxmlformats.org/spreadsheetml/2006/main">
  <c r="AO226" i="21" l="1"/>
  <c r="AP226" i="21"/>
  <c r="AN226" i="21"/>
  <c r="AS230" i="21"/>
  <c r="AS229" i="21"/>
  <c r="AR230" i="21"/>
  <c r="AR229" i="21"/>
  <c r="AQ230" i="21"/>
  <c r="AQ229" i="21"/>
  <c r="AN233" i="21" l="1"/>
  <c r="AP233" i="21"/>
  <c r="AO233" i="21"/>
  <c r="AP184" i="21"/>
  <c r="AP165" i="21" s="1"/>
  <c r="AO184" i="21"/>
  <c r="AO165" i="21" s="1"/>
  <c r="AN184" i="21"/>
  <c r="AN165" i="21" s="1"/>
  <c r="AP153" i="21"/>
  <c r="AO153" i="21"/>
  <c r="AN153" i="21"/>
  <c r="AS142" i="21"/>
  <c r="AR142" i="21"/>
  <c r="AQ142" i="21"/>
  <c r="AP142" i="21"/>
  <c r="AO142" i="21"/>
  <c r="AN142" i="21"/>
  <c r="AP136" i="21"/>
  <c r="AP135" i="21" s="1"/>
  <c r="AO136" i="21"/>
  <c r="AO135" i="21" s="1"/>
  <c r="AN136" i="21"/>
  <c r="AN135" i="21" s="1"/>
  <c r="AP132" i="21"/>
  <c r="AO132" i="21"/>
  <c r="AN132" i="21"/>
  <c r="AP130" i="21"/>
  <c r="AO130" i="21"/>
  <c r="AN130" i="21"/>
  <c r="AP128" i="21"/>
  <c r="AO128" i="21"/>
  <c r="AN128" i="21"/>
  <c r="AP125" i="21"/>
  <c r="AO125" i="21"/>
  <c r="AP122" i="21"/>
  <c r="AO122" i="21"/>
  <c r="AP117" i="21"/>
  <c r="AO117" i="21"/>
  <c r="AP112" i="21"/>
  <c r="AO112" i="21"/>
  <c r="AN112" i="21"/>
  <c r="AS110" i="21"/>
  <c r="AR110" i="21"/>
  <c r="AQ110" i="21"/>
  <c r="AP110" i="21"/>
  <c r="AO110" i="21"/>
  <c r="AN110" i="21"/>
  <c r="AP107" i="21"/>
  <c r="AO107" i="21"/>
  <c r="AN107" i="21"/>
  <c r="AP104" i="21"/>
  <c r="AP103" i="21" s="1"/>
  <c r="AO104" i="21"/>
  <c r="AO103" i="21" s="1"/>
  <c r="AN104" i="21"/>
  <c r="AN103" i="21" s="1"/>
  <c r="AP100" i="21"/>
  <c r="AP99" i="21" s="1"/>
  <c r="AO100" i="21"/>
  <c r="AO99" i="21" s="1"/>
  <c r="AN100" i="21"/>
  <c r="AN99" i="21" s="1"/>
  <c r="AP97" i="21"/>
  <c r="AO97" i="21"/>
  <c r="AN97" i="21"/>
  <c r="AP93" i="21"/>
  <c r="AO93" i="21"/>
  <c r="AP91" i="21"/>
  <c r="AO91" i="21"/>
  <c r="AP87" i="21"/>
  <c r="AP83" i="21" s="1"/>
  <c r="AP82" i="21" s="1"/>
  <c r="AO87" i="21"/>
  <c r="AO83" i="21" s="1"/>
  <c r="AO82" i="21" s="1"/>
  <c r="AN87" i="21"/>
  <c r="AN83" i="21" s="1"/>
  <c r="AN82" i="21" s="1"/>
  <c r="AP80" i="21"/>
  <c r="AO80" i="21"/>
  <c r="AN80" i="21"/>
  <c r="AP78" i="21"/>
  <c r="AP77" i="21" s="1"/>
  <c r="AO78" i="21"/>
  <c r="AO77" i="21" s="1"/>
  <c r="AN78" i="21"/>
  <c r="AN77" i="21" s="1"/>
  <c r="AP75" i="21"/>
  <c r="AO75" i="21"/>
  <c r="AN75" i="21"/>
  <c r="AP73" i="21"/>
  <c r="AO73" i="21"/>
  <c r="AN73" i="21"/>
  <c r="AP71" i="21"/>
  <c r="AO71" i="21"/>
  <c r="AN71" i="21"/>
  <c r="AP69" i="21"/>
  <c r="AO69" i="21"/>
  <c r="AN69" i="21"/>
  <c r="AP66" i="21"/>
  <c r="AO66" i="21"/>
  <c r="AN66" i="21"/>
  <c r="AP63" i="21"/>
  <c r="AO63" i="21"/>
  <c r="AN63" i="21"/>
  <c r="AP60" i="21"/>
  <c r="AO60" i="21"/>
  <c r="AN60" i="21"/>
  <c r="AP54" i="21"/>
  <c r="AO54" i="21"/>
  <c r="AN54" i="21"/>
  <c r="AP51" i="21"/>
  <c r="AO51" i="21"/>
  <c r="AN51" i="21"/>
  <c r="AP49" i="21"/>
  <c r="AO49" i="21"/>
  <c r="AN49" i="21"/>
  <c r="AP45" i="21"/>
  <c r="AO45" i="21"/>
  <c r="AN45" i="21"/>
  <c r="AP43" i="21"/>
  <c r="AO43" i="21"/>
  <c r="AN43" i="21"/>
  <c r="AP40" i="21"/>
  <c r="AO40" i="21"/>
  <c r="AN40" i="21"/>
  <c r="AP38" i="21"/>
  <c r="AO38" i="21"/>
  <c r="AN38" i="21"/>
  <c r="AP35" i="21"/>
  <c r="AO35" i="21"/>
  <c r="AN35" i="21"/>
  <c r="AP31" i="21"/>
  <c r="AO31" i="21"/>
  <c r="AN31" i="21"/>
  <c r="AP28" i="21"/>
  <c r="AO28" i="21"/>
  <c r="AN28" i="21"/>
  <c r="AP26" i="21"/>
  <c r="AO26" i="21"/>
  <c r="AN26" i="21"/>
  <c r="AP24" i="21"/>
  <c r="AO24" i="21"/>
  <c r="AN24" i="21"/>
  <c r="AP22" i="21"/>
  <c r="AO22" i="21"/>
  <c r="AN22" i="21"/>
  <c r="AP15" i="21"/>
  <c r="AP14" i="21" s="1"/>
  <c r="AO15" i="21"/>
  <c r="AO14" i="21" s="1"/>
  <c r="AN15" i="21"/>
  <c r="AN14" i="21" s="1"/>
  <c r="AP48" i="21" l="1"/>
  <c r="AO56" i="21"/>
  <c r="AO53" i="21" s="1"/>
  <c r="AN238" i="21"/>
  <c r="AP56" i="21"/>
  <c r="AP53" i="21" s="1"/>
  <c r="AN90" i="21"/>
  <c r="AO90" i="21"/>
  <c r="AO140" i="21"/>
  <c r="AO134" i="21" s="1"/>
  <c r="AO133" i="21" s="1"/>
  <c r="AO237" i="21" s="1"/>
  <c r="AP21" i="21"/>
  <c r="AP20" i="21" s="1"/>
  <c r="AO106" i="21"/>
  <c r="AN68" i="21"/>
  <c r="AN65" i="21" s="1"/>
  <c r="AO68" i="21"/>
  <c r="AO96" i="21"/>
  <c r="AO30" i="21"/>
  <c r="AP90" i="21"/>
  <c r="AP30" i="21"/>
  <c r="AN48" i="21"/>
  <c r="AO48" i="21"/>
  <c r="AO42" i="21" s="1"/>
  <c r="AN30" i="21"/>
  <c r="AN56" i="21"/>
  <c r="AN53" i="21" s="1"/>
  <c r="AP68" i="21"/>
  <c r="AP65" i="21" s="1"/>
  <c r="AP96" i="21"/>
  <c r="AN106" i="21"/>
  <c r="AN21" i="21"/>
  <c r="AN20" i="21" s="1"/>
  <c r="AO21" i="21"/>
  <c r="AO20" i="21" s="1"/>
  <c r="AN96" i="21"/>
  <c r="AP106" i="21"/>
  <c r="AN140" i="21"/>
  <c r="AN134" i="21" s="1"/>
  <c r="AN133" i="21" s="1"/>
  <c r="AN237" i="21" s="1"/>
  <c r="AP140" i="21"/>
  <c r="AP134" i="21" s="1"/>
  <c r="AP133" i="21" s="1"/>
  <c r="AP237" i="21" s="1"/>
  <c r="AN42" i="21"/>
  <c r="AP42" i="21"/>
  <c r="AO65" i="21"/>
  <c r="AO238" i="21"/>
  <c r="AP238" i="21"/>
  <c r="AH234" i="21"/>
  <c r="AI153" i="21" l="1"/>
  <c r="AJ153" i="21"/>
  <c r="AH153" i="21" l="1"/>
  <c r="AM164" i="21"/>
  <c r="AS164" i="21" s="1"/>
  <c r="AL164" i="21"/>
  <c r="AR164" i="21" s="1"/>
  <c r="AK164" i="21"/>
  <c r="AQ164" i="21" s="1"/>
  <c r="AM144" i="21"/>
  <c r="AS144" i="21" s="1"/>
  <c r="AL144" i="21"/>
  <c r="AR144" i="21" s="1"/>
  <c r="AK144" i="21"/>
  <c r="AQ144" i="21" s="1"/>
  <c r="AK142" i="21"/>
  <c r="AG204" i="21" l="1"/>
  <c r="AM204" i="21" s="1"/>
  <c r="AS204" i="21" s="1"/>
  <c r="AH233" i="21"/>
  <c r="AJ233" i="21"/>
  <c r="AI233" i="21"/>
  <c r="AJ226" i="21"/>
  <c r="AI226" i="21"/>
  <c r="AH226" i="21"/>
  <c r="AJ184" i="21"/>
  <c r="AJ165" i="21" s="1"/>
  <c r="AI184" i="21"/>
  <c r="AI165" i="21" s="1"/>
  <c r="AH184" i="21"/>
  <c r="AH165" i="21" s="1"/>
  <c r="AM142" i="21"/>
  <c r="AL142" i="21"/>
  <c r="AJ142" i="21"/>
  <c r="AJ140" i="21" s="1"/>
  <c r="AI142" i="21"/>
  <c r="AI140" i="21" s="1"/>
  <c r="AH142" i="21"/>
  <c r="AJ136" i="21"/>
  <c r="AJ135" i="21" s="1"/>
  <c r="AI136" i="21"/>
  <c r="AI135" i="21" s="1"/>
  <c r="AH136" i="21"/>
  <c r="AH135" i="21" s="1"/>
  <c r="AJ132" i="21"/>
  <c r="AI132" i="21"/>
  <c r="AH132" i="21"/>
  <c r="AJ130" i="21"/>
  <c r="AI130" i="21"/>
  <c r="AH130" i="21"/>
  <c r="AJ128" i="21"/>
  <c r="AI128" i="21"/>
  <c r="AH128" i="21"/>
  <c r="AJ125" i="21"/>
  <c r="AI125" i="21"/>
  <c r="AJ122" i="21"/>
  <c r="AI122" i="21"/>
  <c r="AJ117" i="21"/>
  <c r="AI117" i="21"/>
  <c r="AJ112" i="21"/>
  <c r="AI112" i="21"/>
  <c r="AH112" i="21"/>
  <c r="AM110" i="21"/>
  <c r="AL110" i="21"/>
  <c r="AK110" i="21"/>
  <c r="AJ110" i="21"/>
  <c r="AI110" i="21"/>
  <c r="AH110" i="21"/>
  <c r="AJ107" i="21"/>
  <c r="AI107" i="21"/>
  <c r="AH107" i="21"/>
  <c r="AJ104" i="21"/>
  <c r="AJ103" i="21" s="1"/>
  <c r="AI104" i="21"/>
  <c r="AI103" i="21" s="1"/>
  <c r="AH104" i="21"/>
  <c r="AH103" i="21" s="1"/>
  <c r="AJ100" i="21"/>
  <c r="AJ99" i="21" s="1"/>
  <c r="AI100" i="21"/>
  <c r="AI99" i="21" s="1"/>
  <c r="AH100" i="21"/>
  <c r="AH99" i="21" s="1"/>
  <c r="AJ97" i="21"/>
  <c r="AI97" i="21"/>
  <c r="AH97" i="21"/>
  <c r="AJ93" i="21"/>
  <c r="AI93" i="21"/>
  <c r="AH93" i="21"/>
  <c r="AJ91" i="21"/>
  <c r="AI91" i="21"/>
  <c r="AH91" i="21"/>
  <c r="AJ87" i="21"/>
  <c r="AJ83" i="21" s="1"/>
  <c r="AJ82" i="21" s="1"/>
  <c r="AI87" i="21"/>
  <c r="AI83" i="21" s="1"/>
  <c r="AI82" i="21" s="1"/>
  <c r="AH87" i="21"/>
  <c r="AH83" i="21" s="1"/>
  <c r="AH82" i="21" s="1"/>
  <c r="AJ80" i="21"/>
  <c r="AI80" i="21"/>
  <c r="AH80" i="21"/>
  <c r="AJ78" i="21"/>
  <c r="AJ77" i="21" s="1"/>
  <c r="AI78" i="21"/>
  <c r="AI77" i="21" s="1"/>
  <c r="AH78" i="21"/>
  <c r="AH77" i="21" s="1"/>
  <c r="AJ75" i="21"/>
  <c r="AI75" i="21"/>
  <c r="AH75" i="21"/>
  <c r="AJ73" i="21"/>
  <c r="AI73" i="21"/>
  <c r="AH73" i="21"/>
  <c r="AJ71" i="21"/>
  <c r="AI71" i="21"/>
  <c r="AH71" i="21"/>
  <c r="AJ69" i="21"/>
  <c r="AI69" i="21"/>
  <c r="AH69" i="21"/>
  <c r="AJ66" i="21"/>
  <c r="AI66" i="21"/>
  <c r="AH66" i="21"/>
  <c r="AJ63" i="21"/>
  <c r="AI63" i="21"/>
  <c r="AH63" i="21"/>
  <c r="AJ60" i="21"/>
  <c r="AI60" i="21"/>
  <c r="AH60" i="21"/>
  <c r="AJ54" i="21"/>
  <c r="AI54" i="21"/>
  <c r="AH54" i="21"/>
  <c r="AJ51" i="21"/>
  <c r="AI51" i="21"/>
  <c r="AH51" i="21"/>
  <c r="AJ49" i="21"/>
  <c r="AI49" i="21"/>
  <c r="AH49" i="21"/>
  <c r="AJ45" i="21"/>
  <c r="AI45" i="21"/>
  <c r="AH45" i="21"/>
  <c r="AJ43" i="21"/>
  <c r="AI43" i="21"/>
  <c r="AH43" i="21"/>
  <c r="AJ40" i="21"/>
  <c r="AI40" i="21"/>
  <c r="AH40" i="21"/>
  <c r="AJ38" i="21"/>
  <c r="AI38" i="21"/>
  <c r="AH38" i="21"/>
  <c r="AJ35" i="21"/>
  <c r="AI35" i="21"/>
  <c r="AH35" i="21"/>
  <c r="AJ31" i="21"/>
  <c r="AI31" i="21"/>
  <c r="AH31" i="21"/>
  <c r="AJ28" i="21"/>
  <c r="AI28" i="21"/>
  <c r="AH28" i="21"/>
  <c r="AJ26" i="21"/>
  <c r="AI26" i="21"/>
  <c r="AH26" i="21"/>
  <c r="AJ24" i="21"/>
  <c r="AI24" i="21"/>
  <c r="AH24" i="21"/>
  <c r="AJ22" i="21"/>
  <c r="AI22" i="21"/>
  <c r="AH22" i="21"/>
  <c r="AJ15" i="21"/>
  <c r="AJ14" i="21" s="1"/>
  <c r="AI15" i="21"/>
  <c r="AI14" i="21" s="1"/>
  <c r="AH15" i="21"/>
  <c r="AH14" i="21" s="1"/>
  <c r="AI48" i="21" l="1"/>
  <c r="AJ48" i="21"/>
  <c r="AI56" i="21"/>
  <c r="AI42" i="21"/>
  <c r="AJ30" i="21"/>
  <c r="AH30" i="21"/>
  <c r="AH48" i="21"/>
  <c r="AH42" i="21" s="1"/>
  <c r="AH106" i="21"/>
  <c r="AJ238" i="21"/>
  <c r="AI90" i="21"/>
  <c r="AJ56" i="21"/>
  <c r="AJ53" i="21" s="1"/>
  <c r="AH68" i="21"/>
  <c r="AH65" i="21" s="1"/>
  <c r="AI21" i="21"/>
  <c r="AI20" i="21" s="1"/>
  <c r="AI68" i="21"/>
  <c r="AI65" i="21" s="1"/>
  <c r="AH56" i="21"/>
  <c r="AH53" i="21" s="1"/>
  <c r="AH90" i="21"/>
  <c r="AH96" i="21"/>
  <c r="AI238" i="21"/>
  <c r="AI106" i="21"/>
  <c r="AJ68" i="21"/>
  <c r="AJ65" i="21" s="1"/>
  <c r="AJ21" i="21"/>
  <c r="AJ20" i="21" s="1"/>
  <c r="AI53" i="21"/>
  <c r="AH21" i="21"/>
  <c r="AH20" i="21" s="1"/>
  <c r="AI30" i="21"/>
  <c r="AJ96" i="21"/>
  <c r="AJ90" i="21"/>
  <c r="AJ106" i="21"/>
  <c r="AH238" i="21"/>
  <c r="AI96" i="21"/>
  <c r="AJ134" i="21"/>
  <c r="AJ133" i="21" s="1"/>
  <c r="AJ237" i="21" s="1"/>
  <c r="AH140" i="21"/>
  <c r="AH134" i="21" s="1"/>
  <c r="AH133" i="21" s="1"/>
  <c r="AH237" i="21" s="1"/>
  <c r="AI134" i="21"/>
  <c r="AI133" i="21" s="1"/>
  <c r="AI237" i="21" s="1"/>
  <c r="AJ42" i="21"/>
  <c r="AB234" i="21"/>
  <c r="AB178" i="21" l="1"/>
  <c r="AB226" i="21" l="1"/>
  <c r="AC226" i="21"/>
  <c r="AD226" i="21"/>
  <c r="AG228" i="21"/>
  <c r="AM228" i="21" s="1"/>
  <c r="AS228" i="21" s="1"/>
  <c r="AF228" i="21"/>
  <c r="AL228" i="21" s="1"/>
  <c r="AR228" i="21" s="1"/>
  <c r="AE228" i="21"/>
  <c r="AK228" i="21" s="1"/>
  <c r="AQ228" i="21" s="1"/>
  <c r="Y110" i="21"/>
  <c r="AG160" i="21" l="1"/>
  <c r="AM160" i="21" s="1"/>
  <c r="AS160" i="21" s="1"/>
  <c r="AF160" i="21"/>
  <c r="AL160" i="21" s="1"/>
  <c r="AR160" i="21" s="1"/>
  <c r="AE160" i="21"/>
  <c r="AK160" i="21" s="1"/>
  <c r="AQ160" i="21" s="1"/>
  <c r="AF204" i="21"/>
  <c r="AL204" i="21" s="1"/>
  <c r="AR204" i="21" s="1"/>
  <c r="AE204" i="21"/>
  <c r="AK204" i="21" s="1"/>
  <c r="AQ204" i="21" s="1"/>
  <c r="AG145" i="21"/>
  <c r="AM145" i="21" s="1"/>
  <c r="AS145" i="21" s="1"/>
  <c r="AF145" i="21"/>
  <c r="AL145" i="21" s="1"/>
  <c r="AR145" i="21" s="1"/>
  <c r="AE145" i="21"/>
  <c r="AK145" i="21" s="1"/>
  <c r="AQ145" i="21" s="1"/>
  <c r="AB233" i="21" l="1"/>
  <c r="AD233" i="21"/>
  <c r="AC233" i="21"/>
  <c r="AD184" i="21"/>
  <c r="AD165" i="21" s="1"/>
  <c r="AC184" i="21"/>
  <c r="AC165" i="21" s="1"/>
  <c r="AB184" i="21"/>
  <c r="AB165" i="21" s="1"/>
  <c r="AD153" i="21"/>
  <c r="AC153" i="21"/>
  <c r="AB153" i="21"/>
  <c r="AG142" i="21"/>
  <c r="AF142" i="21"/>
  <c r="AE142" i="21"/>
  <c r="AD142" i="21"/>
  <c r="AC142" i="21"/>
  <c r="AB142" i="21"/>
  <c r="AD136" i="21"/>
  <c r="AD135" i="21" s="1"/>
  <c r="AC136" i="21"/>
  <c r="AC135" i="21" s="1"/>
  <c r="AB136" i="21"/>
  <c r="AB135" i="21" s="1"/>
  <c r="AD130" i="21"/>
  <c r="AC130" i="21"/>
  <c r="AB130" i="21"/>
  <c r="AD128" i="21"/>
  <c r="AC128" i="21"/>
  <c r="AB128" i="21"/>
  <c r="AD125" i="21"/>
  <c r="AC125" i="21"/>
  <c r="AB125" i="21"/>
  <c r="AD122" i="21"/>
  <c r="AC122" i="21"/>
  <c r="AB122" i="21"/>
  <c r="AD117" i="21"/>
  <c r="AC117" i="21"/>
  <c r="AB117" i="21"/>
  <c r="AD112" i="21"/>
  <c r="AC112" i="21"/>
  <c r="AB112" i="21"/>
  <c r="AG110" i="21"/>
  <c r="AF110" i="21"/>
  <c r="AE110" i="21"/>
  <c r="AD110" i="21"/>
  <c r="AC110" i="21"/>
  <c r="AB110" i="21"/>
  <c r="AD107" i="21"/>
  <c r="AC107" i="21"/>
  <c r="AB107" i="21"/>
  <c r="AD104" i="21"/>
  <c r="AD103" i="21" s="1"/>
  <c r="AC104" i="21"/>
  <c r="AC103" i="21" s="1"/>
  <c r="AB104" i="21"/>
  <c r="AB103" i="21" s="1"/>
  <c r="AD100" i="21"/>
  <c r="AD99" i="21" s="1"/>
  <c r="AC100" i="21"/>
  <c r="AC99" i="21" s="1"/>
  <c r="AB100" i="21"/>
  <c r="AB99" i="21" s="1"/>
  <c r="AD97" i="21"/>
  <c r="AC97" i="21"/>
  <c r="AB97" i="21"/>
  <c r="AD93" i="21"/>
  <c r="AC93" i="21"/>
  <c r="AB93" i="21"/>
  <c r="AD91" i="21"/>
  <c r="AC91" i="21"/>
  <c r="AB91" i="21"/>
  <c r="AD87" i="21"/>
  <c r="AD83" i="21" s="1"/>
  <c r="AD82" i="21" s="1"/>
  <c r="AC87" i="21"/>
  <c r="AC83" i="21" s="1"/>
  <c r="AC82" i="21" s="1"/>
  <c r="AB87" i="21"/>
  <c r="AB83" i="21" s="1"/>
  <c r="AB82" i="21" s="1"/>
  <c r="AD80" i="21"/>
  <c r="AC80" i="21"/>
  <c r="AB80" i="21"/>
  <c r="AD78" i="21"/>
  <c r="AD77" i="21" s="1"/>
  <c r="AC78" i="21"/>
  <c r="AC77" i="21" s="1"/>
  <c r="AB78" i="21"/>
  <c r="AB77" i="21" s="1"/>
  <c r="AD75" i="21"/>
  <c r="AC75" i="21"/>
  <c r="AB75" i="21"/>
  <c r="AD73" i="21"/>
  <c r="AC73" i="21"/>
  <c r="AB73" i="21"/>
  <c r="AD71" i="21"/>
  <c r="AC71" i="21"/>
  <c r="AB71" i="21"/>
  <c r="AD69" i="21"/>
  <c r="AC69" i="21"/>
  <c r="AB69" i="21"/>
  <c r="AD66" i="21"/>
  <c r="AC66" i="21"/>
  <c r="AB66" i="21"/>
  <c r="AD63" i="21"/>
  <c r="AC63" i="21"/>
  <c r="AB63" i="21"/>
  <c r="AD60" i="21"/>
  <c r="AD56" i="21" s="1"/>
  <c r="AC60" i="21"/>
  <c r="AB60" i="21"/>
  <c r="AD54" i="21"/>
  <c r="AC54" i="21"/>
  <c r="AB54" i="21"/>
  <c r="AD51" i="21"/>
  <c r="AC51" i="21"/>
  <c r="AB51" i="21"/>
  <c r="AD49" i="21"/>
  <c r="AC49" i="21"/>
  <c r="AB49" i="21"/>
  <c r="AC48" i="21"/>
  <c r="AD45" i="21"/>
  <c r="AC45" i="21"/>
  <c r="AB45" i="21"/>
  <c r="AD43" i="21"/>
  <c r="AC43" i="21"/>
  <c r="AB43" i="21"/>
  <c r="AD40" i="21"/>
  <c r="AC40" i="21"/>
  <c r="AB40" i="21"/>
  <c r="AD38" i="21"/>
  <c r="AC38" i="21"/>
  <c r="AB38" i="21"/>
  <c r="AD35" i="21"/>
  <c r="AC35" i="21"/>
  <c r="AB35" i="21"/>
  <c r="AD31" i="21"/>
  <c r="AC31" i="21"/>
  <c r="AB31" i="21"/>
  <c r="AD28" i="21"/>
  <c r="AC28" i="21"/>
  <c r="AB28" i="21"/>
  <c r="AD26" i="21"/>
  <c r="AC26" i="21"/>
  <c r="AB26" i="21"/>
  <c r="AD24" i="21"/>
  <c r="AC24" i="21"/>
  <c r="AB24" i="21"/>
  <c r="AD22" i="21"/>
  <c r="AC22" i="21"/>
  <c r="AB22" i="21"/>
  <c r="AD15" i="21"/>
  <c r="AD14" i="21" s="1"/>
  <c r="AC15" i="21"/>
  <c r="AC14" i="21" s="1"/>
  <c r="AB15" i="21"/>
  <c r="AC56" i="21" l="1"/>
  <c r="AD30" i="21"/>
  <c r="AC30" i="21"/>
  <c r="AB48" i="21"/>
  <c r="AB42" i="21" s="1"/>
  <c r="AC42" i="21"/>
  <c r="AD48" i="21"/>
  <c r="AD68" i="21"/>
  <c r="AD65" i="21" s="1"/>
  <c r="AB68" i="21"/>
  <c r="AB65" i="21" s="1"/>
  <c r="AB90" i="21"/>
  <c r="AC90" i="21"/>
  <c r="AD53" i="21"/>
  <c r="AD106" i="21"/>
  <c r="AC106" i="21"/>
  <c r="AC242" i="21"/>
  <c r="AB30" i="21"/>
  <c r="AB56" i="21"/>
  <c r="AB53" i="21" s="1"/>
  <c r="AD90" i="21"/>
  <c r="AB14" i="21"/>
  <c r="AB242" i="21"/>
  <c r="AD242" i="21"/>
  <c r="AB106" i="21"/>
  <c r="AD42" i="21"/>
  <c r="AC53" i="21"/>
  <c r="AC68" i="21"/>
  <c r="AC65" i="21" s="1"/>
  <c r="AD96" i="21"/>
  <c r="AD140" i="21"/>
  <c r="AD134" i="21" s="1"/>
  <c r="AD133" i="21" s="1"/>
  <c r="AB96" i="21"/>
  <c r="AC140" i="21"/>
  <c r="AC134" i="21" s="1"/>
  <c r="AC133" i="21" s="1"/>
  <c r="AB140" i="21"/>
  <c r="AB134" i="21" s="1"/>
  <c r="AB133" i="21" s="1"/>
  <c r="AB21" i="21"/>
  <c r="AB20" i="21" s="1"/>
  <c r="AC21" i="21"/>
  <c r="AC20" i="21" s="1"/>
  <c r="AD21" i="21"/>
  <c r="AD20" i="21" s="1"/>
  <c r="AC96" i="21"/>
  <c r="V209" i="21"/>
  <c r="AD239" i="21" l="1"/>
  <c r="AB240" i="21"/>
  <c r="AD240" i="21"/>
  <c r="AD132" i="21" s="1"/>
  <c r="AC241" i="21"/>
  <c r="AB241" i="21"/>
  <c r="AD241" i="21"/>
  <c r="AC240" i="21"/>
  <c r="AB239" i="21"/>
  <c r="AC239" i="21"/>
  <c r="V234" i="21"/>
  <c r="AB132" i="21" l="1"/>
  <c r="AB237" i="21" s="1"/>
  <c r="AD243" i="21"/>
  <c r="AD237" i="21"/>
  <c r="AD238" i="21"/>
  <c r="AC132" i="21"/>
  <c r="AC237" i="21" s="1"/>
  <c r="AB243" i="21"/>
  <c r="AB238" i="21"/>
  <c r="V178" i="21"/>
  <c r="AC243" i="21" l="1"/>
  <c r="AC238" i="21"/>
  <c r="Y23" i="21"/>
  <c r="Z23" i="21"/>
  <c r="AA23" i="21"/>
  <c r="Y25" i="21"/>
  <c r="Z25" i="21"/>
  <c r="AA25" i="21"/>
  <c r="Y27" i="21"/>
  <c r="Z27" i="21"/>
  <c r="AA27" i="21"/>
  <c r="Y29" i="21"/>
  <c r="Z29" i="21"/>
  <c r="AA29" i="21"/>
  <c r="W28" i="21"/>
  <c r="X28" i="21"/>
  <c r="V28" i="21"/>
  <c r="W26" i="21"/>
  <c r="X26" i="21"/>
  <c r="V26" i="21"/>
  <c r="W24" i="21"/>
  <c r="X24" i="21"/>
  <c r="V24" i="21"/>
  <c r="W22" i="21"/>
  <c r="X22" i="21"/>
  <c r="V22" i="21"/>
  <c r="V21" i="21" l="1"/>
  <c r="Z26" i="21"/>
  <c r="AF27" i="21"/>
  <c r="AL27" i="21" s="1"/>
  <c r="Z28" i="21"/>
  <c r="AF29" i="21"/>
  <c r="AL29" i="21" s="1"/>
  <c r="Y26" i="21"/>
  <c r="AE27" i="21"/>
  <c r="AK27" i="21" s="1"/>
  <c r="AA22" i="21"/>
  <c r="AG23" i="21"/>
  <c r="AM23" i="21" s="1"/>
  <c r="AA28" i="21"/>
  <c r="AG29" i="21"/>
  <c r="AM29" i="21" s="1"/>
  <c r="Y28" i="21"/>
  <c r="AE29" i="21"/>
  <c r="AK29" i="21" s="1"/>
  <c r="AA24" i="21"/>
  <c r="AG25" i="21"/>
  <c r="AM25" i="21" s="1"/>
  <c r="Z22" i="21"/>
  <c r="AF23" i="21"/>
  <c r="AL23" i="21" s="1"/>
  <c r="Y24" i="21"/>
  <c r="AE25" i="21"/>
  <c r="AK25" i="21" s="1"/>
  <c r="AA26" i="21"/>
  <c r="AG27" i="21"/>
  <c r="AM27" i="21" s="1"/>
  <c r="Z24" i="21"/>
  <c r="AF25" i="21"/>
  <c r="AL25" i="21" s="1"/>
  <c r="Y22" i="21"/>
  <c r="AE23" i="21"/>
  <c r="AK23" i="21" s="1"/>
  <c r="X21" i="21"/>
  <c r="W21" i="21"/>
  <c r="U192" i="21"/>
  <c r="AA192" i="21" s="1"/>
  <c r="AG192" i="21" s="1"/>
  <c r="AM192" i="21" s="1"/>
  <c r="AS192" i="21" s="1"/>
  <c r="T192" i="21"/>
  <c r="Z192" i="21" s="1"/>
  <c r="AF192" i="21" s="1"/>
  <c r="AL192" i="21" s="1"/>
  <c r="AR192" i="21" s="1"/>
  <c r="S192" i="21"/>
  <c r="Y192" i="21" s="1"/>
  <c r="AE192" i="21" s="1"/>
  <c r="AK192" i="21" s="1"/>
  <c r="AQ192" i="21" s="1"/>
  <c r="AL24" i="21" l="1"/>
  <c r="AR25" i="21"/>
  <c r="AR24" i="21" s="1"/>
  <c r="AK24" i="21"/>
  <c r="AQ25" i="21"/>
  <c r="AQ24" i="21" s="1"/>
  <c r="AM24" i="21"/>
  <c r="AS25" i="21"/>
  <c r="AS24" i="21" s="1"/>
  <c r="AM28" i="21"/>
  <c r="AS29" i="21"/>
  <c r="AS28" i="21" s="1"/>
  <c r="AK26" i="21"/>
  <c r="AQ27" i="21"/>
  <c r="AQ26" i="21" s="1"/>
  <c r="AL26" i="21"/>
  <c r="AR27" i="21"/>
  <c r="AR26" i="21" s="1"/>
  <c r="AK22" i="21"/>
  <c r="AQ23" i="21"/>
  <c r="AQ22" i="21" s="1"/>
  <c r="AM26" i="21"/>
  <c r="AM21" i="21" s="1"/>
  <c r="AM20" i="21" s="1"/>
  <c r="AS27" i="21"/>
  <c r="AS26" i="21" s="1"/>
  <c r="AL22" i="21"/>
  <c r="AR23" i="21"/>
  <c r="AR22" i="21" s="1"/>
  <c r="AK28" i="21"/>
  <c r="AQ29" i="21"/>
  <c r="AQ28" i="21" s="1"/>
  <c r="AM22" i="21"/>
  <c r="AS23" i="21"/>
  <c r="AS22" i="21" s="1"/>
  <c r="AL28" i="21"/>
  <c r="AR29" i="21"/>
  <c r="AR28" i="21" s="1"/>
  <c r="AF24" i="21"/>
  <c r="AE24" i="21"/>
  <c r="AG24" i="21"/>
  <c r="AG28" i="21"/>
  <c r="AE26" i="21"/>
  <c r="AF26" i="21"/>
  <c r="AE22" i="21"/>
  <c r="AG26" i="21"/>
  <c r="AF22" i="21"/>
  <c r="AE28" i="21"/>
  <c r="AG22" i="21"/>
  <c r="AF28" i="21"/>
  <c r="Y21" i="21"/>
  <c r="Z21" i="21"/>
  <c r="AA21" i="21"/>
  <c r="U171" i="21"/>
  <c r="AA171" i="21" s="1"/>
  <c r="AG171" i="21" s="1"/>
  <c r="AM171" i="21" s="1"/>
  <c r="AS171" i="21" s="1"/>
  <c r="T171" i="21"/>
  <c r="Z171" i="21" s="1"/>
  <c r="AF171" i="21" s="1"/>
  <c r="AL171" i="21" s="1"/>
  <c r="AR171" i="21" s="1"/>
  <c r="S171" i="21"/>
  <c r="Y171" i="21" s="1"/>
  <c r="AE171" i="21" s="1"/>
  <c r="AK171" i="21" s="1"/>
  <c r="AQ171" i="21" s="1"/>
  <c r="AA142" i="21"/>
  <c r="Z142" i="21"/>
  <c r="Y142" i="21"/>
  <c r="AA110" i="21"/>
  <c r="Z110" i="21"/>
  <c r="X233" i="21"/>
  <c r="W233" i="21"/>
  <c r="X226" i="21"/>
  <c r="W226" i="21"/>
  <c r="X153" i="21"/>
  <c r="W153" i="21"/>
  <c r="X142" i="21"/>
  <c r="W142" i="21"/>
  <c r="X136" i="21"/>
  <c r="X135" i="21" s="1"/>
  <c r="W136" i="21"/>
  <c r="W135" i="21" s="1"/>
  <c r="X130" i="21"/>
  <c r="W130" i="21"/>
  <c r="X128" i="21"/>
  <c r="W128" i="21"/>
  <c r="X125" i="21"/>
  <c r="W125" i="21"/>
  <c r="X122" i="21"/>
  <c r="W122" i="21"/>
  <c r="X117" i="21"/>
  <c r="W117" i="21"/>
  <c r="X112" i="21"/>
  <c r="W112" i="21"/>
  <c r="X110" i="21"/>
  <c r="W110" i="21"/>
  <c r="X107" i="21"/>
  <c r="W107" i="21"/>
  <c r="X104" i="21"/>
  <c r="X103" i="21" s="1"/>
  <c r="W104" i="21"/>
  <c r="W103" i="21" s="1"/>
  <c r="X100" i="21"/>
  <c r="X99" i="21" s="1"/>
  <c r="W100" i="21"/>
  <c r="W99" i="21" s="1"/>
  <c r="X97" i="21"/>
  <c r="W97" i="21"/>
  <c r="X93" i="21"/>
  <c r="W93" i="21"/>
  <c r="X91" i="21"/>
  <c r="W91" i="21"/>
  <c r="X87" i="21"/>
  <c r="X83" i="21" s="1"/>
  <c r="X82" i="21" s="1"/>
  <c r="W87" i="21"/>
  <c r="W83" i="21" s="1"/>
  <c r="W82" i="21" s="1"/>
  <c r="X80" i="21"/>
  <c r="W80" i="21"/>
  <c r="X78" i="21"/>
  <c r="X77" i="21" s="1"/>
  <c r="W78" i="21"/>
  <c r="W77" i="21" s="1"/>
  <c r="X75" i="21"/>
  <c r="W75" i="21"/>
  <c r="X73" i="21"/>
  <c r="W73" i="21"/>
  <c r="X71" i="21"/>
  <c r="W71" i="21"/>
  <c r="X69" i="21"/>
  <c r="W69" i="21"/>
  <c r="X66" i="21"/>
  <c r="W66" i="21"/>
  <c r="X63" i="21"/>
  <c r="W63" i="21"/>
  <c r="X60" i="21"/>
  <c r="W60" i="21"/>
  <c r="X54" i="21"/>
  <c r="W54" i="21"/>
  <c r="X51" i="21"/>
  <c r="W51" i="21"/>
  <c r="X49" i="21"/>
  <c r="W49" i="21"/>
  <c r="X45" i="21"/>
  <c r="W45" i="21"/>
  <c r="X43" i="21"/>
  <c r="W43" i="21"/>
  <c r="X40" i="21"/>
  <c r="W40" i="21"/>
  <c r="X38" i="21"/>
  <c r="W38" i="21"/>
  <c r="X35" i="21"/>
  <c r="W35" i="21"/>
  <c r="X31" i="21"/>
  <c r="W31" i="21"/>
  <c r="X20" i="21"/>
  <c r="W20" i="21"/>
  <c r="X15" i="21"/>
  <c r="X14" i="21" s="1"/>
  <c r="W15" i="21"/>
  <c r="W242" i="21" s="1"/>
  <c r="V233" i="21"/>
  <c r="V226" i="21"/>
  <c r="V153" i="21"/>
  <c r="V142" i="21"/>
  <c r="V136" i="21"/>
  <c r="V135" i="21" s="1"/>
  <c r="V130" i="21"/>
  <c r="V128" i="21"/>
  <c r="V125" i="21"/>
  <c r="V122" i="21"/>
  <c r="V117" i="21"/>
  <c r="V112" i="21"/>
  <c r="V110" i="21"/>
  <c r="V107" i="21"/>
  <c r="V104" i="21"/>
  <c r="V103" i="21" s="1"/>
  <c r="V100" i="21"/>
  <c r="V99" i="21" s="1"/>
  <c r="V97" i="21"/>
  <c r="V93" i="21"/>
  <c r="V91" i="21"/>
  <c r="V87" i="21"/>
  <c r="V83" i="21" s="1"/>
  <c r="V82" i="21" s="1"/>
  <c r="V80" i="21"/>
  <c r="V78" i="21"/>
  <c r="V77" i="21" s="1"/>
  <c r="V75" i="21"/>
  <c r="V73" i="21"/>
  <c r="V71" i="21"/>
  <c r="V69" i="21"/>
  <c r="V66" i="21"/>
  <c r="V63" i="21"/>
  <c r="V60" i="21"/>
  <c r="V54" i="21"/>
  <c r="V51" i="21"/>
  <c r="V49" i="21"/>
  <c r="V45" i="21"/>
  <c r="V43" i="21"/>
  <c r="V40" i="21"/>
  <c r="V38" i="21"/>
  <c r="V35" i="21"/>
  <c r="V31" i="21"/>
  <c r="V20" i="21"/>
  <c r="V15" i="21"/>
  <c r="V14" i="21" s="1"/>
  <c r="AK21" i="21" l="1"/>
  <c r="AK20" i="21" s="1"/>
  <c r="AF21" i="21"/>
  <c r="AF20" i="21" s="1"/>
  <c r="AL21" i="21"/>
  <c r="AL20" i="21" s="1"/>
  <c r="AG21" i="21"/>
  <c r="AG20" i="21" s="1"/>
  <c r="AS21" i="21"/>
  <c r="AS20" i="21" s="1"/>
  <c r="AR21" i="21"/>
  <c r="AR20" i="21" s="1"/>
  <c r="AQ21" i="21"/>
  <c r="AQ20" i="21" s="1"/>
  <c r="AE21" i="21"/>
  <c r="AE20" i="21" s="1"/>
  <c r="V48" i="21"/>
  <c r="V42" i="21" s="1"/>
  <c r="W68" i="21"/>
  <c r="W65" i="21" s="1"/>
  <c r="W90" i="21"/>
  <c r="W14" i="21"/>
  <c r="W30" i="21"/>
  <c r="W48" i="21"/>
  <c r="W42" i="21" s="1"/>
  <c r="V90" i="21"/>
  <c r="V140" i="21"/>
  <c r="X30" i="21"/>
  <c r="X48" i="21"/>
  <c r="X42" i="21" s="1"/>
  <c r="X90" i="21"/>
  <c r="X140" i="21"/>
  <c r="W96" i="21"/>
  <c r="X242" i="21"/>
  <c r="V30" i="21"/>
  <c r="V68" i="21"/>
  <c r="V65" i="21" s="1"/>
  <c r="W56" i="21"/>
  <c r="W53" i="21" s="1"/>
  <c r="X68" i="21"/>
  <c r="X65" i="21" s="1"/>
  <c r="V56" i="21"/>
  <c r="V53" i="21" s="1"/>
  <c r="X56" i="21"/>
  <c r="X53" i="21" s="1"/>
  <c r="W106" i="21"/>
  <c r="V242" i="21"/>
  <c r="X96" i="21"/>
  <c r="V96" i="21"/>
  <c r="X106" i="21"/>
  <c r="W140" i="21"/>
  <c r="V106" i="21"/>
  <c r="R233" i="21"/>
  <c r="Q233" i="21"/>
  <c r="P233" i="21"/>
  <c r="R226" i="21"/>
  <c r="Q226" i="21"/>
  <c r="P226" i="21"/>
  <c r="R153" i="21"/>
  <c r="Q153" i="21"/>
  <c r="P153" i="21"/>
  <c r="U142" i="21"/>
  <c r="T142" i="21"/>
  <c r="S142" i="21"/>
  <c r="R142" i="21"/>
  <c r="Q142" i="21"/>
  <c r="P142" i="21"/>
  <c r="R136" i="21"/>
  <c r="R135" i="21" s="1"/>
  <c r="Q136" i="21"/>
  <c r="Q135" i="21" s="1"/>
  <c r="P136" i="21"/>
  <c r="P135" i="21" s="1"/>
  <c r="R130" i="21"/>
  <c r="Q130" i="21"/>
  <c r="P130" i="21"/>
  <c r="R128" i="21"/>
  <c r="Q128" i="21"/>
  <c r="P128" i="21"/>
  <c r="R125" i="21"/>
  <c r="Q125" i="21"/>
  <c r="P125" i="21"/>
  <c r="R122" i="21"/>
  <c r="Q122" i="21"/>
  <c r="P122" i="21"/>
  <c r="R117" i="21"/>
  <c r="Q117" i="21"/>
  <c r="P117" i="21"/>
  <c r="R112" i="21"/>
  <c r="Q112" i="21"/>
  <c r="P112" i="21"/>
  <c r="U110" i="21"/>
  <c r="T110" i="21"/>
  <c r="S110" i="21"/>
  <c r="R110" i="21"/>
  <c r="Q110" i="21"/>
  <c r="P110" i="21"/>
  <c r="R107" i="21"/>
  <c r="Q107" i="21"/>
  <c r="P107" i="21"/>
  <c r="R104" i="21"/>
  <c r="R103" i="21" s="1"/>
  <c r="Q104" i="21"/>
  <c r="Q103" i="21" s="1"/>
  <c r="P104" i="21"/>
  <c r="P103" i="21" s="1"/>
  <c r="R100" i="21"/>
  <c r="R99" i="21" s="1"/>
  <c r="Q100" i="21"/>
  <c r="Q99" i="21" s="1"/>
  <c r="P100" i="21"/>
  <c r="P99" i="21" s="1"/>
  <c r="R97" i="21"/>
  <c r="Q97" i="21"/>
  <c r="P97" i="21"/>
  <c r="R93" i="21"/>
  <c r="Q93" i="21"/>
  <c r="P93" i="21"/>
  <c r="R91" i="21"/>
  <c r="Q91" i="21"/>
  <c r="P91" i="21"/>
  <c r="R87" i="21"/>
  <c r="R83" i="21" s="1"/>
  <c r="R82" i="21" s="1"/>
  <c r="Q87" i="21"/>
  <c r="Q83" i="21" s="1"/>
  <c r="Q82" i="21" s="1"/>
  <c r="P87" i="21"/>
  <c r="P83" i="21" s="1"/>
  <c r="P82" i="21" s="1"/>
  <c r="R80" i="21"/>
  <c r="Q80" i="21"/>
  <c r="P80" i="21"/>
  <c r="R78" i="21"/>
  <c r="R77" i="21" s="1"/>
  <c r="Q78" i="21"/>
  <c r="Q77" i="21" s="1"/>
  <c r="P78" i="21"/>
  <c r="P77" i="21" s="1"/>
  <c r="R75" i="21"/>
  <c r="Q75" i="21"/>
  <c r="P75" i="21"/>
  <c r="R73" i="21"/>
  <c r="Q73" i="21"/>
  <c r="P73" i="21"/>
  <c r="R71" i="21"/>
  <c r="Q71" i="21"/>
  <c r="P71" i="21"/>
  <c r="R69" i="21"/>
  <c r="Q69" i="21"/>
  <c r="P69" i="21"/>
  <c r="R66" i="21"/>
  <c r="Q66" i="21"/>
  <c r="P66" i="21"/>
  <c r="R63" i="21"/>
  <c r="Q63" i="21"/>
  <c r="P63" i="21"/>
  <c r="R60" i="21"/>
  <c r="Q60" i="21"/>
  <c r="P60" i="21"/>
  <c r="R54" i="21"/>
  <c r="Q54" i="21"/>
  <c r="P54" i="21"/>
  <c r="R51" i="21"/>
  <c r="Q51" i="21"/>
  <c r="P51" i="21"/>
  <c r="R49" i="21"/>
  <c r="Q49" i="21"/>
  <c r="P49" i="21"/>
  <c r="R45" i="21"/>
  <c r="Q45" i="21"/>
  <c r="P45" i="21"/>
  <c r="R43" i="21"/>
  <c r="Q43" i="21"/>
  <c r="P43" i="21"/>
  <c r="R40" i="21"/>
  <c r="Q40" i="21"/>
  <c r="P40" i="21"/>
  <c r="R38" i="21"/>
  <c r="Q38" i="21"/>
  <c r="P38" i="21"/>
  <c r="R35" i="21"/>
  <c r="Q35" i="21"/>
  <c r="P35" i="21"/>
  <c r="R31" i="21"/>
  <c r="Q31" i="21"/>
  <c r="P31" i="21"/>
  <c r="R21" i="21"/>
  <c r="R20" i="21" s="1"/>
  <c r="Q21" i="21"/>
  <c r="Q20" i="21" s="1"/>
  <c r="P21" i="21"/>
  <c r="P20" i="21" s="1"/>
  <c r="R15" i="21"/>
  <c r="R14" i="21" s="1"/>
  <c r="Q15" i="21"/>
  <c r="Q14" i="21" s="1"/>
  <c r="P15" i="21"/>
  <c r="P14" i="21" s="1"/>
  <c r="M16" i="21"/>
  <c r="S16" i="21" s="1"/>
  <c r="Y16" i="21" s="1"/>
  <c r="AE16" i="21" s="1"/>
  <c r="AK16" i="21" s="1"/>
  <c r="AQ16" i="21" s="1"/>
  <c r="O16" i="21"/>
  <c r="U16" i="21" s="1"/>
  <c r="AA16" i="21" s="1"/>
  <c r="AG16" i="21" s="1"/>
  <c r="AM16" i="21" s="1"/>
  <c r="AS16" i="21" s="1"/>
  <c r="N16" i="21"/>
  <c r="T16" i="21" s="1"/>
  <c r="Z16" i="21" s="1"/>
  <c r="AF16" i="21" s="1"/>
  <c r="AL16" i="21" s="1"/>
  <c r="AR16" i="21" s="1"/>
  <c r="W240" i="21" l="1"/>
  <c r="W241" i="21"/>
  <c r="V240" i="21"/>
  <c r="V239" i="21"/>
  <c r="V241" i="21"/>
  <c r="X241" i="21"/>
  <c r="W239" i="21"/>
  <c r="X239" i="21"/>
  <c r="X240" i="21"/>
  <c r="P48" i="21"/>
  <c r="P42" i="21" s="1"/>
  <c r="P56" i="21"/>
  <c r="P53" i="21" s="1"/>
  <c r="R90" i="21"/>
  <c r="Q56" i="21"/>
  <c r="Q53" i="21" s="1"/>
  <c r="Q30" i="21"/>
  <c r="R56" i="21"/>
  <c r="R53" i="21" s="1"/>
  <c r="P90" i="21"/>
  <c r="Q140" i="21"/>
  <c r="Q48" i="21"/>
  <c r="Q42" i="21" s="1"/>
  <c r="R48" i="21"/>
  <c r="R42" i="21" s="1"/>
  <c r="Q90" i="21"/>
  <c r="R140" i="21"/>
  <c r="P30" i="21"/>
  <c r="R106" i="21"/>
  <c r="P68" i="21"/>
  <c r="P65" i="21" s="1"/>
  <c r="Q68" i="21"/>
  <c r="Q65" i="21" s="1"/>
  <c r="R68" i="21"/>
  <c r="R65" i="21" s="1"/>
  <c r="R96" i="21"/>
  <c r="P96" i="21"/>
  <c r="P106" i="21"/>
  <c r="Q106" i="21"/>
  <c r="Q96" i="21"/>
  <c r="P140" i="21"/>
  <c r="R30" i="21"/>
  <c r="M152" i="21"/>
  <c r="S152" i="21" s="1"/>
  <c r="Y152" i="21" s="1"/>
  <c r="AE152" i="21" s="1"/>
  <c r="AK152" i="21" s="1"/>
  <c r="AQ152" i="21" s="1"/>
  <c r="W132" i="21" l="1"/>
  <c r="W243" i="21" s="1"/>
  <c r="V132" i="21"/>
  <c r="X132" i="21"/>
  <c r="P239" i="21"/>
  <c r="R239" i="21"/>
  <c r="Q240" i="21"/>
  <c r="Q239" i="21"/>
  <c r="R240" i="21"/>
  <c r="P240" i="21"/>
  <c r="O234" i="21"/>
  <c r="U234" i="21" s="1"/>
  <c r="E234" i="21"/>
  <c r="D234" i="21"/>
  <c r="M234" i="21" s="1"/>
  <c r="S234" i="21" s="1"/>
  <c r="L233" i="21"/>
  <c r="K233" i="21"/>
  <c r="J233" i="21"/>
  <c r="F233" i="21"/>
  <c r="O227" i="21"/>
  <c r="N227" i="21"/>
  <c r="M227" i="21"/>
  <c r="L226" i="21"/>
  <c r="K226" i="21"/>
  <c r="J226" i="21"/>
  <c r="F226" i="21"/>
  <c r="E226" i="21"/>
  <c r="D226" i="21"/>
  <c r="O201" i="21"/>
  <c r="U201" i="21" s="1"/>
  <c r="AA201" i="21" s="1"/>
  <c r="AG201" i="21" s="1"/>
  <c r="AM201" i="21" s="1"/>
  <c r="AS201" i="21" s="1"/>
  <c r="N201" i="21"/>
  <c r="T201" i="21" s="1"/>
  <c r="Z201" i="21" s="1"/>
  <c r="AF201" i="21" s="1"/>
  <c r="AL201" i="21" s="1"/>
  <c r="AR201" i="21" s="1"/>
  <c r="M201" i="21"/>
  <c r="S201" i="21" s="1"/>
  <c r="Y201" i="21" s="1"/>
  <c r="AE201" i="21" s="1"/>
  <c r="AK201" i="21" s="1"/>
  <c r="AQ201" i="21" s="1"/>
  <c r="O225" i="21"/>
  <c r="U225" i="21" s="1"/>
  <c r="AA225" i="21" s="1"/>
  <c r="AG225" i="21" s="1"/>
  <c r="AM225" i="21" s="1"/>
  <c r="AS225" i="21" s="1"/>
  <c r="N225" i="21"/>
  <c r="T225" i="21" s="1"/>
  <c r="Z225" i="21" s="1"/>
  <c r="AF225" i="21" s="1"/>
  <c r="AL225" i="21" s="1"/>
  <c r="AR225" i="21" s="1"/>
  <c r="M225" i="21"/>
  <c r="S225" i="21" s="1"/>
  <c r="Y225" i="21" s="1"/>
  <c r="AE225" i="21" s="1"/>
  <c r="AK225" i="21" s="1"/>
  <c r="AQ225" i="21" s="1"/>
  <c r="O211" i="21"/>
  <c r="U211" i="21" s="1"/>
  <c r="AA211" i="21" s="1"/>
  <c r="AG211" i="21" s="1"/>
  <c r="AM211" i="21" s="1"/>
  <c r="AS211" i="21" s="1"/>
  <c r="N211" i="21"/>
  <c r="T211" i="21" s="1"/>
  <c r="Z211" i="21" s="1"/>
  <c r="AF211" i="21" s="1"/>
  <c r="AL211" i="21" s="1"/>
  <c r="AR211" i="21" s="1"/>
  <c r="M211" i="21"/>
  <c r="S211" i="21" s="1"/>
  <c r="Y211" i="21" s="1"/>
  <c r="AE211" i="21" s="1"/>
  <c r="AK211" i="21" s="1"/>
  <c r="AQ211" i="21" s="1"/>
  <c r="O224" i="21"/>
  <c r="U224" i="21" s="1"/>
  <c r="AA224" i="21" s="1"/>
  <c r="AG224" i="21" s="1"/>
  <c r="AM224" i="21" s="1"/>
  <c r="AS224" i="21" s="1"/>
  <c r="N224" i="21"/>
  <c r="T224" i="21" s="1"/>
  <c r="Z224" i="21" s="1"/>
  <c r="AF224" i="21" s="1"/>
  <c r="AL224" i="21" s="1"/>
  <c r="AR224" i="21" s="1"/>
  <c r="M224" i="21"/>
  <c r="S224" i="21" s="1"/>
  <c r="Y224" i="21" s="1"/>
  <c r="AE224" i="21" s="1"/>
  <c r="AK224" i="21" s="1"/>
  <c r="AQ224" i="21" s="1"/>
  <c r="O221" i="21"/>
  <c r="U221" i="21" s="1"/>
  <c r="AA221" i="21" s="1"/>
  <c r="AG221" i="21" s="1"/>
  <c r="AM221" i="21" s="1"/>
  <c r="AS221" i="21" s="1"/>
  <c r="N221" i="21"/>
  <c r="T221" i="21" s="1"/>
  <c r="Z221" i="21" s="1"/>
  <c r="AF221" i="21" s="1"/>
  <c r="AL221" i="21" s="1"/>
  <c r="AR221" i="21" s="1"/>
  <c r="M221" i="21"/>
  <c r="S221" i="21" s="1"/>
  <c r="Y221" i="21" s="1"/>
  <c r="AE221" i="21" s="1"/>
  <c r="AK221" i="21" s="1"/>
  <c r="AQ221" i="21" s="1"/>
  <c r="O220" i="21"/>
  <c r="U220" i="21" s="1"/>
  <c r="AA220" i="21" s="1"/>
  <c r="AG220" i="21" s="1"/>
  <c r="AM220" i="21" s="1"/>
  <c r="AS220" i="21" s="1"/>
  <c r="N220" i="21"/>
  <c r="T220" i="21" s="1"/>
  <c r="Z220" i="21" s="1"/>
  <c r="AF220" i="21" s="1"/>
  <c r="AL220" i="21" s="1"/>
  <c r="AR220" i="21" s="1"/>
  <c r="M220" i="21"/>
  <c r="S220" i="21" s="1"/>
  <c r="Y220" i="21" s="1"/>
  <c r="AE220" i="21" s="1"/>
  <c r="AK220" i="21" s="1"/>
  <c r="AQ220" i="21" s="1"/>
  <c r="O217" i="21"/>
  <c r="U217" i="21" s="1"/>
  <c r="AA217" i="21" s="1"/>
  <c r="AG217" i="21" s="1"/>
  <c r="AM217" i="21" s="1"/>
  <c r="AS217" i="21" s="1"/>
  <c r="N217" i="21"/>
  <c r="T217" i="21" s="1"/>
  <c r="Z217" i="21" s="1"/>
  <c r="AF217" i="21" s="1"/>
  <c r="AL217" i="21" s="1"/>
  <c r="AR217" i="21" s="1"/>
  <c r="M217" i="21"/>
  <c r="S217" i="21" s="1"/>
  <c r="Y217" i="21" s="1"/>
  <c r="AE217" i="21" s="1"/>
  <c r="AK217" i="21" s="1"/>
  <c r="AQ217" i="21" s="1"/>
  <c r="O216" i="21"/>
  <c r="U216" i="21" s="1"/>
  <c r="AA216" i="21" s="1"/>
  <c r="AG216" i="21" s="1"/>
  <c r="AM216" i="21" s="1"/>
  <c r="AS216" i="21" s="1"/>
  <c r="N216" i="21"/>
  <c r="T216" i="21" s="1"/>
  <c r="Z216" i="21" s="1"/>
  <c r="AF216" i="21" s="1"/>
  <c r="AL216" i="21" s="1"/>
  <c r="AR216" i="21" s="1"/>
  <c r="M216" i="21"/>
  <c r="S216" i="21" s="1"/>
  <c r="Y216" i="21" s="1"/>
  <c r="AE216" i="21" s="1"/>
  <c r="AK216" i="21" s="1"/>
  <c r="AQ216" i="21" s="1"/>
  <c r="O212" i="21"/>
  <c r="U212" i="21" s="1"/>
  <c r="AA212" i="21" s="1"/>
  <c r="AG212" i="21" s="1"/>
  <c r="AM212" i="21" s="1"/>
  <c r="AS212" i="21" s="1"/>
  <c r="N212" i="21"/>
  <c r="T212" i="21" s="1"/>
  <c r="Z212" i="21" s="1"/>
  <c r="AF212" i="21" s="1"/>
  <c r="AL212" i="21" s="1"/>
  <c r="AR212" i="21" s="1"/>
  <c r="M212" i="21"/>
  <c r="S212" i="21" s="1"/>
  <c r="Y212" i="21" s="1"/>
  <c r="AE212" i="21" s="1"/>
  <c r="AK212" i="21" s="1"/>
  <c r="AQ212" i="21" s="1"/>
  <c r="O202" i="21"/>
  <c r="U202" i="21" s="1"/>
  <c r="AA202" i="21" s="1"/>
  <c r="AG202" i="21" s="1"/>
  <c r="AM202" i="21" s="1"/>
  <c r="AS202" i="21" s="1"/>
  <c r="N202" i="21"/>
  <c r="T202" i="21" s="1"/>
  <c r="Z202" i="21" s="1"/>
  <c r="AF202" i="21" s="1"/>
  <c r="AL202" i="21" s="1"/>
  <c r="AR202" i="21" s="1"/>
  <c r="M202" i="21"/>
  <c r="S202" i="21" s="1"/>
  <c r="Y202" i="21" s="1"/>
  <c r="AE202" i="21" s="1"/>
  <c r="AK202" i="21" s="1"/>
  <c r="AQ202" i="21" s="1"/>
  <c r="O200" i="21"/>
  <c r="U200" i="21" s="1"/>
  <c r="AA200" i="21" s="1"/>
  <c r="AG200" i="21" s="1"/>
  <c r="AM200" i="21" s="1"/>
  <c r="AS200" i="21" s="1"/>
  <c r="N200" i="21"/>
  <c r="T200" i="21" s="1"/>
  <c r="Z200" i="21" s="1"/>
  <c r="AF200" i="21" s="1"/>
  <c r="AL200" i="21" s="1"/>
  <c r="AR200" i="21" s="1"/>
  <c r="M200" i="21"/>
  <c r="S200" i="21" s="1"/>
  <c r="Y200" i="21" s="1"/>
  <c r="AE200" i="21" s="1"/>
  <c r="AK200" i="21" s="1"/>
  <c r="AQ200" i="21" s="1"/>
  <c r="O191" i="21"/>
  <c r="U191" i="21" s="1"/>
  <c r="AA191" i="21" s="1"/>
  <c r="AG191" i="21" s="1"/>
  <c r="AM191" i="21" s="1"/>
  <c r="AS191" i="21" s="1"/>
  <c r="N191" i="21"/>
  <c r="T191" i="21" s="1"/>
  <c r="Z191" i="21" s="1"/>
  <c r="AF191" i="21" s="1"/>
  <c r="AL191" i="21" s="1"/>
  <c r="AR191" i="21" s="1"/>
  <c r="M191" i="21"/>
  <c r="S191" i="21" s="1"/>
  <c r="Y191" i="21" s="1"/>
  <c r="AE191" i="21" s="1"/>
  <c r="AK191" i="21" s="1"/>
  <c r="AQ191" i="21" s="1"/>
  <c r="O190" i="21"/>
  <c r="U190" i="21" s="1"/>
  <c r="AA190" i="21" s="1"/>
  <c r="AG190" i="21" s="1"/>
  <c r="AM190" i="21" s="1"/>
  <c r="AS190" i="21" s="1"/>
  <c r="N190" i="21"/>
  <c r="T190" i="21" s="1"/>
  <c r="Z190" i="21" s="1"/>
  <c r="AF190" i="21" s="1"/>
  <c r="AL190" i="21" s="1"/>
  <c r="AR190" i="21" s="1"/>
  <c r="M190" i="21"/>
  <c r="S190" i="21" s="1"/>
  <c r="Y190" i="21" s="1"/>
  <c r="AE190" i="21" s="1"/>
  <c r="AK190" i="21" s="1"/>
  <c r="AQ190" i="21" s="1"/>
  <c r="O189" i="21"/>
  <c r="U189" i="21" s="1"/>
  <c r="AA189" i="21" s="1"/>
  <c r="AG189" i="21" s="1"/>
  <c r="AM189" i="21" s="1"/>
  <c r="AS189" i="21" s="1"/>
  <c r="N189" i="21"/>
  <c r="T189" i="21" s="1"/>
  <c r="Z189" i="21" s="1"/>
  <c r="AF189" i="21" s="1"/>
  <c r="AL189" i="21" s="1"/>
  <c r="AR189" i="21" s="1"/>
  <c r="M189" i="21"/>
  <c r="S189" i="21" s="1"/>
  <c r="Y189" i="21" s="1"/>
  <c r="AE189" i="21" s="1"/>
  <c r="AK189" i="21" s="1"/>
  <c r="AQ189" i="21" s="1"/>
  <c r="O223" i="21"/>
  <c r="U223" i="21" s="1"/>
  <c r="AA223" i="21" s="1"/>
  <c r="AG223" i="21" s="1"/>
  <c r="AM223" i="21" s="1"/>
  <c r="AS223" i="21" s="1"/>
  <c r="N223" i="21"/>
  <c r="T223" i="21" s="1"/>
  <c r="Z223" i="21" s="1"/>
  <c r="AF223" i="21" s="1"/>
  <c r="AL223" i="21" s="1"/>
  <c r="AR223" i="21" s="1"/>
  <c r="M223" i="21"/>
  <c r="S223" i="21" s="1"/>
  <c r="Y223" i="21" s="1"/>
  <c r="AE223" i="21" s="1"/>
  <c r="AK223" i="21" s="1"/>
  <c r="AQ223" i="21" s="1"/>
  <c r="O222" i="21"/>
  <c r="U222" i="21" s="1"/>
  <c r="AA222" i="21" s="1"/>
  <c r="AG222" i="21" s="1"/>
  <c r="AM222" i="21" s="1"/>
  <c r="AS222" i="21" s="1"/>
  <c r="N222" i="21"/>
  <c r="T222" i="21" s="1"/>
  <c r="Z222" i="21" s="1"/>
  <c r="AF222" i="21" s="1"/>
  <c r="AL222" i="21" s="1"/>
  <c r="AR222" i="21" s="1"/>
  <c r="M222" i="21"/>
  <c r="S222" i="21" s="1"/>
  <c r="Y222" i="21" s="1"/>
  <c r="AE222" i="21" s="1"/>
  <c r="AK222" i="21" s="1"/>
  <c r="AQ222" i="21" s="1"/>
  <c r="O219" i="21"/>
  <c r="U219" i="21" s="1"/>
  <c r="AA219" i="21" s="1"/>
  <c r="AG219" i="21" s="1"/>
  <c r="AM219" i="21" s="1"/>
  <c r="AS219" i="21" s="1"/>
  <c r="N219" i="21"/>
  <c r="T219" i="21" s="1"/>
  <c r="Z219" i="21" s="1"/>
  <c r="AF219" i="21" s="1"/>
  <c r="AL219" i="21" s="1"/>
  <c r="AR219" i="21" s="1"/>
  <c r="M219" i="21"/>
  <c r="S219" i="21" s="1"/>
  <c r="Y219" i="21" s="1"/>
  <c r="AE219" i="21" s="1"/>
  <c r="AK219" i="21" s="1"/>
  <c r="AQ219" i="21" s="1"/>
  <c r="O218" i="21"/>
  <c r="U218" i="21" s="1"/>
  <c r="AA218" i="21" s="1"/>
  <c r="AG218" i="21" s="1"/>
  <c r="AM218" i="21" s="1"/>
  <c r="AS218" i="21" s="1"/>
  <c r="N218" i="21"/>
  <c r="T218" i="21" s="1"/>
  <c r="Z218" i="21" s="1"/>
  <c r="AF218" i="21" s="1"/>
  <c r="AL218" i="21" s="1"/>
  <c r="AR218" i="21" s="1"/>
  <c r="M218" i="21"/>
  <c r="S218" i="21" s="1"/>
  <c r="Y218" i="21" s="1"/>
  <c r="AE218" i="21" s="1"/>
  <c r="AK218" i="21" s="1"/>
  <c r="AQ218" i="21" s="1"/>
  <c r="O188" i="21"/>
  <c r="U188" i="21" s="1"/>
  <c r="AA188" i="21" s="1"/>
  <c r="AG188" i="21" s="1"/>
  <c r="AM188" i="21" s="1"/>
  <c r="AS188" i="21" s="1"/>
  <c r="N188" i="21"/>
  <c r="T188" i="21" s="1"/>
  <c r="Z188" i="21" s="1"/>
  <c r="AF188" i="21" s="1"/>
  <c r="AL188" i="21" s="1"/>
  <c r="AR188" i="21" s="1"/>
  <c r="M188" i="21"/>
  <c r="S188" i="21" s="1"/>
  <c r="Y188" i="21" s="1"/>
  <c r="AE188" i="21" s="1"/>
  <c r="AK188" i="21" s="1"/>
  <c r="AQ188" i="21" s="1"/>
  <c r="O199" i="21"/>
  <c r="U199" i="21" s="1"/>
  <c r="AA199" i="21" s="1"/>
  <c r="AG199" i="21" s="1"/>
  <c r="AM199" i="21" s="1"/>
  <c r="AS199" i="21" s="1"/>
  <c r="N199" i="21"/>
  <c r="T199" i="21" s="1"/>
  <c r="Z199" i="21" s="1"/>
  <c r="AF199" i="21" s="1"/>
  <c r="AL199" i="21" s="1"/>
  <c r="AR199" i="21" s="1"/>
  <c r="M199" i="21"/>
  <c r="S199" i="21" s="1"/>
  <c r="Y199" i="21" s="1"/>
  <c r="AE199" i="21" s="1"/>
  <c r="AK199" i="21" s="1"/>
  <c r="AQ199" i="21" s="1"/>
  <c r="O203" i="21"/>
  <c r="U203" i="21" s="1"/>
  <c r="AA203" i="21" s="1"/>
  <c r="AG203" i="21" s="1"/>
  <c r="AM203" i="21" s="1"/>
  <c r="AS203" i="21" s="1"/>
  <c r="N203" i="21"/>
  <c r="T203" i="21" s="1"/>
  <c r="Z203" i="21" s="1"/>
  <c r="AF203" i="21" s="1"/>
  <c r="AL203" i="21" s="1"/>
  <c r="AR203" i="21" s="1"/>
  <c r="M203" i="21"/>
  <c r="S203" i="21" s="1"/>
  <c r="Y203" i="21" s="1"/>
  <c r="AE203" i="21" s="1"/>
  <c r="AK203" i="21" s="1"/>
  <c r="AQ203" i="21" s="1"/>
  <c r="O198" i="21"/>
  <c r="U198" i="21" s="1"/>
  <c r="AA198" i="21" s="1"/>
  <c r="AG198" i="21" s="1"/>
  <c r="AM198" i="21" s="1"/>
  <c r="AS198" i="21" s="1"/>
  <c r="N198" i="21"/>
  <c r="T198" i="21" s="1"/>
  <c r="Z198" i="21" s="1"/>
  <c r="AF198" i="21" s="1"/>
  <c r="AL198" i="21" s="1"/>
  <c r="AR198" i="21" s="1"/>
  <c r="M198" i="21"/>
  <c r="S198" i="21" s="1"/>
  <c r="Y198" i="21" s="1"/>
  <c r="AE198" i="21" s="1"/>
  <c r="AK198" i="21" s="1"/>
  <c r="AQ198" i="21" s="1"/>
  <c r="O197" i="21"/>
  <c r="U197" i="21" s="1"/>
  <c r="AA197" i="21" s="1"/>
  <c r="AG197" i="21" s="1"/>
  <c r="AM197" i="21" s="1"/>
  <c r="AS197" i="21" s="1"/>
  <c r="N197" i="21"/>
  <c r="T197" i="21" s="1"/>
  <c r="Z197" i="21" s="1"/>
  <c r="AF197" i="21" s="1"/>
  <c r="AL197" i="21" s="1"/>
  <c r="AR197" i="21" s="1"/>
  <c r="M197" i="21"/>
  <c r="S197" i="21" s="1"/>
  <c r="Y197" i="21" s="1"/>
  <c r="AE197" i="21" s="1"/>
  <c r="AK197" i="21" s="1"/>
  <c r="AQ197" i="21" s="1"/>
  <c r="O196" i="21"/>
  <c r="U196" i="21" s="1"/>
  <c r="AA196" i="21" s="1"/>
  <c r="AG196" i="21" s="1"/>
  <c r="AM196" i="21" s="1"/>
  <c r="AS196" i="21" s="1"/>
  <c r="N196" i="21"/>
  <c r="T196" i="21" s="1"/>
  <c r="Z196" i="21" s="1"/>
  <c r="AF196" i="21" s="1"/>
  <c r="AL196" i="21" s="1"/>
  <c r="AR196" i="21" s="1"/>
  <c r="M196" i="21"/>
  <c r="S196" i="21" s="1"/>
  <c r="Y196" i="21" s="1"/>
  <c r="AE196" i="21" s="1"/>
  <c r="AK196" i="21" s="1"/>
  <c r="AQ196" i="21" s="1"/>
  <c r="O215" i="21"/>
  <c r="U215" i="21" s="1"/>
  <c r="AA215" i="21" s="1"/>
  <c r="AG215" i="21" s="1"/>
  <c r="AM215" i="21" s="1"/>
  <c r="AS215" i="21" s="1"/>
  <c r="N215" i="21"/>
  <c r="T215" i="21" s="1"/>
  <c r="Z215" i="21" s="1"/>
  <c r="AF215" i="21" s="1"/>
  <c r="AL215" i="21" s="1"/>
  <c r="AR215" i="21" s="1"/>
  <c r="M215" i="21"/>
  <c r="S215" i="21" s="1"/>
  <c r="Y215" i="21" s="1"/>
  <c r="AE215" i="21" s="1"/>
  <c r="AK215" i="21" s="1"/>
  <c r="AQ215" i="21" s="1"/>
  <c r="O214" i="21"/>
  <c r="U214" i="21" s="1"/>
  <c r="AA214" i="21" s="1"/>
  <c r="AG214" i="21" s="1"/>
  <c r="AM214" i="21" s="1"/>
  <c r="AS214" i="21" s="1"/>
  <c r="N214" i="21"/>
  <c r="T214" i="21" s="1"/>
  <c r="Z214" i="21" s="1"/>
  <c r="AF214" i="21" s="1"/>
  <c r="AL214" i="21" s="1"/>
  <c r="AR214" i="21" s="1"/>
  <c r="M214" i="21"/>
  <c r="S214" i="21" s="1"/>
  <c r="Y214" i="21" s="1"/>
  <c r="AE214" i="21" s="1"/>
  <c r="AK214" i="21" s="1"/>
  <c r="AQ214" i="21" s="1"/>
  <c r="O213" i="21"/>
  <c r="U213" i="21" s="1"/>
  <c r="AA213" i="21" s="1"/>
  <c r="AG213" i="21" s="1"/>
  <c r="AM213" i="21" s="1"/>
  <c r="AS213" i="21" s="1"/>
  <c r="N213" i="21"/>
  <c r="T213" i="21" s="1"/>
  <c r="Z213" i="21" s="1"/>
  <c r="AF213" i="21" s="1"/>
  <c r="AL213" i="21" s="1"/>
  <c r="AR213" i="21" s="1"/>
  <c r="M213" i="21"/>
  <c r="S213" i="21" s="1"/>
  <c r="Y213" i="21" s="1"/>
  <c r="AE213" i="21" s="1"/>
  <c r="AK213" i="21" s="1"/>
  <c r="AQ213" i="21" s="1"/>
  <c r="O210" i="21"/>
  <c r="U210" i="21" s="1"/>
  <c r="AA210" i="21" s="1"/>
  <c r="AG210" i="21" s="1"/>
  <c r="AM210" i="21" s="1"/>
  <c r="AS210" i="21" s="1"/>
  <c r="N210" i="21"/>
  <c r="T210" i="21" s="1"/>
  <c r="Z210" i="21" s="1"/>
  <c r="AF210" i="21" s="1"/>
  <c r="AL210" i="21" s="1"/>
  <c r="AR210" i="21" s="1"/>
  <c r="M210" i="21"/>
  <c r="S210" i="21" s="1"/>
  <c r="Y210" i="21" s="1"/>
  <c r="AE210" i="21" s="1"/>
  <c r="AK210" i="21" s="1"/>
  <c r="AQ210" i="21" s="1"/>
  <c r="O209" i="21"/>
  <c r="U209" i="21" s="1"/>
  <c r="AA209" i="21" s="1"/>
  <c r="AG209" i="21" s="1"/>
  <c r="AM209" i="21" s="1"/>
  <c r="AS209" i="21" s="1"/>
  <c r="N209" i="21"/>
  <c r="T209" i="21" s="1"/>
  <c r="Z209" i="21" s="1"/>
  <c r="AF209" i="21" s="1"/>
  <c r="AL209" i="21" s="1"/>
  <c r="AR209" i="21" s="1"/>
  <c r="M209" i="21"/>
  <c r="S209" i="21" s="1"/>
  <c r="Y209" i="21" s="1"/>
  <c r="AE209" i="21" s="1"/>
  <c r="AK209" i="21" s="1"/>
  <c r="AQ209" i="21" s="1"/>
  <c r="O208" i="21"/>
  <c r="U208" i="21" s="1"/>
  <c r="AA208" i="21" s="1"/>
  <c r="AG208" i="21" s="1"/>
  <c r="AM208" i="21" s="1"/>
  <c r="AS208" i="21" s="1"/>
  <c r="N208" i="21"/>
  <c r="T208" i="21" s="1"/>
  <c r="Z208" i="21" s="1"/>
  <c r="AF208" i="21" s="1"/>
  <c r="AL208" i="21" s="1"/>
  <c r="AR208" i="21" s="1"/>
  <c r="M208" i="21"/>
  <c r="S208" i="21" s="1"/>
  <c r="Y208" i="21" s="1"/>
  <c r="AE208" i="21" s="1"/>
  <c r="AK208" i="21" s="1"/>
  <c r="AQ208" i="21" s="1"/>
  <c r="O207" i="21"/>
  <c r="U207" i="21" s="1"/>
  <c r="AA207" i="21" s="1"/>
  <c r="AG207" i="21" s="1"/>
  <c r="AM207" i="21" s="1"/>
  <c r="AS207" i="21" s="1"/>
  <c r="N207" i="21"/>
  <c r="T207" i="21" s="1"/>
  <c r="Z207" i="21" s="1"/>
  <c r="AF207" i="21" s="1"/>
  <c r="AL207" i="21" s="1"/>
  <c r="AR207" i="21" s="1"/>
  <c r="M207" i="21"/>
  <c r="S207" i="21" s="1"/>
  <c r="Y207" i="21" s="1"/>
  <c r="AE207" i="21" s="1"/>
  <c r="AK207" i="21" s="1"/>
  <c r="AQ207" i="21" s="1"/>
  <c r="O206" i="21"/>
  <c r="U206" i="21" s="1"/>
  <c r="AA206" i="21" s="1"/>
  <c r="AG206" i="21" s="1"/>
  <c r="AM206" i="21" s="1"/>
  <c r="AS206" i="21" s="1"/>
  <c r="N206" i="21"/>
  <c r="T206" i="21" s="1"/>
  <c r="Z206" i="21" s="1"/>
  <c r="AF206" i="21" s="1"/>
  <c r="AL206" i="21" s="1"/>
  <c r="AR206" i="21" s="1"/>
  <c r="M206" i="21"/>
  <c r="S206" i="21" s="1"/>
  <c r="Y206" i="21" s="1"/>
  <c r="AE206" i="21" s="1"/>
  <c r="AK206" i="21" s="1"/>
  <c r="AQ206" i="21" s="1"/>
  <c r="O205" i="21"/>
  <c r="U205" i="21" s="1"/>
  <c r="AA205" i="21" s="1"/>
  <c r="AG205" i="21" s="1"/>
  <c r="AM205" i="21" s="1"/>
  <c r="AS205" i="21" s="1"/>
  <c r="N205" i="21"/>
  <c r="T205" i="21" s="1"/>
  <c r="Z205" i="21" s="1"/>
  <c r="AF205" i="21" s="1"/>
  <c r="AL205" i="21" s="1"/>
  <c r="AR205" i="21" s="1"/>
  <c r="M205" i="21"/>
  <c r="S205" i="21" s="1"/>
  <c r="Y205" i="21" s="1"/>
  <c r="AE205" i="21" s="1"/>
  <c r="AK205" i="21" s="1"/>
  <c r="AQ205" i="21" s="1"/>
  <c r="O195" i="21"/>
  <c r="U195" i="21" s="1"/>
  <c r="AA195" i="21" s="1"/>
  <c r="AG195" i="21" s="1"/>
  <c r="AM195" i="21" s="1"/>
  <c r="AS195" i="21" s="1"/>
  <c r="N195" i="21"/>
  <c r="T195" i="21" s="1"/>
  <c r="Z195" i="21" s="1"/>
  <c r="AF195" i="21" s="1"/>
  <c r="AL195" i="21" s="1"/>
  <c r="AR195" i="21" s="1"/>
  <c r="M195" i="21"/>
  <c r="S195" i="21" s="1"/>
  <c r="Y195" i="21" s="1"/>
  <c r="AE195" i="21" s="1"/>
  <c r="AK195" i="21" s="1"/>
  <c r="AQ195" i="21" s="1"/>
  <c r="O194" i="21"/>
  <c r="U194" i="21" s="1"/>
  <c r="AA194" i="21" s="1"/>
  <c r="AG194" i="21" s="1"/>
  <c r="AM194" i="21" s="1"/>
  <c r="AS194" i="21" s="1"/>
  <c r="N194" i="21"/>
  <c r="T194" i="21" s="1"/>
  <c r="Z194" i="21" s="1"/>
  <c r="AF194" i="21" s="1"/>
  <c r="AL194" i="21" s="1"/>
  <c r="AR194" i="21" s="1"/>
  <c r="M194" i="21"/>
  <c r="S194" i="21" s="1"/>
  <c r="Y194" i="21" s="1"/>
  <c r="AE194" i="21" s="1"/>
  <c r="AK194" i="21" s="1"/>
  <c r="AQ194" i="21" s="1"/>
  <c r="O187" i="21"/>
  <c r="U187" i="21" s="1"/>
  <c r="AA187" i="21" s="1"/>
  <c r="AG187" i="21" s="1"/>
  <c r="AM187" i="21" s="1"/>
  <c r="AS187" i="21" s="1"/>
  <c r="N187" i="21"/>
  <c r="T187" i="21" s="1"/>
  <c r="Z187" i="21" s="1"/>
  <c r="AF187" i="21" s="1"/>
  <c r="AL187" i="21" s="1"/>
  <c r="AR187" i="21" s="1"/>
  <c r="M187" i="21"/>
  <c r="S187" i="21" s="1"/>
  <c r="Y187" i="21" s="1"/>
  <c r="AE187" i="21" s="1"/>
  <c r="AK187" i="21" s="1"/>
  <c r="AQ187" i="21" s="1"/>
  <c r="O186" i="21"/>
  <c r="U186" i="21" s="1"/>
  <c r="AA186" i="21" s="1"/>
  <c r="AG186" i="21" s="1"/>
  <c r="AM186" i="21" s="1"/>
  <c r="AS186" i="21" s="1"/>
  <c r="N186" i="21"/>
  <c r="T186" i="21" s="1"/>
  <c r="Z186" i="21" s="1"/>
  <c r="AF186" i="21" s="1"/>
  <c r="AL186" i="21" s="1"/>
  <c r="AR186" i="21" s="1"/>
  <c r="M186" i="21"/>
  <c r="S186" i="21" s="1"/>
  <c r="Y186" i="21" s="1"/>
  <c r="AE186" i="21" s="1"/>
  <c r="AK186" i="21" s="1"/>
  <c r="AQ186" i="21" s="1"/>
  <c r="O193" i="21"/>
  <c r="U193" i="21" s="1"/>
  <c r="AA193" i="21" s="1"/>
  <c r="AG193" i="21" s="1"/>
  <c r="AM193" i="21" s="1"/>
  <c r="AS193" i="21" s="1"/>
  <c r="N193" i="21"/>
  <c r="T193" i="21" s="1"/>
  <c r="Z193" i="21" s="1"/>
  <c r="AF193" i="21" s="1"/>
  <c r="AL193" i="21" s="1"/>
  <c r="AR193" i="21" s="1"/>
  <c r="M193" i="21"/>
  <c r="S193" i="21" s="1"/>
  <c r="Y193" i="21" s="1"/>
  <c r="AE193" i="21" s="1"/>
  <c r="AK193" i="21" s="1"/>
  <c r="AQ193" i="21" s="1"/>
  <c r="O185" i="21"/>
  <c r="N185" i="21"/>
  <c r="T185" i="21" s="1"/>
  <c r="Z185" i="21" s="1"/>
  <c r="AF185" i="21" s="1"/>
  <c r="AL185" i="21" s="1"/>
  <c r="AR185" i="21" s="1"/>
  <c r="M185" i="21"/>
  <c r="S185" i="21" s="1"/>
  <c r="Y185" i="21" s="1"/>
  <c r="AE185" i="21" s="1"/>
  <c r="AK185" i="21" s="1"/>
  <c r="AQ185" i="21" s="1"/>
  <c r="O183" i="21"/>
  <c r="U183" i="21" s="1"/>
  <c r="AA183" i="21" s="1"/>
  <c r="AG183" i="21" s="1"/>
  <c r="AM183" i="21" s="1"/>
  <c r="AS183" i="21" s="1"/>
  <c r="N183" i="21"/>
  <c r="T183" i="21" s="1"/>
  <c r="Z183" i="21" s="1"/>
  <c r="AF183" i="21" s="1"/>
  <c r="AL183" i="21" s="1"/>
  <c r="AR183" i="21" s="1"/>
  <c r="M183" i="21"/>
  <c r="S183" i="21" s="1"/>
  <c r="Y183" i="21" s="1"/>
  <c r="AE183" i="21" s="1"/>
  <c r="AK183" i="21" s="1"/>
  <c r="AQ183" i="21" s="1"/>
  <c r="O182" i="21"/>
  <c r="U182" i="21" s="1"/>
  <c r="AA182" i="21" s="1"/>
  <c r="AG182" i="21" s="1"/>
  <c r="AM182" i="21" s="1"/>
  <c r="AS182" i="21" s="1"/>
  <c r="N182" i="21"/>
  <c r="T182" i="21" s="1"/>
  <c r="Z182" i="21" s="1"/>
  <c r="AF182" i="21" s="1"/>
  <c r="AL182" i="21" s="1"/>
  <c r="AR182" i="21" s="1"/>
  <c r="M182" i="21"/>
  <c r="S182" i="21" s="1"/>
  <c r="Y182" i="21" s="1"/>
  <c r="AE182" i="21" s="1"/>
  <c r="AK182" i="21" s="1"/>
  <c r="AQ182" i="21" s="1"/>
  <c r="O181" i="21"/>
  <c r="U181" i="21" s="1"/>
  <c r="AA181" i="21" s="1"/>
  <c r="AG181" i="21" s="1"/>
  <c r="AM181" i="21" s="1"/>
  <c r="AS181" i="21" s="1"/>
  <c r="N181" i="21"/>
  <c r="T181" i="21" s="1"/>
  <c r="Z181" i="21" s="1"/>
  <c r="AF181" i="21" s="1"/>
  <c r="AL181" i="21" s="1"/>
  <c r="AR181" i="21" s="1"/>
  <c r="M181" i="21"/>
  <c r="S181" i="21" s="1"/>
  <c r="Y181" i="21" s="1"/>
  <c r="AE181" i="21" s="1"/>
  <c r="AK181" i="21" s="1"/>
  <c r="AQ181" i="21" s="1"/>
  <c r="O180" i="21"/>
  <c r="U180" i="21" s="1"/>
  <c r="AA180" i="21" s="1"/>
  <c r="AG180" i="21" s="1"/>
  <c r="AM180" i="21" s="1"/>
  <c r="AS180" i="21" s="1"/>
  <c r="N180" i="21"/>
  <c r="T180" i="21" s="1"/>
  <c r="Z180" i="21" s="1"/>
  <c r="AF180" i="21" s="1"/>
  <c r="AL180" i="21" s="1"/>
  <c r="AR180" i="21" s="1"/>
  <c r="M180" i="21"/>
  <c r="S180" i="21" s="1"/>
  <c r="Y180" i="21" s="1"/>
  <c r="AE180" i="21" s="1"/>
  <c r="AK180" i="21" s="1"/>
  <c r="AQ180" i="21" s="1"/>
  <c r="O173" i="21"/>
  <c r="U173" i="21" s="1"/>
  <c r="AA173" i="21" s="1"/>
  <c r="AG173" i="21" s="1"/>
  <c r="AM173" i="21" s="1"/>
  <c r="AS173" i="21" s="1"/>
  <c r="N173" i="21"/>
  <c r="T173" i="21" s="1"/>
  <c r="Z173" i="21" s="1"/>
  <c r="AF173" i="21" s="1"/>
  <c r="AL173" i="21" s="1"/>
  <c r="AR173" i="21" s="1"/>
  <c r="M173" i="21"/>
  <c r="S173" i="21" s="1"/>
  <c r="Y173" i="21" s="1"/>
  <c r="AE173" i="21" s="1"/>
  <c r="AK173" i="21" s="1"/>
  <c r="AQ173" i="21" s="1"/>
  <c r="O179" i="21"/>
  <c r="U179" i="21" s="1"/>
  <c r="AA179" i="21" s="1"/>
  <c r="AG179" i="21" s="1"/>
  <c r="AM179" i="21" s="1"/>
  <c r="AS179" i="21" s="1"/>
  <c r="N179" i="21"/>
  <c r="T179" i="21" s="1"/>
  <c r="Z179" i="21" s="1"/>
  <c r="AF179" i="21" s="1"/>
  <c r="AL179" i="21" s="1"/>
  <c r="AR179" i="21" s="1"/>
  <c r="M179" i="21"/>
  <c r="S179" i="21" s="1"/>
  <c r="Y179" i="21" s="1"/>
  <c r="AE179" i="21" s="1"/>
  <c r="AK179" i="21" s="1"/>
  <c r="AQ179" i="21" s="1"/>
  <c r="O178" i="21"/>
  <c r="U178" i="21" s="1"/>
  <c r="AA178" i="21" s="1"/>
  <c r="AG178" i="21" s="1"/>
  <c r="AM178" i="21" s="1"/>
  <c r="AS178" i="21" s="1"/>
  <c r="N178" i="21"/>
  <c r="T178" i="21" s="1"/>
  <c r="Z178" i="21" s="1"/>
  <c r="AF178" i="21" s="1"/>
  <c r="AL178" i="21" s="1"/>
  <c r="AR178" i="21" s="1"/>
  <c r="M178" i="21"/>
  <c r="S178" i="21" s="1"/>
  <c r="Y178" i="21" s="1"/>
  <c r="AE178" i="21" s="1"/>
  <c r="O169" i="21"/>
  <c r="U169" i="21" s="1"/>
  <c r="AA169" i="21" s="1"/>
  <c r="AG169" i="21" s="1"/>
  <c r="AM169" i="21" s="1"/>
  <c r="AS169" i="21" s="1"/>
  <c r="N169" i="21"/>
  <c r="T169" i="21" s="1"/>
  <c r="Z169" i="21" s="1"/>
  <c r="AF169" i="21" s="1"/>
  <c r="AL169" i="21" s="1"/>
  <c r="AR169" i="21" s="1"/>
  <c r="M169" i="21"/>
  <c r="S169" i="21" s="1"/>
  <c r="Y169" i="21" s="1"/>
  <c r="AE169" i="21" s="1"/>
  <c r="AK169" i="21" s="1"/>
  <c r="AQ169" i="21" s="1"/>
  <c r="O177" i="21"/>
  <c r="U177" i="21" s="1"/>
  <c r="AA177" i="21" s="1"/>
  <c r="AG177" i="21" s="1"/>
  <c r="AM177" i="21" s="1"/>
  <c r="AS177" i="21" s="1"/>
  <c r="N177" i="21"/>
  <c r="T177" i="21" s="1"/>
  <c r="Z177" i="21" s="1"/>
  <c r="AF177" i="21" s="1"/>
  <c r="AL177" i="21" s="1"/>
  <c r="AR177" i="21" s="1"/>
  <c r="M177" i="21"/>
  <c r="S177" i="21" s="1"/>
  <c r="Y177" i="21" s="1"/>
  <c r="AE177" i="21" s="1"/>
  <c r="AK177" i="21" s="1"/>
  <c r="AQ177" i="21" s="1"/>
  <c r="O168" i="21"/>
  <c r="U168" i="21" s="1"/>
  <c r="AA168" i="21" s="1"/>
  <c r="AG168" i="21" s="1"/>
  <c r="AM168" i="21" s="1"/>
  <c r="AS168" i="21" s="1"/>
  <c r="N168" i="21"/>
  <c r="T168" i="21" s="1"/>
  <c r="Z168" i="21" s="1"/>
  <c r="AF168" i="21" s="1"/>
  <c r="AL168" i="21" s="1"/>
  <c r="AR168" i="21" s="1"/>
  <c r="M168" i="21"/>
  <c r="S168" i="21" s="1"/>
  <c r="Y168" i="21" s="1"/>
  <c r="AE168" i="21" s="1"/>
  <c r="AK168" i="21" s="1"/>
  <c r="AQ168" i="21" s="1"/>
  <c r="O167" i="21"/>
  <c r="U167" i="21" s="1"/>
  <c r="AA167" i="21" s="1"/>
  <c r="AG167" i="21" s="1"/>
  <c r="AM167" i="21" s="1"/>
  <c r="AS167" i="21" s="1"/>
  <c r="N167" i="21"/>
  <c r="T167" i="21" s="1"/>
  <c r="Z167" i="21" s="1"/>
  <c r="AF167" i="21" s="1"/>
  <c r="AL167" i="21" s="1"/>
  <c r="AR167" i="21" s="1"/>
  <c r="M167" i="21"/>
  <c r="S167" i="21" s="1"/>
  <c r="Y167" i="21" s="1"/>
  <c r="AE167" i="21" s="1"/>
  <c r="AK167" i="21" s="1"/>
  <c r="AQ167" i="21" s="1"/>
  <c r="O166" i="21"/>
  <c r="U166" i="21" s="1"/>
  <c r="AA166" i="21" s="1"/>
  <c r="AG166" i="21" s="1"/>
  <c r="AM166" i="21" s="1"/>
  <c r="AS166" i="21" s="1"/>
  <c r="N166" i="21"/>
  <c r="T166" i="21" s="1"/>
  <c r="Z166" i="21" s="1"/>
  <c r="AF166" i="21" s="1"/>
  <c r="AL166" i="21" s="1"/>
  <c r="AR166" i="21" s="1"/>
  <c r="M166" i="21"/>
  <c r="S166" i="21" s="1"/>
  <c r="Y166" i="21" s="1"/>
  <c r="AE166" i="21" s="1"/>
  <c r="AK166" i="21" s="1"/>
  <c r="AQ166" i="21" s="1"/>
  <c r="O176" i="21"/>
  <c r="U176" i="21" s="1"/>
  <c r="AA176" i="21" s="1"/>
  <c r="AG176" i="21" s="1"/>
  <c r="AM176" i="21" s="1"/>
  <c r="AS176" i="21" s="1"/>
  <c r="N176" i="21"/>
  <c r="T176" i="21" s="1"/>
  <c r="Z176" i="21" s="1"/>
  <c r="AF176" i="21" s="1"/>
  <c r="AL176" i="21" s="1"/>
  <c r="AR176" i="21" s="1"/>
  <c r="M176" i="21"/>
  <c r="S176" i="21" s="1"/>
  <c r="Y176" i="21" s="1"/>
  <c r="AE176" i="21" s="1"/>
  <c r="AK176" i="21" s="1"/>
  <c r="AQ176" i="21" s="1"/>
  <c r="O170" i="21"/>
  <c r="U170" i="21" s="1"/>
  <c r="AA170" i="21" s="1"/>
  <c r="AG170" i="21" s="1"/>
  <c r="AM170" i="21" s="1"/>
  <c r="AS170" i="21" s="1"/>
  <c r="N170" i="21"/>
  <c r="T170" i="21" s="1"/>
  <c r="Z170" i="21" s="1"/>
  <c r="AF170" i="21" s="1"/>
  <c r="AL170" i="21" s="1"/>
  <c r="AR170" i="21" s="1"/>
  <c r="M170" i="21"/>
  <c r="S170" i="21" s="1"/>
  <c r="Y170" i="21" s="1"/>
  <c r="AE170" i="21" s="1"/>
  <c r="AK170" i="21" s="1"/>
  <c r="AQ170" i="21" s="1"/>
  <c r="O172" i="21"/>
  <c r="U172" i="21" s="1"/>
  <c r="AA172" i="21" s="1"/>
  <c r="AG172" i="21" s="1"/>
  <c r="AM172" i="21" s="1"/>
  <c r="AS172" i="21" s="1"/>
  <c r="N172" i="21"/>
  <c r="T172" i="21" s="1"/>
  <c r="Z172" i="21" s="1"/>
  <c r="AF172" i="21" s="1"/>
  <c r="AL172" i="21" s="1"/>
  <c r="AR172" i="21" s="1"/>
  <c r="M172" i="21"/>
  <c r="S172" i="21" s="1"/>
  <c r="Y172" i="21" s="1"/>
  <c r="AE172" i="21" s="1"/>
  <c r="AK172" i="21" s="1"/>
  <c r="AQ172" i="21" s="1"/>
  <c r="O175" i="21"/>
  <c r="U175" i="21" s="1"/>
  <c r="AA175" i="21" s="1"/>
  <c r="AG175" i="21" s="1"/>
  <c r="AM175" i="21" s="1"/>
  <c r="AS175" i="21" s="1"/>
  <c r="N175" i="21"/>
  <c r="T175" i="21" s="1"/>
  <c r="Z175" i="21" s="1"/>
  <c r="AF175" i="21" s="1"/>
  <c r="AL175" i="21" s="1"/>
  <c r="AR175" i="21" s="1"/>
  <c r="M175" i="21"/>
  <c r="S175" i="21" s="1"/>
  <c r="Y175" i="21" s="1"/>
  <c r="AE175" i="21" s="1"/>
  <c r="AK175" i="21" s="1"/>
  <c r="AQ175" i="21" s="1"/>
  <c r="O174" i="21"/>
  <c r="U174" i="21" s="1"/>
  <c r="AA174" i="21" s="1"/>
  <c r="AG174" i="21" s="1"/>
  <c r="AM174" i="21" s="1"/>
  <c r="AS174" i="21" s="1"/>
  <c r="N174" i="21"/>
  <c r="T174" i="21" s="1"/>
  <c r="Z174" i="21" s="1"/>
  <c r="AF174" i="21" s="1"/>
  <c r="AL174" i="21" s="1"/>
  <c r="AR174" i="21" s="1"/>
  <c r="M174" i="21"/>
  <c r="S174" i="21" s="1"/>
  <c r="Y174" i="21" s="1"/>
  <c r="AE174" i="21" s="1"/>
  <c r="AK174" i="21" s="1"/>
  <c r="AQ174" i="21" s="1"/>
  <c r="O163" i="21"/>
  <c r="U163" i="21" s="1"/>
  <c r="AA163" i="21" s="1"/>
  <c r="AG163" i="21" s="1"/>
  <c r="AM163" i="21" s="1"/>
  <c r="AS163" i="21" s="1"/>
  <c r="N163" i="21"/>
  <c r="T163" i="21" s="1"/>
  <c r="Z163" i="21" s="1"/>
  <c r="AF163" i="21" s="1"/>
  <c r="AL163" i="21" s="1"/>
  <c r="AR163" i="21" s="1"/>
  <c r="M163" i="21"/>
  <c r="S163" i="21" s="1"/>
  <c r="Y163" i="21" s="1"/>
  <c r="AE163" i="21" s="1"/>
  <c r="AK163" i="21" s="1"/>
  <c r="AQ163" i="21" s="1"/>
  <c r="O162" i="21"/>
  <c r="U162" i="21" s="1"/>
  <c r="AA162" i="21" s="1"/>
  <c r="AG162" i="21" s="1"/>
  <c r="AM162" i="21" s="1"/>
  <c r="AS162" i="21" s="1"/>
  <c r="N162" i="21"/>
  <c r="T162" i="21" s="1"/>
  <c r="Z162" i="21" s="1"/>
  <c r="AF162" i="21" s="1"/>
  <c r="AL162" i="21" s="1"/>
  <c r="AR162" i="21" s="1"/>
  <c r="M162" i="21"/>
  <c r="S162" i="21" s="1"/>
  <c r="Y162" i="21" s="1"/>
  <c r="AE162" i="21" s="1"/>
  <c r="AK162" i="21" s="1"/>
  <c r="AQ162" i="21" s="1"/>
  <c r="O161" i="21"/>
  <c r="U161" i="21" s="1"/>
  <c r="AA161" i="21" s="1"/>
  <c r="AG161" i="21" s="1"/>
  <c r="AM161" i="21" s="1"/>
  <c r="AS161" i="21" s="1"/>
  <c r="N161" i="21"/>
  <c r="T161" i="21" s="1"/>
  <c r="Z161" i="21" s="1"/>
  <c r="AF161" i="21" s="1"/>
  <c r="AL161" i="21" s="1"/>
  <c r="AR161" i="21" s="1"/>
  <c r="M161" i="21"/>
  <c r="S161" i="21" s="1"/>
  <c r="Y161" i="21" s="1"/>
  <c r="AE161" i="21" s="1"/>
  <c r="AK161" i="21" s="1"/>
  <c r="AQ161" i="21" s="1"/>
  <c r="O159" i="21"/>
  <c r="U159" i="21" s="1"/>
  <c r="AA159" i="21" s="1"/>
  <c r="AG159" i="21" s="1"/>
  <c r="AM159" i="21" s="1"/>
  <c r="AS159" i="21" s="1"/>
  <c r="N159" i="21"/>
  <c r="T159" i="21" s="1"/>
  <c r="Z159" i="21" s="1"/>
  <c r="AF159" i="21" s="1"/>
  <c r="AL159" i="21" s="1"/>
  <c r="AR159" i="21" s="1"/>
  <c r="M159" i="21"/>
  <c r="S159" i="21" s="1"/>
  <c r="Y159" i="21" s="1"/>
  <c r="AE159" i="21" s="1"/>
  <c r="AK159" i="21" s="1"/>
  <c r="AQ159" i="21" s="1"/>
  <c r="O158" i="21"/>
  <c r="U158" i="21" s="1"/>
  <c r="AA158" i="21" s="1"/>
  <c r="AG158" i="21" s="1"/>
  <c r="AM158" i="21" s="1"/>
  <c r="AS158" i="21" s="1"/>
  <c r="N158" i="21"/>
  <c r="T158" i="21" s="1"/>
  <c r="Z158" i="21" s="1"/>
  <c r="AF158" i="21" s="1"/>
  <c r="AL158" i="21" s="1"/>
  <c r="AR158" i="21" s="1"/>
  <c r="M158" i="21"/>
  <c r="S158" i="21" s="1"/>
  <c r="Y158" i="21" s="1"/>
  <c r="AE158" i="21" s="1"/>
  <c r="AK158" i="21" s="1"/>
  <c r="AQ158" i="21" s="1"/>
  <c r="O157" i="21"/>
  <c r="U157" i="21" s="1"/>
  <c r="AA157" i="21" s="1"/>
  <c r="AG157" i="21" s="1"/>
  <c r="AM157" i="21" s="1"/>
  <c r="AS157" i="21" s="1"/>
  <c r="N157" i="21"/>
  <c r="T157" i="21" s="1"/>
  <c r="Z157" i="21" s="1"/>
  <c r="AF157" i="21" s="1"/>
  <c r="AL157" i="21" s="1"/>
  <c r="AR157" i="21" s="1"/>
  <c r="M157" i="21"/>
  <c r="S157" i="21" s="1"/>
  <c r="Y157" i="21" s="1"/>
  <c r="AE157" i="21" s="1"/>
  <c r="AK157" i="21" s="1"/>
  <c r="AQ157" i="21" s="1"/>
  <c r="O156" i="21"/>
  <c r="U156" i="21" s="1"/>
  <c r="AA156" i="21" s="1"/>
  <c r="AG156" i="21" s="1"/>
  <c r="AM156" i="21" s="1"/>
  <c r="AS156" i="21" s="1"/>
  <c r="N156" i="21"/>
  <c r="T156" i="21" s="1"/>
  <c r="Z156" i="21" s="1"/>
  <c r="AF156" i="21" s="1"/>
  <c r="AL156" i="21" s="1"/>
  <c r="AR156" i="21" s="1"/>
  <c r="M156" i="21"/>
  <c r="S156" i="21" s="1"/>
  <c r="Y156" i="21" s="1"/>
  <c r="AE156" i="21" s="1"/>
  <c r="AK156" i="21" s="1"/>
  <c r="AQ156" i="21" s="1"/>
  <c r="O155" i="21"/>
  <c r="U155" i="21" s="1"/>
  <c r="AA155" i="21" s="1"/>
  <c r="AG155" i="21" s="1"/>
  <c r="AM155" i="21" s="1"/>
  <c r="AS155" i="21" s="1"/>
  <c r="N155" i="21"/>
  <c r="T155" i="21" s="1"/>
  <c r="Z155" i="21" s="1"/>
  <c r="AF155" i="21" s="1"/>
  <c r="AL155" i="21" s="1"/>
  <c r="AR155" i="21" s="1"/>
  <c r="M155" i="21"/>
  <c r="S155" i="21" s="1"/>
  <c r="Y155" i="21" s="1"/>
  <c r="AE155" i="21" s="1"/>
  <c r="AK155" i="21" s="1"/>
  <c r="AQ155" i="21" s="1"/>
  <c r="O154" i="21"/>
  <c r="U154" i="21" s="1"/>
  <c r="AA154" i="21" s="1"/>
  <c r="AG154" i="21" s="1"/>
  <c r="N154" i="21"/>
  <c r="T154" i="21" s="1"/>
  <c r="Z154" i="21" s="1"/>
  <c r="AF154" i="21" s="1"/>
  <c r="AL154" i="21" s="1"/>
  <c r="M154" i="21"/>
  <c r="S154" i="21" s="1"/>
  <c r="Y154" i="21" s="1"/>
  <c r="AE154" i="21" s="1"/>
  <c r="AK154" i="21" s="1"/>
  <c r="L153" i="21"/>
  <c r="K153" i="21"/>
  <c r="J153" i="21"/>
  <c r="F153" i="21"/>
  <c r="E153" i="21"/>
  <c r="D153" i="21"/>
  <c r="O151" i="21"/>
  <c r="U151" i="21" s="1"/>
  <c r="AA151" i="21" s="1"/>
  <c r="AG151" i="21" s="1"/>
  <c r="AM151" i="21" s="1"/>
  <c r="AS151" i="21" s="1"/>
  <c r="N151" i="21"/>
  <c r="T151" i="21" s="1"/>
  <c r="Z151" i="21" s="1"/>
  <c r="AF151" i="21" s="1"/>
  <c r="AL151" i="21" s="1"/>
  <c r="AR151" i="21" s="1"/>
  <c r="M151" i="21"/>
  <c r="S151" i="21" s="1"/>
  <c r="Y151" i="21" s="1"/>
  <c r="AE151" i="21" s="1"/>
  <c r="AK151" i="21" s="1"/>
  <c r="AQ151" i="21" s="1"/>
  <c r="O150" i="21"/>
  <c r="U150" i="21" s="1"/>
  <c r="AA150" i="21" s="1"/>
  <c r="AG150" i="21" s="1"/>
  <c r="AM150" i="21" s="1"/>
  <c r="AS150" i="21" s="1"/>
  <c r="N150" i="21"/>
  <c r="T150" i="21" s="1"/>
  <c r="Z150" i="21" s="1"/>
  <c r="AF150" i="21" s="1"/>
  <c r="AL150" i="21" s="1"/>
  <c r="AR150" i="21" s="1"/>
  <c r="M150" i="21"/>
  <c r="S150" i="21" s="1"/>
  <c r="Y150" i="21" s="1"/>
  <c r="AE150" i="21" s="1"/>
  <c r="AK150" i="21" s="1"/>
  <c r="AQ150" i="21" s="1"/>
  <c r="O149" i="21"/>
  <c r="U149" i="21" s="1"/>
  <c r="AA149" i="21" s="1"/>
  <c r="AG149" i="21" s="1"/>
  <c r="AM149" i="21" s="1"/>
  <c r="AS149" i="21" s="1"/>
  <c r="N149" i="21"/>
  <c r="T149" i="21" s="1"/>
  <c r="Z149" i="21" s="1"/>
  <c r="AF149" i="21" s="1"/>
  <c r="AL149" i="21" s="1"/>
  <c r="AR149" i="21" s="1"/>
  <c r="M149" i="21"/>
  <c r="S149" i="21" s="1"/>
  <c r="Y149" i="21" s="1"/>
  <c r="AE149" i="21" s="1"/>
  <c r="AK149" i="21" s="1"/>
  <c r="AQ149" i="21" s="1"/>
  <c r="O148" i="21"/>
  <c r="U148" i="21" s="1"/>
  <c r="AA148" i="21" s="1"/>
  <c r="AG148" i="21" s="1"/>
  <c r="AM148" i="21" s="1"/>
  <c r="AS148" i="21" s="1"/>
  <c r="N148" i="21"/>
  <c r="T148" i="21" s="1"/>
  <c r="Z148" i="21" s="1"/>
  <c r="AF148" i="21" s="1"/>
  <c r="AL148" i="21" s="1"/>
  <c r="AR148" i="21" s="1"/>
  <c r="M148" i="21"/>
  <c r="S148" i="21" s="1"/>
  <c r="Y148" i="21" s="1"/>
  <c r="AE148" i="21" s="1"/>
  <c r="AK148" i="21" s="1"/>
  <c r="AQ148" i="21" s="1"/>
  <c r="O147" i="21"/>
  <c r="U147" i="21" s="1"/>
  <c r="AA147" i="21" s="1"/>
  <c r="AG147" i="21" s="1"/>
  <c r="AM147" i="21" s="1"/>
  <c r="AS147" i="21" s="1"/>
  <c r="N147" i="21"/>
  <c r="T147" i="21" s="1"/>
  <c r="Z147" i="21" s="1"/>
  <c r="AF147" i="21" s="1"/>
  <c r="AL147" i="21" s="1"/>
  <c r="AR147" i="21" s="1"/>
  <c r="M147" i="21"/>
  <c r="S147" i="21" s="1"/>
  <c r="Y147" i="21" s="1"/>
  <c r="AE147" i="21" s="1"/>
  <c r="AK147" i="21" s="1"/>
  <c r="AQ147" i="21" s="1"/>
  <c r="O146" i="21"/>
  <c r="U146" i="21" s="1"/>
  <c r="AA146" i="21" s="1"/>
  <c r="AG146" i="21" s="1"/>
  <c r="AM146" i="21" s="1"/>
  <c r="AS146" i="21" s="1"/>
  <c r="N146" i="21"/>
  <c r="T146" i="21" s="1"/>
  <c r="Z146" i="21" s="1"/>
  <c r="AF146" i="21" s="1"/>
  <c r="AL146" i="21" s="1"/>
  <c r="AR146" i="21" s="1"/>
  <c r="M146" i="21"/>
  <c r="S146" i="21" s="1"/>
  <c r="Y146" i="21" s="1"/>
  <c r="AE146" i="21" s="1"/>
  <c r="AK146" i="21" s="1"/>
  <c r="AQ146" i="21" s="1"/>
  <c r="O142" i="21"/>
  <c r="N142" i="21"/>
  <c r="M142" i="21"/>
  <c r="L142" i="21"/>
  <c r="K142" i="21"/>
  <c r="J142" i="21"/>
  <c r="F142" i="21"/>
  <c r="E142" i="21"/>
  <c r="D142" i="21"/>
  <c r="O141" i="21"/>
  <c r="U141" i="21" s="1"/>
  <c r="AA141" i="21" s="1"/>
  <c r="AG141" i="21" s="1"/>
  <c r="AM141" i="21" s="1"/>
  <c r="AS141" i="21" s="1"/>
  <c r="N141" i="21"/>
  <c r="T141" i="21" s="1"/>
  <c r="Z141" i="21" s="1"/>
  <c r="AF141" i="21" s="1"/>
  <c r="AL141" i="21" s="1"/>
  <c r="AR141" i="21" s="1"/>
  <c r="M141" i="21"/>
  <c r="O138" i="21"/>
  <c r="U138" i="21" s="1"/>
  <c r="AA138" i="21" s="1"/>
  <c r="AG138" i="21" s="1"/>
  <c r="AM138" i="21" s="1"/>
  <c r="AS138" i="21" s="1"/>
  <c r="N138" i="21"/>
  <c r="T138" i="21" s="1"/>
  <c r="Z138" i="21" s="1"/>
  <c r="AF138" i="21" s="1"/>
  <c r="AL138" i="21" s="1"/>
  <c r="AR138" i="21" s="1"/>
  <c r="M138" i="21"/>
  <c r="S138" i="21" s="1"/>
  <c r="Y138" i="21" s="1"/>
  <c r="AE138" i="21" s="1"/>
  <c r="AK138" i="21" s="1"/>
  <c r="AQ138" i="21" s="1"/>
  <c r="O137" i="21"/>
  <c r="U137" i="21" s="1"/>
  <c r="AA137" i="21" s="1"/>
  <c r="AG137" i="21" s="1"/>
  <c r="AM137" i="21" s="1"/>
  <c r="N137" i="21"/>
  <c r="M137" i="21"/>
  <c r="S137" i="21" s="1"/>
  <c r="Y137" i="21" s="1"/>
  <c r="AE137" i="21" s="1"/>
  <c r="AK137" i="21" s="1"/>
  <c r="AQ137" i="21" s="1"/>
  <c r="AQ136" i="21" s="1"/>
  <c r="L136" i="21"/>
  <c r="L135" i="21" s="1"/>
  <c r="K136" i="21"/>
  <c r="K135" i="21" s="1"/>
  <c r="J136" i="21"/>
  <c r="J135" i="21" s="1"/>
  <c r="F136" i="21"/>
  <c r="F135" i="21" s="1"/>
  <c r="E136" i="21"/>
  <c r="E135" i="21" s="1"/>
  <c r="D136" i="21"/>
  <c r="D135" i="21" s="1"/>
  <c r="O131" i="21"/>
  <c r="N131" i="21"/>
  <c r="T131" i="21" s="1"/>
  <c r="M131" i="21"/>
  <c r="L130" i="21"/>
  <c r="K130" i="21"/>
  <c r="J130" i="21"/>
  <c r="F130" i="21"/>
  <c r="E130" i="21"/>
  <c r="D130" i="21"/>
  <c r="O129" i="21"/>
  <c r="N129" i="21"/>
  <c r="M129" i="21"/>
  <c r="L128" i="21"/>
  <c r="K128" i="21"/>
  <c r="J128" i="21"/>
  <c r="F128" i="21"/>
  <c r="E128" i="21"/>
  <c r="D128" i="21"/>
  <c r="O127" i="21"/>
  <c r="U127" i="21" s="1"/>
  <c r="AA127" i="21" s="1"/>
  <c r="AG127" i="21" s="1"/>
  <c r="AM127" i="21" s="1"/>
  <c r="AS127" i="21" s="1"/>
  <c r="N127" i="21"/>
  <c r="T127" i="21" s="1"/>
  <c r="Z127" i="21" s="1"/>
  <c r="AF127" i="21" s="1"/>
  <c r="AL127" i="21" s="1"/>
  <c r="AR127" i="21" s="1"/>
  <c r="M127" i="21"/>
  <c r="S127" i="21" s="1"/>
  <c r="Y127" i="21" s="1"/>
  <c r="AE127" i="21" s="1"/>
  <c r="AK127" i="21" s="1"/>
  <c r="AQ127" i="21" s="1"/>
  <c r="O126" i="21"/>
  <c r="U126" i="21" s="1"/>
  <c r="N126" i="21"/>
  <c r="M126" i="21"/>
  <c r="S126" i="21" s="1"/>
  <c r="L125" i="21"/>
  <c r="K125" i="21"/>
  <c r="J125" i="21"/>
  <c r="F125" i="21"/>
  <c r="E125" i="21"/>
  <c r="D125" i="21"/>
  <c r="O124" i="21"/>
  <c r="N124" i="21"/>
  <c r="M124" i="21"/>
  <c r="S124" i="21" s="1"/>
  <c r="L122" i="21"/>
  <c r="K122" i="21"/>
  <c r="J122" i="21"/>
  <c r="F122" i="21"/>
  <c r="E122" i="21"/>
  <c r="D122" i="21"/>
  <c r="O121" i="21"/>
  <c r="U121" i="21" s="1"/>
  <c r="AA121" i="21" s="1"/>
  <c r="AG121" i="21" s="1"/>
  <c r="AM121" i="21" s="1"/>
  <c r="AS121" i="21" s="1"/>
  <c r="N121" i="21"/>
  <c r="T121" i="21" s="1"/>
  <c r="Z121" i="21" s="1"/>
  <c r="AF121" i="21" s="1"/>
  <c r="AL121" i="21" s="1"/>
  <c r="AR121" i="21" s="1"/>
  <c r="M121" i="21"/>
  <c r="S121" i="21" s="1"/>
  <c r="Y121" i="21" s="1"/>
  <c r="AE121" i="21" s="1"/>
  <c r="AK121" i="21" s="1"/>
  <c r="AQ121" i="21" s="1"/>
  <c r="O120" i="21"/>
  <c r="U120" i="21" s="1"/>
  <c r="AA120" i="21" s="1"/>
  <c r="AG120" i="21" s="1"/>
  <c r="AM120" i="21" s="1"/>
  <c r="AS120" i="21" s="1"/>
  <c r="N120" i="21"/>
  <c r="T120" i="21" s="1"/>
  <c r="Z120" i="21" s="1"/>
  <c r="AF120" i="21" s="1"/>
  <c r="AL120" i="21" s="1"/>
  <c r="AR120" i="21" s="1"/>
  <c r="M120" i="21"/>
  <c r="S120" i="21" s="1"/>
  <c r="Y120" i="21" s="1"/>
  <c r="AE120" i="21" s="1"/>
  <c r="AK120" i="21" s="1"/>
  <c r="AQ120" i="21" s="1"/>
  <c r="O119" i="21"/>
  <c r="U119" i="21" s="1"/>
  <c r="AA119" i="21" s="1"/>
  <c r="AG119" i="21" s="1"/>
  <c r="AM119" i="21" s="1"/>
  <c r="AS119" i="21" s="1"/>
  <c r="N119" i="21"/>
  <c r="T119" i="21" s="1"/>
  <c r="Z119" i="21" s="1"/>
  <c r="AF119" i="21" s="1"/>
  <c r="AL119" i="21" s="1"/>
  <c r="AR119" i="21" s="1"/>
  <c r="M119" i="21"/>
  <c r="S119" i="21" s="1"/>
  <c r="Y119" i="21" s="1"/>
  <c r="AE119" i="21" s="1"/>
  <c r="AK119" i="21" s="1"/>
  <c r="AQ119" i="21" s="1"/>
  <c r="O118" i="21"/>
  <c r="U118" i="21" s="1"/>
  <c r="AA118" i="21" s="1"/>
  <c r="AG118" i="21" s="1"/>
  <c r="AM118" i="21" s="1"/>
  <c r="AS118" i="21" s="1"/>
  <c r="N118" i="21"/>
  <c r="M118" i="21"/>
  <c r="S118" i="21" s="1"/>
  <c r="Y118" i="21" s="1"/>
  <c r="AE118" i="21" s="1"/>
  <c r="AK118" i="21" s="1"/>
  <c r="AQ118" i="21" s="1"/>
  <c r="L117" i="21"/>
  <c r="K117" i="21"/>
  <c r="J117" i="21"/>
  <c r="F117" i="21"/>
  <c r="E117" i="21"/>
  <c r="D117" i="21"/>
  <c r="O116" i="21"/>
  <c r="U116" i="21" s="1"/>
  <c r="AA116" i="21" s="1"/>
  <c r="AG116" i="21" s="1"/>
  <c r="AM116" i="21" s="1"/>
  <c r="AS116" i="21" s="1"/>
  <c r="N116" i="21"/>
  <c r="T116" i="21" s="1"/>
  <c r="Z116" i="21" s="1"/>
  <c r="AF116" i="21" s="1"/>
  <c r="AL116" i="21" s="1"/>
  <c r="AR116" i="21" s="1"/>
  <c r="M116" i="21"/>
  <c r="S116" i="21" s="1"/>
  <c r="Y116" i="21" s="1"/>
  <c r="AE116" i="21" s="1"/>
  <c r="AK116" i="21" s="1"/>
  <c r="AQ116" i="21" s="1"/>
  <c r="O115" i="21"/>
  <c r="U115" i="21" s="1"/>
  <c r="AA115" i="21" s="1"/>
  <c r="AG115" i="21" s="1"/>
  <c r="AM115" i="21" s="1"/>
  <c r="AS115" i="21" s="1"/>
  <c r="N115" i="21"/>
  <c r="T115" i="21" s="1"/>
  <c r="Z115" i="21" s="1"/>
  <c r="AF115" i="21" s="1"/>
  <c r="AL115" i="21" s="1"/>
  <c r="AR115" i="21" s="1"/>
  <c r="M115" i="21"/>
  <c r="S115" i="21" s="1"/>
  <c r="Y115" i="21" s="1"/>
  <c r="AE115" i="21" s="1"/>
  <c r="AK115" i="21" s="1"/>
  <c r="AQ115" i="21" s="1"/>
  <c r="O114" i="21"/>
  <c r="U114" i="21" s="1"/>
  <c r="AA114" i="21" s="1"/>
  <c r="AG114" i="21" s="1"/>
  <c r="AM114" i="21" s="1"/>
  <c r="AS114" i="21" s="1"/>
  <c r="N114" i="21"/>
  <c r="T114" i="21" s="1"/>
  <c r="Z114" i="21" s="1"/>
  <c r="AF114" i="21" s="1"/>
  <c r="AL114" i="21" s="1"/>
  <c r="AR114" i="21" s="1"/>
  <c r="M114" i="21"/>
  <c r="S114" i="21" s="1"/>
  <c r="Y114" i="21" s="1"/>
  <c r="AE114" i="21" s="1"/>
  <c r="AK114" i="21" s="1"/>
  <c r="AQ114" i="21" s="1"/>
  <c r="O113" i="21"/>
  <c r="U113" i="21" s="1"/>
  <c r="AA113" i="21" s="1"/>
  <c r="AG113" i="21" s="1"/>
  <c r="AM113" i="21" s="1"/>
  <c r="AS113" i="21" s="1"/>
  <c r="N113" i="21"/>
  <c r="T113" i="21" s="1"/>
  <c r="Z113" i="21" s="1"/>
  <c r="AF113" i="21" s="1"/>
  <c r="AL113" i="21" s="1"/>
  <c r="M113" i="21"/>
  <c r="S113" i="21" s="1"/>
  <c r="Y113" i="21" s="1"/>
  <c r="AE113" i="21" s="1"/>
  <c r="AK113" i="21" s="1"/>
  <c r="AQ113" i="21" s="1"/>
  <c r="L112" i="21"/>
  <c r="K112" i="21"/>
  <c r="J112" i="21"/>
  <c r="F112" i="21"/>
  <c r="E112" i="21"/>
  <c r="D112" i="21"/>
  <c r="O110" i="21"/>
  <c r="N110" i="21"/>
  <c r="M110" i="21"/>
  <c r="L110" i="21"/>
  <c r="K110" i="21"/>
  <c r="J110" i="21"/>
  <c r="F110" i="21"/>
  <c r="E110" i="21"/>
  <c r="D110" i="21"/>
  <c r="O109" i="21"/>
  <c r="U109" i="21" s="1"/>
  <c r="AA109" i="21" s="1"/>
  <c r="AG109" i="21" s="1"/>
  <c r="AM109" i="21" s="1"/>
  <c r="AS109" i="21" s="1"/>
  <c r="N109" i="21"/>
  <c r="T109" i="21" s="1"/>
  <c r="Z109" i="21" s="1"/>
  <c r="AF109" i="21" s="1"/>
  <c r="AL109" i="21" s="1"/>
  <c r="AR109" i="21" s="1"/>
  <c r="M109" i="21"/>
  <c r="O108" i="21"/>
  <c r="U108" i="21" s="1"/>
  <c r="AA108" i="21" s="1"/>
  <c r="AG108" i="21" s="1"/>
  <c r="AM108" i="21" s="1"/>
  <c r="AS108" i="21" s="1"/>
  <c r="N108" i="21"/>
  <c r="M108" i="21"/>
  <c r="S108" i="21" s="1"/>
  <c r="Y108" i="21" s="1"/>
  <c r="AE108" i="21" s="1"/>
  <c r="AK108" i="21" s="1"/>
  <c r="AQ108" i="21" s="1"/>
  <c r="L107" i="21"/>
  <c r="K107" i="21"/>
  <c r="J107" i="21"/>
  <c r="F107" i="21"/>
  <c r="E107" i="21"/>
  <c r="D107" i="21"/>
  <c r="O105" i="21"/>
  <c r="N105" i="21"/>
  <c r="M105" i="21"/>
  <c r="L104" i="21"/>
  <c r="L103" i="21" s="1"/>
  <c r="K104" i="21"/>
  <c r="K103" i="21" s="1"/>
  <c r="J104" i="21"/>
  <c r="J103" i="21" s="1"/>
  <c r="F104" i="21"/>
  <c r="F103" i="21" s="1"/>
  <c r="E104" i="21"/>
  <c r="E103" i="21" s="1"/>
  <c r="D104" i="21"/>
  <c r="D103" i="21" s="1"/>
  <c r="O102" i="21"/>
  <c r="N102" i="21"/>
  <c r="M102" i="21"/>
  <c r="S102" i="21" s="1"/>
  <c r="L100" i="21"/>
  <c r="L99" i="21" s="1"/>
  <c r="K100" i="21"/>
  <c r="K99" i="21" s="1"/>
  <c r="J100" i="21"/>
  <c r="J99" i="21" s="1"/>
  <c r="F100" i="21"/>
  <c r="F99" i="21" s="1"/>
  <c r="E100" i="21"/>
  <c r="E99" i="21" s="1"/>
  <c r="D100" i="21"/>
  <c r="D99" i="21" s="1"/>
  <c r="O98" i="21"/>
  <c r="N98" i="21"/>
  <c r="M98" i="21"/>
  <c r="L97" i="21"/>
  <c r="K97" i="21"/>
  <c r="J97" i="21"/>
  <c r="F97" i="21"/>
  <c r="E97" i="21"/>
  <c r="D97" i="21"/>
  <c r="F95" i="21"/>
  <c r="O95" i="21" s="1"/>
  <c r="U95" i="21" s="1"/>
  <c r="AA95" i="21" s="1"/>
  <c r="AG95" i="21" s="1"/>
  <c r="AM95" i="21" s="1"/>
  <c r="AS95" i="21" s="1"/>
  <c r="E95" i="21"/>
  <c r="N95" i="21" s="1"/>
  <c r="T95" i="21" s="1"/>
  <c r="Z95" i="21" s="1"/>
  <c r="AF95" i="21" s="1"/>
  <c r="AL95" i="21" s="1"/>
  <c r="AR95" i="21" s="1"/>
  <c r="D95" i="21"/>
  <c r="M95" i="21" s="1"/>
  <c r="O94" i="21"/>
  <c r="U94" i="21" s="1"/>
  <c r="AA94" i="21" s="1"/>
  <c r="AG94" i="21" s="1"/>
  <c r="AM94" i="21" s="1"/>
  <c r="AS94" i="21" s="1"/>
  <c r="N94" i="21"/>
  <c r="T94" i="21" s="1"/>
  <c r="Z94" i="21" s="1"/>
  <c r="AF94" i="21" s="1"/>
  <c r="AL94" i="21" s="1"/>
  <c r="M94" i="21"/>
  <c r="S94" i="21" s="1"/>
  <c r="Y94" i="21" s="1"/>
  <c r="AE94" i="21" s="1"/>
  <c r="AK94" i="21" s="1"/>
  <c r="AQ94" i="21" s="1"/>
  <c r="L93" i="21"/>
  <c r="K93" i="21"/>
  <c r="J93" i="21"/>
  <c r="E93" i="21"/>
  <c r="O92" i="21"/>
  <c r="N92" i="21"/>
  <c r="M92" i="21"/>
  <c r="L91" i="21"/>
  <c r="K91" i="21"/>
  <c r="J91" i="21"/>
  <c r="F91" i="21"/>
  <c r="E91" i="21"/>
  <c r="E90" i="21" s="1"/>
  <c r="D91" i="21"/>
  <c r="O89" i="21"/>
  <c r="U89" i="21" s="1"/>
  <c r="AA89" i="21" s="1"/>
  <c r="AG89" i="21" s="1"/>
  <c r="AM89" i="21" s="1"/>
  <c r="AS89" i="21" s="1"/>
  <c r="N89" i="21"/>
  <c r="T89" i="21" s="1"/>
  <c r="Z89" i="21" s="1"/>
  <c r="AF89" i="21" s="1"/>
  <c r="AL89" i="21" s="1"/>
  <c r="AR89" i="21" s="1"/>
  <c r="M89" i="21"/>
  <c r="S89" i="21" s="1"/>
  <c r="Y89" i="21" s="1"/>
  <c r="AE89" i="21" s="1"/>
  <c r="AK89" i="21" s="1"/>
  <c r="AQ89" i="21" s="1"/>
  <c r="O88" i="21"/>
  <c r="N88" i="21"/>
  <c r="T88" i="21" s="1"/>
  <c r="Z88" i="21" s="1"/>
  <c r="AF88" i="21" s="1"/>
  <c r="AL88" i="21" s="1"/>
  <c r="AR88" i="21" s="1"/>
  <c r="M88" i="21"/>
  <c r="S88" i="21" s="1"/>
  <c r="Y88" i="21" s="1"/>
  <c r="AE88" i="21" s="1"/>
  <c r="AK88" i="21" s="1"/>
  <c r="L87" i="21"/>
  <c r="L83" i="21" s="1"/>
  <c r="L82" i="21" s="1"/>
  <c r="K87" i="21"/>
  <c r="K83" i="21" s="1"/>
  <c r="K82" i="21" s="1"/>
  <c r="J87" i="21"/>
  <c r="J83" i="21" s="1"/>
  <c r="J82" i="21" s="1"/>
  <c r="F87" i="21"/>
  <c r="F83" i="21" s="1"/>
  <c r="F82" i="21" s="1"/>
  <c r="E87" i="21"/>
  <c r="E83" i="21" s="1"/>
  <c r="E82" i="21" s="1"/>
  <c r="D87" i="21"/>
  <c r="D83" i="21" s="1"/>
  <c r="D82" i="21" s="1"/>
  <c r="O86" i="21"/>
  <c r="U86" i="21" s="1"/>
  <c r="AA86" i="21" s="1"/>
  <c r="AG86" i="21" s="1"/>
  <c r="AM86" i="21" s="1"/>
  <c r="AS86" i="21" s="1"/>
  <c r="N86" i="21"/>
  <c r="T86" i="21" s="1"/>
  <c r="Z86" i="21" s="1"/>
  <c r="AF86" i="21" s="1"/>
  <c r="AL86" i="21" s="1"/>
  <c r="AR86" i="21" s="1"/>
  <c r="M86" i="21"/>
  <c r="S86" i="21" s="1"/>
  <c r="Y86" i="21" s="1"/>
  <c r="AE86" i="21" s="1"/>
  <c r="AK86" i="21" s="1"/>
  <c r="AQ86" i="21" s="1"/>
  <c r="O85" i="21"/>
  <c r="U85" i="21" s="1"/>
  <c r="AA85" i="21" s="1"/>
  <c r="AG85" i="21" s="1"/>
  <c r="AM85" i="21" s="1"/>
  <c r="AS85" i="21" s="1"/>
  <c r="N85" i="21"/>
  <c r="T85" i="21" s="1"/>
  <c r="Z85" i="21" s="1"/>
  <c r="AF85" i="21" s="1"/>
  <c r="AL85" i="21" s="1"/>
  <c r="AR85" i="21" s="1"/>
  <c r="M85" i="21"/>
  <c r="S85" i="21" s="1"/>
  <c r="Y85" i="21" s="1"/>
  <c r="AE85" i="21" s="1"/>
  <c r="AK85" i="21" s="1"/>
  <c r="AQ85" i="21" s="1"/>
  <c r="O84" i="21"/>
  <c r="U84" i="21" s="1"/>
  <c r="AA84" i="21" s="1"/>
  <c r="AG84" i="21" s="1"/>
  <c r="AM84" i="21" s="1"/>
  <c r="AS84" i="21" s="1"/>
  <c r="N84" i="21"/>
  <c r="T84" i="21" s="1"/>
  <c r="Z84" i="21" s="1"/>
  <c r="AF84" i="21" s="1"/>
  <c r="AL84" i="21" s="1"/>
  <c r="AR84" i="21" s="1"/>
  <c r="M84" i="21"/>
  <c r="S84" i="21" s="1"/>
  <c r="Y84" i="21" s="1"/>
  <c r="AE84" i="21" s="1"/>
  <c r="AK84" i="21" s="1"/>
  <c r="AQ84" i="21" s="1"/>
  <c r="O81" i="21"/>
  <c r="N81" i="21"/>
  <c r="M81" i="21"/>
  <c r="L80" i="21"/>
  <c r="K80" i="21"/>
  <c r="J80" i="21"/>
  <c r="F80" i="21"/>
  <c r="E80" i="21"/>
  <c r="D80" i="21"/>
  <c r="O79" i="21"/>
  <c r="N79" i="21"/>
  <c r="T79" i="21" s="1"/>
  <c r="M79" i="21"/>
  <c r="L78" i="21"/>
  <c r="L77" i="21" s="1"/>
  <c r="K78" i="21"/>
  <c r="K77" i="21" s="1"/>
  <c r="J78" i="21"/>
  <c r="J77" i="21" s="1"/>
  <c r="F78" i="21"/>
  <c r="F77" i="21" s="1"/>
  <c r="E78" i="21"/>
  <c r="E77" i="21" s="1"/>
  <c r="D78" i="21"/>
  <c r="D77" i="21" s="1"/>
  <c r="O76" i="21"/>
  <c r="U76" i="21" s="1"/>
  <c r="N76" i="21"/>
  <c r="M76" i="21"/>
  <c r="S76" i="21" s="1"/>
  <c r="L75" i="21"/>
  <c r="K75" i="21"/>
  <c r="J75" i="21"/>
  <c r="F75" i="21"/>
  <c r="E75" i="21"/>
  <c r="D75" i="21"/>
  <c r="O74" i="21"/>
  <c r="N74" i="21"/>
  <c r="M74" i="21"/>
  <c r="S74" i="21" s="1"/>
  <c r="L73" i="21"/>
  <c r="K73" i="21"/>
  <c r="J73" i="21"/>
  <c r="F73" i="21"/>
  <c r="E73" i="21"/>
  <c r="D73" i="21"/>
  <c r="O72" i="21"/>
  <c r="N72" i="21"/>
  <c r="M72" i="21"/>
  <c r="L71" i="21"/>
  <c r="K71" i="21"/>
  <c r="J71" i="21"/>
  <c r="F71" i="21"/>
  <c r="E71" i="21"/>
  <c r="D71" i="21"/>
  <c r="O70" i="21"/>
  <c r="U70" i="21" s="1"/>
  <c r="N70" i="21"/>
  <c r="M70" i="21"/>
  <c r="L69" i="21"/>
  <c r="K69" i="21"/>
  <c r="J69" i="21"/>
  <c r="F69" i="21"/>
  <c r="E69" i="21"/>
  <c r="D69" i="21"/>
  <c r="O67" i="21"/>
  <c r="N67" i="21"/>
  <c r="M67" i="21"/>
  <c r="L66" i="21"/>
  <c r="K66" i="21"/>
  <c r="J66" i="21"/>
  <c r="F66" i="21"/>
  <c r="E66" i="21"/>
  <c r="D66" i="21"/>
  <c r="O64" i="21"/>
  <c r="U64" i="21" s="1"/>
  <c r="N64" i="21"/>
  <c r="M64" i="21"/>
  <c r="L63" i="21"/>
  <c r="K63" i="21"/>
  <c r="J63" i="21"/>
  <c r="F63" i="21"/>
  <c r="E63" i="21"/>
  <c r="D63" i="21"/>
  <c r="O62" i="21"/>
  <c r="U62" i="21" s="1"/>
  <c r="AA62" i="21" s="1"/>
  <c r="AG62" i="21" s="1"/>
  <c r="AM62" i="21" s="1"/>
  <c r="AS62" i="21" s="1"/>
  <c r="N62" i="21"/>
  <c r="T62" i="21" s="1"/>
  <c r="Z62" i="21" s="1"/>
  <c r="AF62" i="21" s="1"/>
  <c r="AL62" i="21" s="1"/>
  <c r="AR62" i="21" s="1"/>
  <c r="M62" i="21"/>
  <c r="S62" i="21" s="1"/>
  <c r="Y62" i="21" s="1"/>
  <c r="AE62" i="21" s="1"/>
  <c r="AK62" i="21" s="1"/>
  <c r="AQ62" i="21" s="1"/>
  <c r="O61" i="21"/>
  <c r="N61" i="21"/>
  <c r="M61" i="21"/>
  <c r="L60" i="21"/>
  <c r="L56" i="21" s="1"/>
  <c r="K60" i="21"/>
  <c r="J60" i="21"/>
  <c r="F60" i="21"/>
  <c r="E60" i="21"/>
  <c r="E56" i="21" s="1"/>
  <c r="D60" i="21"/>
  <c r="O59" i="21"/>
  <c r="U59" i="21" s="1"/>
  <c r="AA59" i="21" s="1"/>
  <c r="AG59" i="21" s="1"/>
  <c r="AM59" i="21" s="1"/>
  <c r="AS59" i="21" s="1"/>
  <c r="N59" i="21"/>
  <c r="T59" i="21" s="1"/>
  <c r="Z59" i="21" s="1"/>
  <c r="AF59" i="21" s="1"/>
  <c r="AL59" i="21" s="1"/>
  <c r="AR59" i="21" s="1"/>
  <c r="M59" i="21"/>
  <c r="S59" i="21" s="1"/>
  <c r="Y59" i="21" s="1"/>
  <c r="AE59" i="21" s="1"/>
  <c r="AK59" i="21" s="1"/>
  <c r="AQ59" i="21" s="1"/>
  <c r="O58" i="21"/>
  <c r="U58" i="21" s="1"/>
  <c r="AA58" i="21" s="1"/>
  <c r="AG58" i="21" s="1"/>
  <c r="AM58" i="21" s="1"/>
  <c r="AS58" i="21" s="1"/>
  <c r="N58" i="21"/>
  <c r="T58" i="21" s="1"/>
  <c r="Z58" i="21" s="1"/>
  <c r="AF58" i="21" s="1"/>
  <c r="AL58" i="21" s="1"/>
  <c r="AR58" i="21" s="1"/>
  <c r="M58" i="21"/>
  <c r="S58" i="21" s="1"/>
  <c r="Y58" i="21" s="1"/>
  <c r="AE58" i="21" s="1"/>
  <c r="AK58" i="21" s="1"/>
  <c r="AQ58" i="21" s="1"/>
  <c r="O57" i="21"/>
  <c r="U57" i="21" s="1"/>
  <c r="AA57" i="21" s="1"/>
  <c r="AG57" i="21" s="1"/>
  <c r="AM57" i="21" s="1"/>
  <c r="AS57" i="21" s="1"/>
  <c r="N57" i="21"/>
  <c r="T57" i="21" s="1"/>
  <c r="Z57" i="21" s="1"/>
  <c r="AF57" i="21" s="1"/>
  <c r="AL57" i="21" s="1"/>
  <c r="AR57" i="21" s="1"/>
  <c r="M57" i="21"/>
  <c r="S57" i="21" s="1"/>
  <c r="Y57" i="21" s="1"/>
  <c r="AE57" i="21" s="1"/>
  <c r="AK57" i="21" s="1"/>
  <c r="AQ57" i="21" s="1"/>
  <c r="O55" i="21"/>
  <c r="N55" i="21"/>
  <c r="M55" i="21"/>
  <c r="S55" i="21" s="1"/>
  <c r="L54" i="21"/>
  <c r="K54" i="21"/>
  <c r="J54" i="21"/>
  <c r="F54" i="21"/>
  <c r="E54" i="21"/>
  <c r="D54" i="21"/>
  <c r="O52" i="21"/>
  <c r="N52" i="21"/>
  <c r="M52" i="21"/>
  <c r="L51" i="21"/>
  <c r="K51" i="21"/>
  <c r="J51" i="21"/>
  <c r="F51" i="21"/>
  <c r="E51" i="21"/>
  <c r="D51" i="21"/>
  <c r="O50" i="21"/>
  <c r="N50" i="21"/>
  <c r="T50" i="21" s="1"/>
  <c r="M50" i="21"/>
  <c r="L49" i="21"/>
  <c r="K49" i="21"/>
  <c r="J49" i="21"/>
  <c r="F49" i="21"/>
  <c r="E49" i="21"/>
  <c r="D49" i="21"/>
  <c r="O47" i="21"/>
  <c r="U47" i="21" s="1"/>
  <c r="AA47" i="21" s="1"/>
  <c r="AG47" i="21" s="1"/>
  <c r="AM47" i="21" s="1"/>
  <c r="AS47" i="21" s="1"/>
  <c r="N47" i="21"/>
  <c r="T47" i="21" s="1"/>
  <c r="Z47" i="21" s="1"/>
  <c r="AF47" i="21" s="1"/>
  <c r="AL47" i="21" s="1"/>
  <c r="AR47" i="21" s="1"/>
  <c r="M47" i="21"/>
  <c r="S47" i="21" s="1"/>
  <c r="Y47" i="21" s="1"/>
  <c r="AE47" i="21" s="1"/>
  <c r="AK47" i="21" s="1"/>
  <c r="AQ47" i="21" s="1"/>
  <c r="O46" i="21"/>
  <c r="N46" i="21"/>
  <c r="T46" i="21" s="1"/>
  <c r="Z46" i="21" s="1"/>
  <c r="AF46" i="21" s="1"/>
  <c r="AL46" i="21" s="1"/>
  <c r="M46" i="21"/>
  <c r="S46" i="21" s="1"/>
  <c r="Y46" i="21" s="1"/>
  <c r="AE46" i="21" s="1"/>
  <c r="AK46" i="21" s="1"/>
  <c r="AQ46" i="21" s="1"/>
  <c r="L45" i="21"/>
  <c r="K45" i="21"/>
  <c r="J45" i="21"/>
  <c r="F45" i="21"/>
  <c r="E45" i="21"/>
  <c r="D45" i="21"/>
  <c r="O44" i="21"/>
  <c r="N44" i="21"/>
  <c r="T44" i="21" s="1"/>
  <c r="M44" i="21"/>
  <c r="L43" i="21"/>
  <c r="K43" i="21"/>
  <c r="J43" i="21"/>
  <c r="F43" i="21"/>
  <c r="E43" i="21"/>
  <c r="D43" i="21"/>
  <c r="O41" i="21"/>
  <c r="N41" i="21"/>
  <c r="M41" i="21"/>
  <c r="L40" i="21"/>
  <c r="K40" i="21"/>
  <c r="J40" i="21"/>
  <c r="F40" i="21"/>
  <c r="E40" i="21"/>
  <c r="D40" i="21"/>
  <c r="O39" i="21"/>
  <c r="U39" i="21" s="1"/>
  <c r="N39" i="21"/>
  <c r="M39" i="21"/>
  <c r="L38" i="21"/>
  <c r="K38" i="21"/>
  <c r="J38" i="21"/>
  <c r="F38" i="21"/>
  <c r="E38" i="21"/>
  <c r="D38" i="21"/>
  <c r="O36" i="21"/>
  <c r="U36" i="21" s="1"/>
  <c r="N36" i="21"/>
  <c r="M36" i="21"/>
  <c r="S36" i="21" s="1"/>
  <c r="L35" i="21"/>
  <c r="K35" i="21"/>
  <c r="J35" i="21"/>
  <c r="F35" i="21"/>
  <c r="E35" i="21"/>
  <c r="D35" i="21"/>
  <c r="O33" i="21"/>
  <c r="U33" i="21" s="1"/>
  <c r="AA33" i="21" s="1"/>
  <c r="AG33" i="21" s="1"/>
  <c r="AM33" i="21" s="1"/>
  <c r="AS33" i="21" s="1"/>
  <c r="N33" i="21"/>
  <c r="T33" i="21" s="1"/>
  <c r="Z33" i="21" s="1"/>
  <c r="AF33" i="21" s="1"/>
  <c r="AL33" i="21" s="1"/>
  <c r="AR33" i="21" s="1"/>
  <c r="M33" i="21"/>
  <c r="S33" i="21" s="1"/>
  <c r="Y33" i="21" s="1"/>
  <c r="AE33" i="21" s="1"/>
  <c r="AK33" i="21" s="1"/>
  <c r="AQ33" i="21" s="1"/>
  <c r="O32" i="21"/>
  <c r="U32" i="21" s="1"/>
  <c r="AA32" i="21" s="1"/>
  <c r="AG32" i="21" s="1"/>
  <c r="AM32" i="21" s="1"/>
  <c r="AS32" i="21" s="1"/>
  <c r="N32" i="21"/>
  <c r="M32" i="21"/>
  <c r="S32" i="21" s="1"/>
  <c r="Y32" i="21" s="1"/>
  <c r="AE32" i="21" s="1"/>
  <c r="AK32" i="21" s="1"/>
  <c r="AQ32" i="21" s="1"/>
  <c r="L31" i="21"/>
  <c r="K31" i="21"/>
  <c r="J31" i="21"/>
  <c r="F31" i="21"/>
  <c r="E31" i="21"/>
  <c r="D31" i="21"/>
  <c r="O26" i="21"/>
  <c r="U26" i="21" s="1"/>
  <c r="N26" i="21"/>
  <c r="T26" i="21" s="1"/>
  <c r="M26" i="21"/>
  <c r="S26" i="21" s="1"/>
  <c r="O24" i="21"/>
  <c r="U24" i="21" s="1"/>
  <c r="N24" i="21"/>
  <c r="T24" i="21" s="1"/>
  <c r="M24" i="21"/>
  <c r="S24" i="21" s="1"/>
  <c r="O22" i="21"/>
  <c r="U22" i="21" s="1"/>
  <c r="N22" i="21"/>
  <c r="T22" i="21" s="1"/>
  <c r="M22" i="21"/>
  <c r="S22" i="21" s="1"/>
  <c r="L21" i="21"/>
  <c r="L20" i="21" s="1"/>
  <c r="K21" i="21"/>
  <c r="K20" i="21" s="1"/>
  <c r="J21" i="21"/>
  <c r="J20" i="21" s="1"/>
  <c r="F21" i="21"/>
  <c r="F20" i="21" s="1"/>
  <c r="E21" i="21"/>
  <c r="E248" i="21" s="1"/>
  <c r="D21" i="21"/>
  <c r="D248" i="21" s="1"/>
  <c r="O19" i="21"/>
  <c r="U19" i="21" s="1"/>
  <c r="AA19" i="21" s="1"/>
  <c r="AG19" i="21" s="1"/>
  <c r="AM19" i="21" s="1"/>
  <c r="AS19" i="21" s="1"/>
  <c r="N19" i="21"/>
  <c r="T19" i="21" s="1"/>
  <c r="Z19" i="21" s="1"/>
  <c r="AF19" i="21" s="1"/>
  <c r="AL19" i="21" s="1"/>
  <c r="AR19" i="21" s="1"/>
  <c r="AR15" i="21" s="1"/>
  <c r="M19" i="21"/>
  <c r="S19" i="21" s="1"/>
  <c r="Y19" i="21" s="1"/>
  <c r="AE19" i="21" s="1"/>
  <c r="AK19" i="21" s="1"/>
  <c r="AQ19" i="21" s="1"/>
  <c r="O18" i="21"/>
  <c r="U18" i="21" s="1"/>
  <c r="AA18" i="21" s="1"/>
  <c r="AG18" i="21" s="1"/>
  <c r="AM18" i="21" s="1"/>
  <c r="AS18" i="21" s="1"/>
  <c r="N18" i="21"/>
  <c r="T18" i="21" s="1"/>
  <c r="Z18" i="21" s="1"/>
  <c r="AF18" i="21" s="1"/>
  <c r="AL18" i="21" s="1"/>
  <c r="AR18" i="21" s="1"/>
  <c r="M18" i="21"/>
  <c r="S18" i="21" s="1"/>
  <c r="Y18" i="21" s="1"/>
  <c r="AE18" i="21" s="1"/>
  <c r="AK18" i="21" s="1"/>
  <c r="AQ18" i="21" s="1"/>
  <c r="O17" i="21"/>
  <c r="U17" i="21" s="1"/>
  <c r="AA17" i="21" s="1"/>
  <c r="AG17" i="21" s="1"/>
  <c r="AM17" i="21" s="1"/>
  <c r="AS17" i="21" s="1"/>
  <c r="N17" i="21"/>
  <c r="T17" i="21" s="1"/>
  <c r="Z17" i="21" s="1"/>
  <c r="AF17" i="21" s="1"/>
  <c r="AL17" i="21" s="1"/>
  <c r="AR17" i="21" s="1"/>
  <c r="M17" i="21"/>
  <c r="S17" i="21" s="1"/>
  <c r="Y17" i="21" s="1"/>
  <c r="AE17" i="21" s="1"/>
  <c r="AK17" i="21" s="1"/>
  <c r="AQ17" i="21" s="1"/>
  <c r="L15" i="21"/>
  <c r="L14" i="21" s="1"/>
  <c r="K15" i="21"/>
  <c r="K242" i="21" s="1"/>
  <c r="J15" i="21"/>
  <c r="J242" i="21" s="1"/>
  <c r="F15" i="21"/>
  <c r="F14" i="21" s="1"/>
  <c r="E15" i="21"/>
  <c r="E14" i="21" s="1"/>
  <c r="D15" i="21"/>
  <c r="D242" i="21" s="1"/>
  <c r="AK178" i="21" l="1"/>
  <c r="AQ178" i="21" s="1"/>
  <c r="AR14" i="21"/>
  <c r="AR242" i="21"/>
  <c r="AQ112" i="21"/>
  <c r="AL45" i="21"/>
  <c r="AR46" i="21"/>
  <c r="AL112" i="21"/>
  <c r="AR113" i="21"/>
  <c r="AR112" i="21" s="1"/>
  <c r="AQ154" i="21"/>
  <c r="AK153" i="21"/>
  <c r="AQ15" i="21"/>
  <c r="AS31" i="21"/>
  <c r="AR87" i="21"/>
  <c r="AR83" i="21" s="1"/>
  <c r="AR82" i="21" s="1"/>
  <c r="AS93" i="21"/>
  <c r="AS112" i="21"/>
  <c r="AQ117" i="21"/>
  <c r="AQ135" i="21"/>
  <c r="AR154" i="21"/>
  <c r="AR153" i="21" s="1"/>
  <c r="AR140" i="21" s="1"/>
  <c r="AL153" i="21"/>
  <c r="AL140" i="21" s="1"/>
  <c r="AR184" i="21"/>
  <c r="AR165" i="21" s="1"/>
  <c r="AQ184" i="21"/>
  <c r="AK87" i="21"/>
  <c r="AK83" i="21" s="1"/>
  <c r="AK82" i="21" s="1"/>
  <c r="AQ88" i="21"/>
  <c r="AQ87" i="21" s="1"/>
  <c r="AQ83" i="21" s="1"/>
  <c r="AQ82" i="21" s="1"/>
  <c r="AL93" i="21"/>
  <c r="AR94" i="21"/>
  <c r="AR93" i="21" s="1"/>
  <c r="AM136" i="21"/>
  <c r="AM135" i="21" s="1"/>
  <c r="AS137" i="21"/>
  <c r="AS136" i="21" s="1"/>
  <c r="AS135" i="21" s="1"/>
  <c r="AS15" i="21"/>
  <c r="AQ31" i="21"/>
  <c r="AQ45" i="21"/>
  <c r="AR45" i="21"/>
  <c r="AS107" i="21"/>
  <c r="AS117" i="21"/>
  <c r="AQ153" i="21"/>
  <c r="AM107" i="21"/>
  <c r="AK45" i="21"/>
  <c r="AK15" i="21"/>
  <c r="AM31" i="21"/>
  <c r="AL87" i="21"/>
  <c r="AL83" i="21" s="1"/>
  <c r="AL82" i="21" s="1"/>
  <c r="AM93" i="21"/>
  <c r="AM112" i="21"/>
  <c r="AK117" i="21"/>
  <c r="AM117" i="21"/>
  <c r="AK136" i="21"/>
  <c r="AK135" i="21" s="1"/>
  <c r="AL15" i="21"/>
  <c r="AG153" i="21"/>
  <c r="AG140" i="21" s="1"/>
  <c r="AM154" i="21"/>
  <c r="AK184" i="21"/>
  <c r="AM15" i="21"/>
  <c r="AK31" i="21"/>
  <c r="AK112" i="21"/>
  <c r="AL184" i="21"/>
  <c r="AL165" i="21" s="1"/>
  <c r="AE112" i="21"/>
  <c r="W238" i="21"/>
  <c r="AF15" i="21"/>
  <c r="AF242" i="21" s="1"/>
  <c r="AG117" i="21"/>
  <c r="AE184" i="21"/>
  <c r="AE165" i="21" s="1"/>
  <c r="P132" i="21"/>
  <c r="P238" i="21" s="1"/>
  <c r="AE15" i="21"/>
  <c r="AF112" i="21"/>
  <c r="AF184" i="21"/>
  <c r="AF165" i="21" s="1"/>
  <c r="AF153" i="21"/>
  <c r="AF140" i="21" s="1"/>
  <c r="AG15" i="21"/>
  <c r="AE31" i="21"/>
  <c r="AE45" i="21"/>
  <c r="AF45" i="21"/>
  <c r="AE87" i="21"/>
  <c r="AE83" i="21" s="1"/>
  <c r="AE82" i="21" s="1"/>
  <c r="AF93" i="21"/>
  <c r="AG107" i="21"/>
  <c r="AG31" i="21"/>
  <c r="AF87" i="21"/>
  <c r="AF83" i="21" s="1"/>
  <c r="AF82" i="21" s="1"/>
  <c r="AG93" i="21"/>
  <c r="AG112" i="21"/>
  <c r="AE117" i="21"/>
  <c r="AE136" i="21"/>
  <c r="AE135" i="21" s="1"/>
  <c r="AG136" i="21"/>
  <c r="AG135" i="21" s="1"/>
  <c r="AE153" i="21"/>
  <c r="S21" i="21"/>
  <c r="S20" i="21" s="1"/>
  <c r="U21" i="21"/>
  <c r="U20" i="21" s="1"/>
  <c r="T21" i="21"/>
  <c r="T20" i="21" s="1"/>
  <c r="V238" i="21"/>
  <c r="V243" i="21"/>
  <c r="Z87" i="21"/>
  <c r="Z83" i="21" s="1"/>
  <c r="Z82" i="21" s="1"/>
  <c r="AA93" i="21"/>
  <c r="AA107" i="21"/>
  <c r="Z112" i="21"/>
  <c r="AA136" i="21"/>
  <c r="AA135" i="21" s="1"/>
  <c r="Y153" i="21"/>
  <c r="S54" i="21"/>
  <c r="Y55" i="21"/>
  <c r="U63" i="21"/>
  <c r="AA64" i="21"/>
  <c r="S100" i="21"/>
  <c r="S99" i="21" s="1"/>
  <c r="Y102" i="21"/>
  <c r="U233" i="21"/>
  <c r="AA234" i="21"/>
  <c r="AA31" i="21"/>
  <c r="U35" i="21"/>
  <c r="AA36" i="21"/>
  <c r="U38" i="21"/>
  <c r="AA39" i="21"/>
  <c r="U75" i="21"/>
  <c r="AA76" i="21"/>
  <c r="T78" i="21"/>
  <c r="T77" i="21" s="1"/>
  <c r="Z79" i="21"/>
  <c r="Y15" i="21"/>
  <c r="S35" i="21"/>
  <c r="Y36" i="21"/>
  <c r="T43" i="21"/>
  <c r="Z44" i="21"/>
  <c r="U69" i="21"/>
  <c r="AA70" i="21"/>
  <c r="S73" i="21"/>
  <c r="Y74" i="21"/>
  <c r="T130" i="21"/>
  <c r="Z131" i="21"/>
  <c r="S233" i="21"/>
  <c r="Y234" i="21"/>
  <c r="T49" i="21"/>
  <c r="Z50" i="21"/>
  <c r="S75" i="21"/>
  <c r="Y76" i="21"/>
  <c r="S122" i="21"/>
  <c r="Y124" i="21"/>
  <c r="S125" i="21"/>
  <c r="Y126" i="21"/>
  <c r="Z15" i="21"/>
  <c r="Z242" i="21" s="1"/>
  <c r="AA112" i="21"/>
  <c r="AA15" i="21"/>
  <c r="AA242" i="21" s="1"/>
  <c r="Y31" i="21"/>
  <c r="Y136" i="21"/>
  <c r="Y135" i="21" s="1"/>
  <c r="AA20" i="21"/>
  <c r="Y20" i="21"/>
  <c r="Z20" i="21"/>
  <c r="Y45" i="21"/>
  <c r="U125" i="21"/>
  <c r="AA126" i="21"/>
  <c r="AA153" i="21"/>
  <c r="AA140" i="21" s="1"/>
  <c r="Z45" i="21"/>
  <c r="Y87" i="21"/>
  <c r="Y83" i="21" s="1"/>
  <c r="Y82" i="21" s="1"/>
  <c r="Z93" i="21"/>
  <c r="Y112" i="21"/>
  <c r="AA117" i="21"/>
  <c r="Y117" i="21"/>
  <c r="Z153" i="21"/>
  <c r="Z140" i="21" s="1"/>
  <c r="Q132" i="21"/>
  <c r="Q238" i="21" s="1"/>
  <c r="X243" i="21"/>
  <c r="X238" i="21"/>
  <c r="R132" i="21"/>
  <c r="F48" i="21"/>
  <c r="F42" i="21" s="1"/>
  <c r="J90" i="21"/>
  <c r="T93" i="21"/>
  <c r="S45" i="21"/>
  <c r="M122" i="21"/>
  <c r="J140" i="21"/>
  <c r="D140" i="21"/>
  <c r="J68" i="21"/>
  <c r="J65" i="21" s="1"/>
  <c r="T15" i="21"/>
  <c r="L90" i="21"/>
  <c r="U112" i="21"/>
  <c r="U136" i="21"/>
  <c r="U135" i="21" s="1"/>
  <c r="K140" i="21"/>
  <c r="T87" i="21"/>
  <c r="T83" i="21" s="1"/>
  <c r="T82" i="21" s="1"/>
  <c r="E20" i="21"/>
  <c r="M75" i="21"/>
  <c r="O38" i="21"/>
  <c r="E68" i="21"/>
  <c r="E65" i="21" s="1"/>
  <c r="L68" i="21"/>
  <c r="L65" i="21" s="1"/>
  <c r="S112" i="21"/>
  <c r="F140" i="21"/>
  <c r="T153" i="21"/>
  <c r="T140" i="21" s="1"/>
  <c r="O63" i="21"/>
  <c r="O35" i="21"/>
  <c r="T45" i="21"/>
  <c r="M73" i="21"/>
  <c r="N78" i="21"/>
  <c r="N77" i="21" s="1"/>
  <c r="K90" i="21"/>
  <c r="D106" i="21"/>
  <c r="K106" i="21"/>
  <c r="U107" i="21"/>
  <c r="N43" i="21"/>
  <c r="M43" i="21"/>
  <c r="S44" i="21"/>
  <c r="M69" i="21"/>
  <c r="S70" i="21"/>
  <c r="M93" i="21"/>
  <c r="S95" i="21"/>
  <c r="O97" i="21"/>
  <c r="U98" i="21"/>
  <c r="O130" i="21"/>
  <c r="U131" i="21"/>
  <c r="N226" i="21"/>
  <c r="T227" i="21"/>
  <c r="S15" i="21"/>
  <c r="S31" i="21"/>
  <c r="F30" i="21"/>
  <c r="M35" i="21"/>
  <c r="M38" i="21"/>
  <c r="S39" i="21"/>
  <c r="E48" i="21"/>
  <c r="E42" i="21" s="1"/>
  <c r="L48" i="21"/>
  <c r="L42" i="21" s="1"/>
  <c r="O49" i="21"/>
  <c r="U50" i="21"/>
  <c r="N51" i="21"/>
  <c r="T52" i="21"/>
  <c r="M54" i="21"/>
  <c r="N60" i="21"/>
  <c r="T61" i="21"/>
  <c r="M63" i="21"/>
  <c r="S64" i="21"/>
  <c r="N69" i="21"/>
  <c r="T70" i="21"/>
  <c r="M71" i="21"/>
  <c r="S72" i="21"/>
  <c r="O73" i="21"/>
  <c r="U74" i="21"/>
  <c r="O75" i="21"/>
  <c r="M78" i="21"/>
  <c r="M77" i="21" s="1"/>
  <c r="S79" i="21"/>
  <c r="O87" i="21"/>
  <c r="O83" i="21" s="1"/>
  <c r="O82" i="21" s="1"/>
  <c r="U88" i="21"/>
  <c r="M91" i="21"/>
  <c r="S92" i="21"/>
  <c r="F93" i="21"/>
  <c r="F90" i="21" s="1"/>
  <c r="M100" i="21"/>
  <c r="M99" i="21" s="1"/>
  <c r="M104" i="21"/>
  <c r="M103" i="21" s="1"/>
  <c r="S105" i="21"/>
  <c r="E106" i="21"/>
  <c r="M107" i="21"/>
  <c r="S109" i="21"/>
  <c r="T112" i="21"/>
  <c r="N125" i="21"/>
  <c r="T126" i="21"/>
  <c r="N128" i="21"/>
  <c r="T129" i="21"/>
  <c r="N130" i="21"/>
  <c r="N136" i="21"/>
  <c r="N135" i="21" s="1"/>
  <c r="T137" i="21"/>
  <c r="U153" i="21"/>
  <c r="U140" i="21" s="1"/>
  <c r="O226" i="21"/>
  <c r="U227" i="21"/>
  <c r="N35" i="21"/>
  <c r="T36" i="21"/>
  <c r="O40" i="21"/>
  <c r="U41" i="21"/>
  <c r="O54" i="21"/>
  <c r="U55" i="21"/>
  <c r="N73" i="21"/>
  <c r="T74" i="21"/>
  <c r="O80" i="21"/>
  <c r="U81" i="21"/>
  <c r="M128" i="21"/>
  <c r="S129" i="21"/>
  <c r="N38" i="21"/>
  <c r="T39" i="21"/>
  <c r="K48" i="21"/>
  <c r="K42" i="21" s="1"/>
  <c r="K56" i="21"/>
  <c r="K53" i="21" s="1"/>
  <c r="N63" i="21"/>
  <c r="T64" i="21"/>
  <c r="M66" i="21"/>
  <c r="S67" i="21"/>
  <c r="N71" i="21"/>
  <c r="T72" i="21"/>
  <c r="M80" i="21"/>
  <c r="S81" i="21"/>
  <c r="N91" i="21"/>
  <c r="T92" i="21"/>
  <c r="M97" i="21"/>
  <c r="S98" i="21"/>
  <c r="N104" i="21"/>
  <c r="N103" i="21" s="1"/>
  <c r="T105" i="21"/>
  <c r="S117" i="21"/>
  <c r="U117" i="21"/>
  <c r="N122" i="21"/>
  <c r="T124" i="21"/>
  <c r="M125" i="21"/>
  <c r="O128" i="21"/>
  <c r="U129" i="21"/>
  <c r="M130" i="21"/>
  <c r="S131" i="21"/>
  <c r="U185" i="21"/>
  <c r="M233" i="21"/>
  <c r="M51" i="21"/>
  <c r="S52" i="21"/>
  <c r="M60" i="21"/>
  <c r="S61" i="21"/>
  <c r="O66" i="21"/>
  <c r="U67" i="21"/>
  <c r="O100" i="21"/>
  <c r="O99" i="21" s="1"/>
  <c r="U102" i="21"/>
  <c r="N31" i="21"/>
  <c r="T32" i="21"/>
  <c r="M40" i="21"/>
  <c r="S41" i="21"/>
  <c r="O43" i="21"/>
  <c r="U44" i="21"/>
  <c r="N49" i="21"/>
  <c r="D48" i="21"/>
  <c r="D42" i="21" s="1"/>
  <c r="O51" i="21"/>
  <c r="U52" i="21"/>
  <c r="O60" i="21"/>
  <c r="U61" i="21"/>
  <c r="D56" i="21"/>
  <c r="D53" i="21" s="1"/>
  <c r="U15" i="21"/>
  <c r="D30" i="21"/>
  <c r="K30" i="21"/>
  <c r="U31" i="21"/>
  <c r="N40" i="21"/>
  <c r="T41" i="21"/>
  <c r="O45" i="21"/>
  <c r="U46" i="21"/>
  <c r="M49" i="21"/>
  <c r="S50" i="21"/>
  <c r="N54" i="21"/>
  <c r="T55" i="21"/>
  <c r="E53" i="21"/>
  <c r="L53" i="21"/>
  <c r="N66" i="21"/>
  <c r="T67" i="21"/>
  <c r="O69" i="21"/>
  <c r="O71" i="21"/>
  <c r="U72" i="21"/>
  <c r="N75" i="21"/>
  <c r="T76" i="21"/>
  <c r="O78" i="21"/>
  <c r="O77" i="21" s="1"/>
  <c r="U79" i="21"/>
  <c r="N80" i="21"/>
  <c r="T81" i="21"/>
  <c r="S87" i="21"/>
  <c r="S83" i="21" s="1"/>
  <c r="S82" i="21" s="1"/>
  <c r="O91" i="21"/>
  <c r="U92" i="21"/>
  <c r="U93" i="21"/>
  <c r="J96" i="21"/>
  <c r="N97" i="21"/>
  <c r="T98" i="21"/>
  <c r="N100" i="21"/>
  <c r="N99" i="21" s="1"/>
  <c r="T102" i="21"/>
  <c r="O104" i="21"/>
  <c r="O103" i="21" s="1"/>
  <c r="U105" i="21"/>
  <c r="N107" i="21"/>
  <c r="T108" i="21"/>
  <c r="O112" i="21"/>
  <c r="N117" i="21"/>
  <c r="T118" i="21"/>
  <c r="O122" i="21"/>
  <c r="U124" i="21"/>
  <c r="O125" i="21"/>
  <c r="L106" i="21"/>
  <c r="S136" i="21"/>
  <c r="S135" i="21" s="1"/>
  <c r="S141" i="21"/>
  <c r="Y141" i="21" s="1"/>
  <c r="AE141" i="21" s="1"/>
  <c r="S153" i="21"/>
  <c r="M226" i="21"/>
  <c r="S227" i="21"/>
  <c r="O233" i="21"/>
  <c r="E30" i="21"/>
  <c r="L30" i="21"/>
  <c r="M45" i="21"/>
  <c r="J48" i="21"/>
  <c r="J42" i="21" s="1"/>
  <c r="N112" i="21"/>
  <c r="K96" i="21"/>
  <c r="M21" i="21"/>
  <c r="M248" i="21" s="1"/>
  <c r="N45" i="21"/>
  <c r="J56" i="21"/>
  <c r="J53" i="21" s="1"/>
  <c r="F56" i="21"/>
  <c r="F53" i="21" s="1"/>
  <c r="F68" i="21"/>
  <c r="F65" i="21" s="1"/>
  <c r="D93" i="21"/>
  <c r="D90" i="21" s="1"/>
  <c r="N93" i="21"/>
  <c r="O93" i="21"/>
  <c r="M117" i="21"/>
  <c r="E140" i="21"/>
  <c r="L140" i="21"/>
  <c r="D233" i="21"/>
  <c r="J14" i="21"/>
  <c r="O15" i="21"/>
  <c r="O242" i="21" s="1"/>
  <c r="J30" i="21"/>
  <c r="O107" i="21"/>
  <c r="M112" i="21"/>
  <c r="J106" i="21"/>
  <c r="M153" i="21"/>
  <c r="M140" i="21" s="1"/>
  <c r="N153" i="21"/>
  <c r="N140" i="21" s="1"/>
  <c r="M15" i="21"/>
  <c r="M242" i="21" s="1"/>
  <c r="N21" i="21"/>
  <c r="N248" i="21" s="1"/>
  <c r="O21" i="21"/>
  <c r="O20" i="21" s="1"/>
  <c r="O31" i="21"/>
  <c r="M87" i="21"/>
  <c r="M83" i="21" s="1"/>
  <c r="M82" i="21" s="1"/>
  <c r="O136" i="21"/>
  <c r="O135" i="21" s="1"/>
  <c r="N15" i="21"/>
  <c r="N14" i="21" s="1"/>
  <c r="M31" i="21"/>
  <c r="N87" i="21"/>
  <c r="N83" i="21" s="1"/>
  <c r="N82" i="21" s="1"/>
  <c r="D96" i="21"/>
  <c r="D251" i="21" s="1"/>
  <c r="M136" i="21"/>
  <c r="M135" i="21" s="1"/>
  <c r="O117" i="21"/>
  <c r="E233" i="21"/>
  <c r="N234" i="21"/>
  <c r="E242" i="21"/>
  <c r="L242" i="21"/>
  <c r="D20" i="21"/>
  <c r="F106" i="21"/>
  <c r="O153" i="21"/>
  <c r="O140" i="21" s="1"/>
  <c r="F248" i="21"/>
  <c r="F242" i="21"/>
  <c r="D68" i="21"/>
  <c r="D65" i="21" s="1"/>
  <c r="K68" i="21"/>
  <c r="K65" i="21" s="1"/>
  <c r="F96" i="21"/>
  <c r="F251" i="21" s="1"/>
  <c r="F249" i="21"/>
  <c r="D14" i="21"/>
  <c r="K14" i="21"/>
  <c r="E96" i="21"/>
  <c r="E251" i="21" s="1"/>
  <c r="L96" i="21"/>
  <c r="AQ165" i="21" l="1"/>
  <c r="AK165" i="21"/>
  <c r="AQ14" i="21"/>
  <c r="AQ242" i="21"/>
  <c r="AF14" i="21"/>
  <c r="AS14" i="21"/>
  <c r="AS242" i="21"/>
  <c r="AS154" i="21"/>
  <c r="AS153" i="21" s="1"/>
  <c r="AS140" i="21" s="1"/>
  <c r="AM153" i="21"/>
  <c r="AM140" i="21" s="1"/>
  <c r="AK14" i="21"/>
  <c r="AK242" i="21"/>
  <c r="AM14" i="21"/>
  <c r="AM242" i="21"/>
  <c r="AL14" i="21"/>
  <c r="AL242" i="21"/>
  <c r="AK141" i="21"/>
  <c r="AA35" i="21"/>
  <c r="AG36" i="21"/>
  <c r="AM36" i="21" s="1"/>
  <c r="Y75" i="21"/>
  <c r="AE76" i="21"/>
  <c r="AK76" i="21" s="1"/>
  <c r="Y73" i="21"/>
  <c r="AE74" i="21"/>
  <c r="AK74" i="21" s="1"/>
  <c r="Z43" i="21"/>
  <c r="AF44" i="21"/>
  <c r="AL44" i="21" s="1"/>
  <c r="Y100" i="21"/>
  <c r="Y99" i="21" s="1"/>
  <c r="AE102" i="21"/>
  <c r="AK102" i="21" s="1"/>
  <c r="Y54" i="21"/>
  <c r="AE55" i="21"/>
  <c r="AK55" i="21" s="1"/>
  <c r="AG14" i="21"/>
  <c r="AG242" i="21"/>
  <c r="AA75" i="21"/>
  <c r="AG76" i="21"/>
  <c r="AM76" i="21" s="1"/>
  <c r="Z78" i="21"/>
  <c r="Z77" i="21" s="1"/>
  <c r="AF79" i="21"/>
  <c r="AL79" i="21" s="1"/>
  <c r="AA38" i="21"/>
  <c r="AG39" i="21"/>
  <c r="AM39" i="21" s="1"/>
  <c r="Y122" i="21"/>
  <c r="AE124" i="21"/>
  <c r="AK124" i="21" s="1"/>
  <c r="Z49" i="21"/>
  <c r="AF50" i="21"/>
  <c r="AL50" i="21" s="1"/>
  <c r="Z130" i="21"/>
  <c r="AF131" i="21"/>
  <c r="AL131" i="21" s="1"/>
  <c r="AA69" i="21"/>
  <c r="AG70" i="21"/>
  <c r="AM70" i="21" s="1"/>
  <c r="Y35" i="21"/>
  <c r="AE36" i="21"/>
  <c r="AK36" i="21" s="1"/>
  <c r="AA63" i="21"/>
  <c r="AG64" i="21"/>
  <c r="AM64" i="21" s="1"/>
  <c r="AE14" i="21"/>
  <c r="AE242" i="21"/>
  <c r="Y233" i="21"/>
  <c r="AE234" i="21"/>
  <c r="AK234" i="21" s="1"/>
  <c r="AA233" i="21"/>
  <c r="AG234" i="21"/>
  <c r="AM234" i="21" s="1"/>
  <c r="AA125" i="21"/>
  <c r="AG126" i="21"/>
  <c r="AM126" i="21" s="1"/>
  <c r="Y125" i="21"/>
  <c r="AE126" i="21"/>
  <c r="AK126" i="21" s="1"/>
  <c r="AE140" i="21"/>
  <c r="Y14" i="21"/>
  <c r="Y242" i="21"/>
  <c r="Y140" i="21"/>
  <c r="T80" i="21"/>
  <c r="Z81" i="21"/>
  <c r="T75" i="21"/>
  <c r="Z76" i="21"/>
  <c r="U128" i="21"/>
  <c r="AA129" i="21"/>
  <c r="S71" i="21"/>
  <c r="Y72" i="21"/>
  <c r="S63" i="21"/>
  <c r="Y64" i="21"/>
  <c r="U104" i="21"/>
  <c r="U103" i="21" s="1"/>
  <c r="AA105" i="21"/>
  <c r="T97" i="21"/>
  <c r="Z98" i="21"/>
  <c r="U91" i="21"/>
  <c r="AA92" i="21"/>
  <c r="T66" i="21"/>
  <c r="Z67" i="21"/>
  <c r="T54" i="21"/>
  <c r="Z55" i="21"/>
  <c r="U51" i="21"/>
  <c r="AA52" i="21"/>
  <c r="U43" i="21"/>
  <c r="AA44" i="21"/>
  <c r="U66" i="21"/>
  <c r="AA67" i="21"/>
  <c r="S51" i="21"/>
  <c r="Y52" i="21"/>
  <c r="S97" i="21"/>
  <c r="Y98" i="21"/>
  <c r="S80" i="21"/>
  <c r="Y81" i="21"/>
  <c r="S66" i="21"/>
  <c r="Y67" i="21"/>
  <c r="S128" i="21"/>
  <c r="Y129" i="21"/>
  <c r="T73" i="21"/>
  <c r="Z74" i="21"/>
  <c r="U40" i="21"/>
  <c r="U30" i="21" s="1"/>
  <c r="AA41" i="21"/>
  <c r="T51" i="21"/>
  <c r="T48" i="21" s="1"/>
  <c r="T42" i="21" s="1"/>
  <c r="Z52" i="21"/>
  <c r="U97" i="21"/>
  <c r="AA98" i="21"/>
  <c r="S69" i="21"/>
  <c r="Y70" i="21"/>
  <c r="U122" i="21"/>
  <c r="AA124" i="21"/>
  <c r="U78" i="21"/>
  <c r="U77" i="21" s="1"/>
  <c r="AA79" i="21"/>
  <c r="U71" i="21"/>
  <c r="AA72" i="21"/>
  <c r="S130" i="21"/>
  <c r="Y131" i="21"/>
  <c r="U73" i="21"/>
  <c r="AA74" i="21"/>
  <c r="T69" i="21"/>
  <c r="Z70" i="21"/>
  <c r="T100" i="21"/>
  <c r="T99" i="21" s="1"/>
  <c r="Z102" i="21"/>
  <c r="S49" i="21"/>
  <c r="Y50" i="21"/>
  <c r="T40" i="21"/>
  <c r="Z41" i="21"/>
  <c r="S40" i="21"/>
  <c r="Y41" i="21"/>
  <c r="U100" i="21"/>
  <c r="U99" i="21" s="1"/>
  <c r="AA102" i="21"/>
  <c r="T122" i="21"/>
  <c r="Z124" i="21"/>
  <c r="T104" i="21"/>
  <c r="T103" i="21" s="1"/>
  <c r="Z105" i="21"/>
  <c r="T91" i="21"/>
  <c r="T90" i="21" s="1"/>
  <c r="Z92" i="21"/>
  <c r="T71" i="21"/>
  <c r="Z72" i="21"/>
  <c r="T63" i="21"/>
  <c r="Z64" i="21"/>
  <c r="T38" i="21"/>
  <c r="Z39" i="21"/>
  <c r="U80" i="21"/>
  <c r="AA81" i="21"/>
  <c r="U54" i="21"/>
  <c r="AA55" i="21"/>
  <c r="T35" i="21"/>
  <c r="Z36" i="21"/>
  <c r="T128" i="21"/>
  <c r="Z129" i="21"/>
  <c r="S104" i="21"/>
  <c r="S103" i="21" s="1"/>
  <c r="S96" i="21" s="1"/>
  <c r="Y105" i="21"/>
  <c r="S91" i="21"/>
  <c r="Y92" i="21"/>
  <c r="S78" i="21"/>
  <c r="S77" i="21" s="1"/>
  <c r="Y79" i="21"/>
  <c r="U49" i="21"/>
  <c r="AA50" i="21"/>
  <c r="S38" i="21"/>
  <c r="S30" i="21" s="1"/>
  <c r="Y39" i="21"/>
  <c r="U130" i="21"/>
  <c r="AA131" i="21"/>
  <c r="S43" i="21"/>
  <c r="Y44" i="21"/>
  <c r="S93" i="21"/>
  <c r="Y95" i="21"/>
  <c r="T117" i="21"/>
  <c r="Z118" i="21"/>
  <c r="AA185" i="21"/>
  <c r="AG185" i="21" s="1"/>
  <c r="AM185" i="21" s="1"/>
  <c r="T136" i="21"/>
  <c r="T135" i="21" s="1"/>
  <c r="Z137" i="21"/>
  <c r="S107" i="21"/>
  <c r="Y109" i="21"/>
  <c r="S226" i="21"/>
  <c r="Y227" i="21"/>
  <c r="Y226" i="21" s="1"/>
  <c r="U45" i="21"/>
  <c r="AA46" i="21"/>
  <c r="T31" i="21"/>
  <c r="Z32" i="21"/>
  <c r="U226" i="21"/>
  <c r="AA227" i="21"/>
  <c r="AA226" i="21" s="1"/>
  <c r="T125" i="21"/>
  <c r="Z126" i="21"/>
  <c r="U87" i="21"/>
  <c r="U83" i="21" s="1"/>
  <c r="U82" i="21" s="1"/>
  <c r="AA88" i="21"/>
  <c r="T226" i="21"/>
  <c r="Z227" i="21"/>
  <c r="Z226" i="21" s="1"/>
  <c r="T107" i="21"/>
  <c r="Z108" i="21"/>
  <c r="U60" i="21"/>
  <c r="U56" i="21" s="1"/>
  <c r="AA61" i="21"/>
  <c r="S60" i="21"/>
  <c r="Y61" i="21"/>
  <c r="R238" i="21"/>
  <c r="T60" i="21"/>
  <c r="Z61" i="21"/>
  <c r="AA14" i="21"/>
  <c r="Z14" i="21"/>
  <c r="U14" i="21"/>
  <c r="U242" i="21"/>
  <c r="T14" i="21"/>
  <c r="T242" i="21"/>
  <c r="S14" i="21"/>
  <c r="S242" i="21"/>
  <c r="O96" i="21"/>
  <c r="O251" i="21" s="1"/>
  <c r="N90" i="21"/>
  <c r="N106" i="21"/>
  <c r="O90" i="21"/>
  <c r="O48" i="21"/>
  <c r="O42" i="21" s="1"/>
  <c r="M48" i="21"/>
  <c r="M42" i="21" s="1"/>
  <c r="O56" i="21"/>
  <c r="O53" i="21" s="1"/>
  <c r="N48" i="21"/>
  <c r="N42" i="21" s="1"/>
  <c r="D249" i="21"/>
  <c r="M249" i="21"/>
  <c r="N68" i="21"/>
  <c r="N65" i="21" s="1"/>
  <c r="K239" i="21"/>
  <c r="M30" i="21"/>
  <c r="M56" i="21"/>
  <c r="M53" i="21" s="1"/>
  <c r="M90" i="21"/>
  <c r="O68" i="21"/>
  <c r="O65" i="21" s="1"/>
  <c r="M96" i="21"/>
  <c r="M251" i="21" s="1"/>
  <c r="O248" i="21"/>
  <c r="K240" i="21"/>
  <c r="N20" i="21"/>
  <c r="F239" i="21"/>
  <c r="N56" i="21"/>
  <c r="N53" i="21" s="1"/>
  <c r="E239" i="21"/>
  <c r="O249" i="21"/>
  <c r="N30" i="21"/>
  <c r="D241" i="21"/>
  <c r="U90" i="21"/>
  <c r="M68" i="21"/>
  <c r="M65" i="21" s="1"/>
  <c r="O106" i="21"/>
  <c r="J239" i="21"/>
  <c r="M106" i="21"/>
  <c r="S140" i="21"/>
  <c r="N96" i="21"/>
  <c r="N251" i="21" s="1"/>
  <c r="F240" i="21"/>
  <c r="E249" i="21"/>
  <c r="N233" i="21"/>
  <c r="N249" i="21" s="1"/>
  <c r="T234" i="21"/>
  <c r="O30" i="21"/>
  <c r="L239" i="21"/>
  <c r="N242" i="21"/>
  <c r="O14" i="21"/>
  <c r="F241" i="21"/>
  <c r="D239" i="21"/>
  <c r="J240" i="21"/>
  <c r="M20" i="21"/>
  <c r="D240" i="21"/>
  <c r="L241" i="21"/>
  <c r="M14" i="21"/>
  <c r="K241" i="21"/>
  <c r="J241" i="21"/>
  <c r="L240" i="21"/>
  <c r="E240" i="21"/>
  <c r="E241" i="21"/>
  <c r="AM184" i="21" l="1"/>
  <c r="AM165" i="21" s="1"/>
  <c r="AS185" i="21"/>
  <c r="AS184" i="21" s="1"/>
  <c r="AS165" i="21" s="1"/>
  <c r="AM125" i="21"/>
  <c r="AS126" i="21"/>
  <c r="AS125" i="21" s="1"/>
  <c r="AK233" i="21"/>
  <c r="AQ234" i="21"/>
  <c r="AQ233" i="21" s="1"/>
  <c r="AM63" i="21"/>
  <c r="AS64" i="21"/>
  <c r="AS63" i="21" s="1"/>
  <c r="AM69" i="21"/>
  <c r="AS70" i="21"/>
  <c r="AS69" i="21" s="1"/>
  <c r="AL49" i="21"/>
  <c r="AR50" i="21"/>
  <c r="AR49" i="21" s="1"/>
  <c r="AM38" i="21"/>
  <c r="AS39" i="21"/>
  <c r="AS38" i="21" s="1"/>
  <c r="AM75" i="21"/>
  <c r="AS76" i="21"/>
  <c r="AS75" i="21" s="1"/>
  <c r="AK54" i="21"/>
  <c r="AQ55" i="21"/>
  <c r="AQ54" i="21" s="1"/>
  <c r="AL43" i="21"/>
  <c r="AR44" i="21"/>
  <c r="AR43" i="21" s="1"/>
  <c r="AK75" i="21"/>
  <c r="AQ76" i="21"/>
  <c r="AQ75" i="21" s="1"/>
  <c r="AK140" i="21"/>
  <c r="AQ141" i="21"/>
  <c r="AQ140" i="21" s="1"/>
  <c r="S48" i="21"/>
  <c r="S68" i="21"/>
  <c r="S65" i="21" s="1"/>
  <c r="AK125" i="21"/>
  <c r="AQ126" i="21"/>
  <c r="AQ125" i="21" s="1"/>
  <c r="AM233" i="21"/>
  <c r="AS234" i="21"/>
  <c r="AS233" i="21" s="1"/>
  <c r="AK35" i="21"/>
  <c r="AQ36" i="21"/>
  <c r="AQ35" i="21" s="1"/>
  <c r="AL130" i="21"/>
  <c r="AR131" i="21"/>
  <c r="AR130" i="21" s="1"/>
  <c r="AK122" i="21"/>
  <c r="AQ124" i="21"/>
  <c r="AQ122" i="21" s="1"/>
  <c r="AL78" i="21"/>
  <c r="AL77" i="21" s="1"/>
  <c r="AR79" i="21"/>
  <c r="AR78" i="21" s="1"/>
  <c r="AR77" i="21" s="1"/>
  <c r="AK100" i="21"/>
  <c r="AK99" i="21" s="1"/>
  <c r="AQ102" i="21"/>
  <c r="AQ100" i="21" s="1"/>
  <c r="AQ99" i="21" s="1"/>
  <c r="AK73" i="21"/>
  <c r="AQ74" i="21"/>
  <c r="AQ73" i="21" s="1"/>
  <c r="AM35" i="21"/>
  <c r="AS36" i="21"/>
  <c r="AS35" i="21" s="1"/>
  <c r="T68" i="21"/>
  <c r="T65" i="21" s="1"/>
  <c r="AE125" i="21"/>
  <c r="AG233" i="21"/>
  <c r="AE35" i="21"/>
  <c r="AF130" i="21"/>
  <c r="AE122" i="21"/>
  <c r="AF78" i="21"/>
  <c r="AF77" i="21" s="1"/>
  <c r="AE100" i="21"/>
  <c r="AE99" i="21" s="1"/>
  <c r="AE73" i="21"/>
  <c r="AG35" i="21"/>
  <c r="AG184" i="21"/>
  <c r="AG165" i="21" s="1"/>
  <c r="AG125" i="21"/>
  <c r="AE233" i="21"/>
  <c r="AG63" i="21"/>
  <c r="AG69" i="21"/>
  <c r="AF49" i="21"/>
  <c r="AG38" i="21"/>
  <c r="AG75" i="21"/>
  <c r="AE54" i="21"/>
  <c r="AF43" i="21"/>
  <c r="AE75" i="21"/>
  <c r="U48" i="21"/>
  <c r="U42" i="21" s="1"/>
  <c r="U53" i="21"/>
  <c r="AA130" i="21"/>
  <c r="AG131" i="21"/>
  <c r="AM131" i="21" s="1"/>
  <c r="AA49" i="21"/>
  <c r="AG50" i="21"/>
  <c r="AM50" i="21" s="1"/>
  <c r="Y91" i="21"/>
  <c r="AE92" i="21"/>
  <c r="AK92" i="21" s="1"/>
  <c r="Z128" i="21"/>
  <c r="AF129" i="21"/>
  <c r="AL129" i="21" s="1"/>
  <c r="AA54" i="21"/>
  <c r="AG55" i="21"/>
  <c r="AM55" i="21" s="1"/>
  <c r="Z38" i="21"/>
  <c r="AF39" i="21"/>
  <c r="AL39" i="21" s="1"/>
  <c r="Z71" i="21"/>
  <c r="AF72" i="21"/>
  <c r="AL72" i="21" s="1"/>
  <c r="Z104" i="21"/>
  <c r="Z103" i="21" s="1"/>
  <c r="AF105" i="21"/>
  <c r="AL105" i="21" s="1"/>
  <c r="AA100" i="21"/>
  <c r="AA99" i="21" s="1"/>
  <c r="AG102" i="21"/>
  <c r="AM102" i="21" s="1"/>
  <c r="Z40" i="21"/>
  <c r="AF41" i="21"/>
  <c r="AL41" i="21" s="1"/>
  <c r="Z100" i="21"/>
  <c r="Z99" i="21" s="1"/>
  <c r="AF102" i="21"/>
  <c r="AL102" i="21" s="1"/>
  <c r="AA73" i="21"/>
  <c r="AG74" i="21"/>
  <c r="AM74" i="21" s="1"/>
  <c r="AA71" i="21"/>
  <c r="AG72" i="21"/>
  <c r="AM72" i="21" s="1"/>
  <c r="AA122" i="21"/>
  <c r="AG124" i="21"/>
  <c r="AM124" i="21" s="1"/>
  <c r="AA97" i="21"/>
  <c r="AG98" i="21"/>
  <c r="AM98" i="21" s="1"/>
  <c r="AA40" i="21"/>
  <c r="AA30" i="21" s="1"/>
  <c r="AG41" i="21"/>
  <c r="AM41" i="21" s="1"/>
  <c r="Y128" i="21"/>
  <c r="AE129" i="21"/>
  <c r="AK129" i="21" s="1"/>
  <c r="Y80" i="21"/>
  <c r="AE81" i="21"/>
  <c r="AK81" i="21" s="1"/>
  <c r="Y51" i="21"/>
  <c r="AE52" i="21"/>
  <c r="AK52" i="21" s="1"/>
  <c r="AA43" i="21"/>
  <c r="AG44" i="21"/>
  <c r="AM44" i="21" s="1"/>
  <c r="Z54" i="21"/>
  <c r="AF55" i="21"/>
  <c r="AL55" i="21" s="1"/>
  <c r="AA91" i="21"/>
  <c r="AA90" i="21" s="1"/>
  <c r="AG92" i="21"/>
  <c r="AM92" i="21" s="1"/>
  <c r="AA104" i="21"/>
  <c r="AA103" i="21" s="1"/>
  <c r="AG105" i="21"/>
  <c r="AM105" i="21" s="1"/>
  <c r="Y71" i="21"/>
  <c r="AE72" i="21"/>
  <c r="AK72" i="21" s="1"/>
  <c r="Z75" i="21"/>
  <c r="AF76" i="21"/>
  <c r="AL76" i="21" s="1"/>
  <c r="Y43" i="21"/>
  <c r="AE44" i="21"/>
  <c r="AK44" i="21" s="1"/>
  <c r="Y38" i="21"/>
  <c r="AE39" i="21"/>
  <c r="AK39" i="21" s="1"/>
  <c r="Y78" i="21"/>
  <c r="Y77" i="21" s="1"/>
  <c r="AE79" i="21"/>
  <c r="AK79" i="21" s="1"/>
  <c r="Y104" i="21"/>
  <c r="Y103" i="21" s="1"/>
  <c r="AE105" i="21"/>
  <c r="AK105" i="21" s="1"/>
  <c r="Z35" i="21"/>
  <c r="AF36" i="21"/>
  <c r="AL36" i="21" s="1"/>
  <c r="AA80" i="21"/>
  <c r="AG81" i="21"/>
  <c r="AM81" i="21" s="1"/>
  <c r="Z63" i="21"/>
  <c r="AF64" i="21"/>
  <c r="AL64" i="21" s="1"/>
  <c r="Z91" i="21"/>
  <c r="Z90" i="21" s="1"/>
  <c r="AF92" i="21"/>
  <c r="AL92" i="21" s="1"/>
  <c r="Z122" i="21"/>
  <c r="AF124" i="21"/>
  <c r="AL124" i="21" s="1"/>
  <c r="Y40" i="21"/>
  <c r="AE41" i="21"/>
  <c r="AK41" i="21" s="1"/>
  <c r="Y49" i="21"/>
  <c r="AE50" i="21"/>
  <c r="AK50" i="21" s="1"/>
  <c r="Z69" i="21"/>
  <c r="AF70" i="21"/>
  <c r="AL70" i="21" s="1"/>
  <c r="Y130" i="21"/>
  <c r="AE131" i="21"/>
  <c r="AK131" i="21" s="1"/>
  <c r="AA78" i="21"/>
  <c r="AA77" i="21" s="1"/>
  <c r="AG79" i="21"/>
  <c r="AM79" i="21" s="1"/>
  <c r="Y69" i="21"/>
  <c r="Y68" i="21" s="1"/>
  <c r="AE70" i="21"/>
  <c r="AK70" i="21" s="1"/>
  <c r="Z51" i="21"/>
  <c r="Z48" i="21" s="1"/>
  <c r="Z42" i="21" s="1"/>
  <c r="AF52" i="21"/>
  <c r="AL52" i="21" s="1"/>
  <c r="Z73" i="21"/>
  <c r="AF74" i="21"/>
  <c r="AL74" i="21" s="1"/>
  <c r="Y66" i="21"/>
  <c r="AE67" i="21"/>
  <c r="AK67" i="21" s="1"/>
  <c r="Y97" i="21"/>
  <c r="AE98" i="21"/>
  <c r="AK98" i="21" s="1"/>
  <c r="AA66" i="21"/>
  <c r="AG67" i="21"/>
  <c r="AM67" i="21" s="1"/>
  <c r="AA51" i="21"/>
  <c r="AG52" i="21"/>
  <c r="AM52" i="21" s="1"/>
  <c r="Z66" i="21"/>
  <c r="AF67" i="21"/>
  <c r="AL67" i="21" s="1"/>
  <c r="Z97" i="21"/>
  <c r="AF98" i="21"/>
  <c r="AL98" i="21" s="1"/>
  <c r="Y63" i="21"/>
  <c r="AE64" i="21"/>
  <c r="AK64" i="21" s="1"/>
  <c r="AA128" i="21"/>
  <c r="AG129" i="21"/>
  <c r="AM129" i="21" s="1"/>
  <c r="Z80" i="21"/>
  <c r="AF81" i="21"/>
  <c r="AL81" i="21" s="1"/>
  <c r="AG227" i="21"/>
  <c r="AM227" i="21" s="1"/>
  <c r="AM226" i="21" s="1"/>
  <c r="AF227" i="21"/>
  <c r="AL227" i="21" s="1"/>
  <c r="AL226" i="21" s="1"/>
  <c r="AE227" i="21"/>
  <c r="AK227" i="21" s="1"/>
  <c r="AK226" i="21" s="1"/>
  <c r="S106" i="21"/>
  <c r="T96" i="21"/>
  <c r="Y93" i="21"/>
  <c r="AE95" i="21"/>
  <c r="AK95" i="21" s="1"/>
  <c r="Z125" i="21"/>
  <c r="AF126" i="21"/>
  <c r="AL126" i="21" s="1"/>
  <c r="Y60" i="21"/>
  <c r="AE61" i="21"/>
  <c r="AK61" i="21" s="1"/>
  <c r="Z107" i="21"/>
  <c r="AF108" i="21"/>
  <c r="AL108" i="21" s="1"/>
  <c r="AA87" i="21"/>
  <c r="AA83" i="21" s="1"/>
  <c r="AA82" i="21" s="1"/>
  <c r="AG88" i="21"/>
  <c r="AM88" i="21" s="1"/>
  <c r="AA45" i="21"/>
  <c r="AG46" i="21"/>
  <c r="AM46" i="21" s="1"/>
  <c r="Y107" i="21"/>
  <c r="AE109" i="21"/>
  <c r="AK109" i="21" s="1"/>
  <c r="AA60" i="21"/>
  <c r="AA56" i="21" s="1"/>
  <c r="AG61" i="21"/>
  <c r="AM61" i="21" s="1"/>
  <c r="Z31" i="21"/>
  <c r="AF32" i="21"/>
  <c r="AL32" i="21" s="1"/>
  <c r="Z60" i="21"/>
  <c r="AF61" i="21"/>
  <c r="AL61" i="21" s="1"/>
  <c r="Z117" i="21"/>
  <c r="AF118" i="21"/>
  <c r="AL118" i="21" s="1"/>
  <c r="Z136" i="21"/>
  <c r="Z135" i="21" s="1"/>
  <c r="AF137" i="21"/>
  <c r="AL137" i="21" s="1"/>
  <c r="T30" i="21"/>
  <c r="S56" i="21"/>
  <c r="S53" i="21" s="1"/>
  <c r="S42" i="21"/>
  <c r="S90" i="21"/>
  <c r="U106" i="21"/>
  <c r="U96" i="21"/>
  <c r="T106" i="21"/>
  <c r="K132" i="21"/>
  <c r="K238" i="21" s="1"/>
  <c r="T56" i="21"/>
  <c r="T53" i="21" s="1"/>
  <c r="U68" i="21"/>
  <c r="U65" i="21" s="1"/>
  <c r="T233" i="21"/>
  <c r="Z234" i="21"/>
  <c r="E132" i="21"/>
  <c r="E243" i="21" s="1"/>
  <c r="E246" i="21" s="1"/>
  <c r="E245" i="21" s="1"/>
  <c r="D132" i="21"/>
  <c r="D243" i="21" s="1"/>
  <c r="D246" i="21" s="1"/>
  <c r="D245" i="21" s="1"/>
  <c r="J132" i="21"/>
  <c r="N239" i="21"/>
  <c r="O239" i="21"/>
  <c r="L132" i="21"/>
  <c r="L238" i="21" s="1"/>
  <c r="O241" i="21"/>
  <c r="M240" i="21"/>
  <c r="O240" i="21"/>
  <c r="F132" i="21"/>
  <c r="F252" i="21" s="1"/>
  <c r="M239" i="21"/>
  <c r="N241" i="21"/>
  <c r="N240" i="21"/>
  <c r="M241" i="21"/>
  <c r="AA53" i="21" l="1"/>
  <c r="AK63" i="21"/>
  <c r="AQ64" i="21"/>
  <c r="AQ63" i="21" s="1"/>
  <c r="AK66" i="21"/>
  <c r="AQ67" i="21"/>
  <c r="AQ66" i="21" s="1"/>
  <c r="AL69" i="21"/>
  <c r="AR70" i="21"/>
  <c r="AR69" i="21" s="1"/>
  <c r="AM80" i="21"/>
  <c r="AS81" i="21"/>
  <c r="AS80" i="21" s="1"/>
  <c r="AL75" i="21"/>
  <c r="AR76" i="21"/>
  <c r="AR75" i="21" s="1"/>
  <c r="AK51" i="21"/>
  <c r="AQ52" i="21"/>
  <c r="AQ51" i="21" s="1"/>
  <c r="AM71" i="21"/>
  <c r="AS72" i="21"/>
  <c r="AS71" i="21" s="1"/>
  <c r="AM100" i="21"/>
  <c r="AM99" i="21" s="1"/>
  <c r="AS102" i="21"/>
  <c r="AS100" i="21" s="1"/>
  <c r="AS99" i="21" s="1"/>
  <c r="AK91" i="21"/>
  <c r="AK90" i="21" s="1"/>
  <c r="AQ92" i="21"/>
  <c r="AQ91" i="21" s="1"/>
  <c r="AL117" i="21"/>
  <c r="AR118" i="21"/>
  <c r="AR117" i="21" s="1"/>
  <c r="AL31" i="21"/>
  <c r="AR32" i="21"/>
  <c r="AR31" i="21" s="1"/>
  <c r="AK107" i="21"/>
  <c r="AQ109" i="21"/>
  <c r="AQ107" i="21" s="1"/>
  <c r="AM87" i="21"/>
  <c r="AM83" i="21" s="1"/>
  <c r="AM82" i="21" s="1"/>
  <c r="AS88" i="21"/>
  <c r="AS87" i="21" s="1"/>
  <c r="AS83" i="21" s="1"/>
  <c r="AS82" i="21" s="1"/>
  <c r="AK60" i="21"/>
  <c r="AQ61" i="21"/>
  <c r="AQ60" i="21" s="1"/>
  <c r="AK93" i="21"/>
  <c r="AQ95" i="21"/>
  <c r="AQ93" i="21" s="1"/>
  <c r="AK134" i="21"/>
  <c r="AK133" i="21" s="1"/>
  <c r="AQ227" i="21"/>
  <c r="AQ226" i="21" s="1"/>
  <c r="AL66" i="21"/>
  <c r="AR67" i="21"/>
  <c r="AR66" i="21" s="1"/>
  <c r="AL51" i="21"/>
  <c r="AL48" i="21" s="1"/>
  <c r="AL42" i="21" s="1"/>
  <c r="AR52" i="21"/>
  <c r="AR51" i="21" s="1"/>
  <c r="AK40" i="21"/>
  <c r="AQ41" i="21"/>
  <c r="AQ40" i="21" s="1"/>
  <c r="AK104" i="21"/>
  <c r="AK103" i="21" s="1"/>
  <c r="AQ105" i="21"/>
  <c r="AQ104" i="21" s="1"/>
  <c r="AQ103" i="21" s="1"/>
  <c r="AM104" i="21"/>
  <c r="AM103" i="21" s="1"/>
  <c r="AS105" i="21"/>
  <c r="AS104" i="21" s="1"/>
  <c r="AS103" i="21" s="1"/>
  <c r="AM97" i="21"/>
  <c r="AS98" i="21"/>
  <c r="AS97" i="21" s="1"/>
  <c r="AM54" i="21"/>
  <c r="AS55" i="21"/>
  <c r="AS54" i="21" s="1"/>
  <c r="AR227" i="21"/>
  <c r="AR226" i="21" s="1"/>
  <c r="AM128" i="21"/>
  <c r="AS129" i="21"/>
  <c r="AS128" i="21" s="1"/>
  <c r="AL97" i="21"/>
  <c r="AR98" i="21"/>
  <c r="AR97" i="21" s="1"/>
  <c r="AM51" i="21"/>
  <c r="AS52" i="21"/>
  <c r="AS51" i="21" s="1"/>
  <c r="AK97" i="21"/>
  <c r="AK96" i="21" s="1"/>
  <c r="AQ98" i="21"/>
  <c r="AQ97" i="21" s="1"/>
  <c r="AQ96" i="21" s="1"/>
  <c r="AL73" i="21"/>
  <c r="AR74" i="21"/>
  <c r="AR73" i="21" s="1"/>
  <c r="AK69" i="21"/>
  <c r="AQ70" i="21"/>
  <c r="AQ69" i="21" s="1"/>
  <c r="AK130" i="21"/>
  <c r="AQ131" i="21"/>
  <c r="AQ130" i="21" s="1"/>
  <c r="AK49" i="21"/>
  <c r="AQ50" i="21"/>
  <c r="AQ49" i="21" s="1"/>
  <c r="AQ48" i="21" s="1"/>
  <c r="AL122" i="21"/>
  <c r="AR124" i="21"/>
  <c r="AR122" i="21" s="1"/>
  <c r="AL63" i="21"/>
  <c r="AR64" i="21"/>
  <c r="AR63" i="21" s="1"/>
  <c r="AL35" i="21"/>
  <c r="AR36" i="21"/>
  <c r="AR35" i="21" s="1"/>
  <c r="AK78" i="21"/>
  <c r="AK77" i="21" s="1"/>
  <c r="AQ79" i="21"/>
  <c r="AQ78" i="21" s="1"/>
  <c r="AQ77" i="21" s="1"/>
  <c r="AK43" i="21"/>
  <c r="AQ44" i="21"/>
  <c r="AQ43" i="21" s="1"/>
  <c r="AK71" i="21"/>
  <c r="AQ72" i="21"/>
  <c r="AQ71" i="21" s="1"/>
  <c r="AM91" i="21"/>
  <c r="AM90" i="21" s="1"/>
  <c r="AS92" i="21"/>
  <c r="AS91" i="21" s="1"/>
  <c r="AS90" i="21" s="1"/>
  <c r="AM43" i="21"/>
  <c r="AS44" i="21"/>
  <c r="AS43" i="21" s="1"/>
  <c r="AK80" i="21"/>
  <c r="AQ81" i="21"/>
  <c r="AQ80" i="21" s="1"/>
  <c r="AM40" i="21"/>
  <c r="AM30" i="21" s="1"/>
  <c r="AS41" i="21"/>
  <c r="AS40" i="21" s="1"/>
  <c r="AS30" i="21" s="1"/>
  <c r="AM122" i="21"/>
  <c r="AM106" i="21" s="1"/>
  <c r="AS124" i="21"/>
  <c r="AS122" i="21" s="1"/>
  <c r="AM73" i="21"/>
  <c r="AS74" i="21"/>
  <c r="AS73" i="21" s="1"/>
  <c r="AL40" i="21"/>
  <c r="AR41" i="21"/>
  <c r="AR40" i="21" s="1"/>
  <c r="AL104" i="21"/>
  <c r="AL103" i="21" s="1"/>
  <c r="AR105" i="21"/>
  <c r="AR104" i="21" s="1"/>
  <c r="AR103" i="21" s="1"/>
  <c r="AL38" i="21"/>
  <c r="AR39" i="21"/>
  <c r="AR38" i="21" s="1"/>
  <c r="AL128" i="21"/>
  <c r="AR129" i="21"/>
  <c r="AR128" i="21" s="1"/>
  <c r="AM49" i="21"/>
  <c r="AM48" i="21" s="1"/>
  <c r="AS50" i="21"/>
  <c r="AS49" i="21" s="1"/>
  <c r="AS48" i="21" s="1"/>
  <c r="AL80" i="21"/>
  <c r="AR81" i="21"/>
  <c r="AR80" i="21" s="1"/>
  <c r="AM66" i="21"/>
  <c r="AS67" i="21"/>
  <c r="AS66" i="21" s="1"/>
  <c r="AM78" i="21"/>
  <c r="AM77" i="21" s="1"/>
  <c r="AS79" i="21"/>
  <c r="AS78" i="21" s="1"/>
  <c r="AS77" i="21" s="1"/>
  <c r="AL91" i="21"/>
  <c r="AL90" i="21" s="1"/>
  <c r="AR92" i="21"/>
  <c r="AR91" i="21" s="1"/>
  <c r="AR90" i="21" s="1"/>
  <c r="AK38" i="21"/>
  <c r="AQ39" i="21"/>
  <c r="AQ38" i="21" s="1"/>
  <c r="AL54" i="21"/>
  <c r="AR55" i="21"/>
  <c r="AR54" i="21" s="1"/>
  <c r="AK128" i="21"/>
  <c r="AQ129" i="21"/>
  <c r="AQ128" i="21" s="1"/>
  <c r="AL100" i="21"/>
  <c r="AL99" i="21" s="1"/>
  <c r="AR102" i="21"/>
  <c r="AR100" i="21" s="1"/>
  <c r="AR99" i="21" s="1"/>
  <c r="AL71" i="21"/>
  <c r="AR72" i="21"/>
  <c r="AR71" i="21" s="1"/>
  <c r="AM130" i="21"/>
  <c r="AS131" i="21"/>
  <c r="AS130" i="21" s="1"/>
  <c r="AL136" i="21"/>
  <c r="AL135" i="21" s="1"/>
  <c r="AL134" i="21" s="1"/>
  <c r="AR137" i="21"/>
  <c r="AR136" i="21" s="1"/>
  <c r="AR135" i="21" s="1"/>
  <c r="AR134" i="21" s="1"/>
  <c r="AL60" i="21"/>
  <c r="AR61" i="21"/>
  <c r="AR60" i="21" s="1"/>
  <c r="AR56" i="21" s="1"/>
  <c r="AM60" i="21"/>
  <c r="AM56" i="21" s="1"/>
  <c r="AS61" i="21"/>
  <c r="AS60" i="21" s="1"/>
  <c r="AS56" i="21" s="1"/>
  <c r="AM45" i="21"/>
  <c r="AS46" i="21"/>
  <c r="AS45" i="21" s="1"/>
  <c r="AL107" i="21"/>
  <c r="AR108" i="21"/>
  <c r="AR107" i="21" s="1"/>
  <c r="AL125" i="21"/>
  <c r="AR126" i="21"/>
  <c r="AR125" i="21" s="1"/>
  <c r="AM134" i="21"/>
  <c r="AM133" i="21" s="1"/>
  <c r="AS227" i="21"/>
  <c r="AQ134" i="21"/>
  <c r="AQ133" i="21" s="1"/>
  <c r="AR48" i="21"/>
  <c r="AR42" i="21" s="1"/>
  <c r="Y48" i="21"/>
  <c r="Y42" i="21" s="1"/>
  <c r="AF226" i="21"/>
  <c r="AF97" i="21"/>
  <c r="AF73" i="21"/>
  <c r="AE49" i="21"/>
  <c r="AF63" i="21"/>
  <c r="AE43" i="21"/>
  <c r="AG91" i="21"/>
  <c r="AG90" i="21" s="1"/>
  <c r="AG40" i="21"/>
  <c r="AG30" i="21" s="1"/>
  <c r="AF40" i="21"/>
  <c r="AF104" i="21"/>
  <c r="AF103" i="21" s="1"/>
  <c r="AF128" i="21"/>
  <c r="AF136" i="21"/>
  <c r="AF135" i="21" s="1"/>
  <c r="AF60" i="21"/>
  <c r="AF56" i="21" s="1"/>
  <c r="AG60" i="21"/>
  <c r="AG56" i="21" s="1"/>
  <c r="AG45" i="21"/>
  <c r="AF107" i="21"/>
  <c r="AF125" i="21"/>
  <c r="AG51" i="21"/>
  <c r="AE69" i="21"/>
  <c r="AF35" i="21"/>
  <c r="AG122" i="21"/>
  <c r="AF66" i="21"/>
  <c r="AE66" i="21"/>
  <c r="AG78" i="21"/>
  <c r="AG77" i="21" s="1"/>
  <c r="AF69" i="21"/>
  <c r="AE40" i="21"/>
  <c r="AF91" i="21"/>
  <c r="AF90" i="21" s="1"/>
  <c r="AG80" i="21"/>
  <c r="AE104" i="21"/>
  <c r="AE103" i="21" s="1"/>
  <c r="AE38" i="21"/>
  <c r="AE30" i="21" s="1"/>
  <c r="AF75" i="21"/>
  <c r="AG104" i="21"/>
  <c r="AG103" i="21" s="1"/>
  <c r="AF54" i="21"/>
  <c r="AE51" i="21"/>
  <c r="AE128" i="21"/>
  <c r="AG97" i="21"/>
  <c r="AG71" i="21"/>
  <c r="AF100" i="21"/>
  <c r="AF99" i="21" s="1"/>
  <c r="AG100" i="21"/>
  <c r="AG99" i="21" s="1"/>
  <c r="AF71" i="21"/>
  <c r="AG54" i="21"/>
  <c r="AE91" i="21"/>
  <c r="AG130" i="21"/>
  <c r="AG128" i="21"/>
  <c r="AE97" i="21"/>
  <c r="AE130" i="21"/>
  <c r="AF122" i="21"/>
  <c r="AE78" i="21"/>
  <c r="AE77" i="21" s="1"/>
  <c r="AE71" i="21"/>
  <c r="AG43" i="21"/>
  <c r="AE80" i="21"/>
  <c r="AG73" i="21"/>
  <c r="AF38" i="21"/>
  <c r="AG49" i="21"/>
  <c r="AG48" i="21" s="1"/>
  <c r="AF80" i="21"/>
  <c r="AE63" i="21"/>
  <c r="AG66" i="21"/>
  <c r="AF51" i="21"/>
  <c r="AF48" i="21" s="1"/>
  <c r="AF42" i="21" s="1"/>
  <c r="AF117" i="21"/>
  <c r="AF31" i="21"/>
  <c r="AE107" i="21"/>
  <c r="AG87" i="21"/>
  <c r="AG83" i="21" s="1"/>
  <c r="AG82" i="21" s="1"/>
  <c r="AE60" i="21"/>
  <c r="AE93" i="21"/>
  <c r="AE226" i="21"/>
  <c r="AE134" i="21" s="1"/>
  <c r="AE133" i="21" s="1"/>
  <c r="AG226" i="21"/>
  <c r="AG134" i="21" s="1"/>
  <c r="AG133" i="21" s="1"/>
  <c r="Y106" i="21"/>
  <c r="Y96" i="21"/>
  <c r="AA96" i="21"/>
  <c r="Y65" i="21"/>
  <c r="Y90" i="21"/>
  <c r="Z96" i="21"/>
  <c r="Z68" i="21"/>
  <c r="Z65" i="21" s="1"/>
  <c r="Z56" i="21"/>
  <c r="Z53" i="21" s="1"/>
  <c r="Z30" i="21"/>
  <c r="Y30" i="21"/>
  <c r="AA106" i="21"/>
  <c r="T240" i="21"/>
  <c r="Y56" i="21"/>
  <c r="Y53" i="21" s="1"/>
  <c r="AA68" i="21"/>
  <c r="AA65" i="21" s="1"/>
  <c r="AA48" i="21"/>
  <c r="AA42" i="21" s="1"/>
  <c r="AA239" i="21" s="1"/>
  <c r="Z233" i="21"/>
  <c r="AF234" i="21"/>
  <c r="AL234" i="21" s="1"/>
  <c r="U240" i="21"/>
  <c r="T239" i="21"/>
  <c r="S239" i="21"/>
  <c r="Z106" i="21"/>
  <c r="T241" i="21"/>
  <c r="S241" i="21"/>
  <c r="E252" i="21"/>
  <c r="S240" i="21"/>
  <c r="U241" i="21"/>
  <c r="J238" i="21"/>
  <c r="U239" i="21"/>
  <c r="E238" i="21"/>
  <c r="E253" i="21" s="1"/>
  <c r="M132" i="21"/>
  <c r="M243" i="21" s="1"/>
  <c r="M246" i="21" s="1"/>
  <c r="M245" i="21" s="1"/>
  <c r="N132" i="21"/>
  <c r="N243" i="21" s="1"/>
  <c r="N246" i="21" s="1"/>
  <c r="N245" i="21" s="1"/>
  <c r="F238" i="21"/>
  <c r="F253" i="21" s="1"/>
  <c r="D252" i="21"/>
  <c r="O132" i="21"/>
  <c r="O252" i="21" s="1"/>
  <c r="F243" i="21"/>
  <c r="F246" i="21" s="1"/>
  <c r="F245" i="21" s="1"/>
  <c r="D238" i="21"/>
  <c r="D253" i="21" s="1"/>
  <c r="AS226" i="21" l="1"/>
  <c r="AS134" i="21" s="1"/>
  <c r="AS133" i="21" s="1"/>
  <c r="AM68" i="21"/>
  <c r="AK56" i="21"/>
  <c r="AK53" i="21" s="1"/>
  <c r="AK48" i="21"/>
  <c r="AK42" i="21" s="1"/>
  <c r="AM96" i="21"/>
  <c r="AL56" i="21"/>
  <c r="AL53" i="21" s="1"/>
  <c r="AL96" i="21"/>
  <c r="AM42" i="21"/>
  <c r="AL68" i="21"/>
  <c r="AL65" i="21" s="1"/>
  <c r="AK106" i="21"/>
  <c r="AE90" i="21"/>
  <c r="AQ30" i="21"/>
  <c r="AS68" i="21"/>
  <c r="AS65" i="21" s="1"/>
  <c r="AM53" i="21"/>
  <c r="AM239" i="21" s="1"/>
  <c r="AK30" i="21"/>
  <c r="AQ56" i="21"/>
  <c r="AQ53" i="21" s="1"/>
  <c r="AG42" i="21"/>
  <c r="AR106" i="21"/>
  <c r="AS96" i="21"/>
  <c r="AE106" i="21"/>
  <c r="AF53" i="21"/>
  <c r="AR68" i="21"/>
  <c r="AR65" i="21" s="1"/>
  <c r="AR240" i="21" s="1"/>
  <c r="AL106" i="21"/>
  <c r="AL240" i="21" s="1"/>
  <c r="AM65" i="21"/>
  <c r="AM240" i="21" s="1"/>
  <c r="AL233" i="21"/>
  <c r="AR234" i="21"/>
  <c r="AR233" i="21" s="1"/>
  <c r="AQ106" i="21"/>
  <c r="AQ68" i="21"/>
  <c r="AQ65" i="21" s="1"/>
  <c r="AR96" i="21"/>
  <c r="AF134" i="21"/>
  <c r="AK68" i="21"/>
  <c r="AK65" i="21" s="1"/>
  <c r="AR30" i="21"/>
  <c r="AQ90" i="21"/>
  <c r="AE56" i="21"/>
  <c r="AE53" i="21" s="1"/>
  <c r="AR53" i="21"/>
  <c r="AS42" i="21"/>
  <c r="AS241" i="21" s="1"/>
  <c r="AS106" i="21"/>
  <c r="AQ42" i="21"/>
  <c r="AS53" i="21"/>
  <c r="AL30" i="21"/>
  <c r="AF30" i="21"/>
  <c r="AG68" i="21"/>
  <c r="AG65" i="21" s="1"/>
  <c r="AF68" i="21"/>
  <c r="AF65" i="21" s="1"/>
  <c r="AE48" i="21"/>
  <c r="AE42" i="21" s="1"/>
  <c r="AF96" i="21"/>
  <c r="AE96" i="21"/>
  <c r="AG106" i="21"/>
  <c r="AG96" i="21"/>
  <c r="AF106" i="21"/>
  <c r="Z239" i="21"/>
  <c r="AE68" i="21"/>
  <c r="AE65" i="21" s="1"/>
  <c r="AG53" i="21"/>
  <c r="AG239" i="21" s="1"/>
  <c r="AF233" i="21"/>
  <c r="Y240" i="21"/>
  <c r="Y239" i="21"/>
  <c r="U132" i="21"/>
  <c r="U238" i="21" s="1"/>
  <c r="AA240" i="21"/>
  <c r="AA132" i="21" s="1"/>
  <c r="AA238" i="21" s="1"/>
  <c r="T132" i="21"/>
  <c r="T238" i="21" s="1"/>
  <c r="Y241" i="21"/>
  <c r="S132" i="21"/>
  <c r="S238" i="21" s="1"/>
  <c r="Z241" i="21"/>
  <c r="Z240" i="21"/>
  <c r="AA241" i="21"/>
  <c r="N252" i="21"/>
  <c r="O238" i="21"/>
  <c r="O253" i="21" s="1"/>
  <c r="N238" i="21"/>
  <c r="N253" i="21" s="1"/>
  <c r="O243" i="21"/>
  <c r="O246" i="21" s="1"/>
  <c r="O245" i="21" s="1"/>
  <c r="M252" i="21"/>
  <c r="M238" i="21"/>
  <c r="M253" i="21" s="1"/>
  <c r="AS240" i="21" l="1"/>
  <c r="AS239" i="21"/>
  <c r="AQ239" i="21"/>
  <c r="AR241" i="21"/>
  <c r="AR239" i="21"/>
  <c r="AR132" i="21" s="1"/>
  <c r="AR243" i="21" s="1"/>
  <c r="AK240" i="21"/>
  <c r="AK239" i="21"/>
  <c r="AK132" i="21" s="1"/>
  <c r="AQ240" i="21"/>
  <c r="AQ132" i="21" s="1"/>
  <c r="AQ241" i="21"/>
  <c r="AR133" i="21"/>
  <c r="AF240" i="21"/>
  <c r="AF133" i="21"/>
  <c r="AE239" i="21"/>
  <c r="AM241" i="21"/>
  <c r="AF239" i="21"/>
  <c r="AF132" i="21" s="1"/>
  <c r="AF241" i="21"/>
  <c r="AM132" i="21"/>
  <c r="AM237" i="21" s="1"/>
  <c r="AL241" i="21"/>
  <c r="AL239" i="21"/>
  <c r="AL132" i="21" s="1"/>
  <c r="AL243" i="21" s="1"/>
  <c r="AG240" i="21"/>
  <c r="AG132" i="21" s="1"/>
  <c r="AL133" i="21"/>
  <c r="AK241" i="21"/>
  <c r="U243" i="21"/>
  <c r="U246" i="21" s="1"/>
  <c r="U245" i="21" s="1"/>
  <c r="U244" i="21" s="1"/>
  <c r="AG241" i="21"/>
  <c r="Z132" i="21"/>
  <c r="Z238" i="21" s="1"/>
  <c r="Y132" i="21"/>
  <c r="Y243" i="21" s="1"/>
  <c r="Y246" i="21" s="1"/>
  <c r="AE241" i="21"/>
  <c r="AE240" i="21"/>
  <c r="S243" i="21"/>
  <c r="S244" i="21" s="1"/>
  <c r="T243" i="21"/>
  <c r="T246" i="21" s="1"/>
  <c r="T245" i="21" s="1"/>
  <c r="T244" i="21" s="1"/>
  <c r="AA243" i="21"/>
  <c r="AA244" i="21" s="1"/>
  <c r="AA184" i="21"/>
  <c r="AA165" i="21" s="1"/>
  <c r="AA134" i="21" s="1"/>
  <c r="AA133" i="21" s="1"/>
  <c r="AA237" i="21" s="1"/>
  <c r="U184" i="21"/>
  <c r="U165" i="21" s="1"/>
  <c r="U134" i="21" s="1"/>
  <c r="U133" i="21" s="1"/>
  <c r="U237" i="21" s="1"/>
  <c r="Z184" i="21"/>
  <c r="Z165" i="21" s="1"/>
  <c r="Z134" i="21" s="1"/>
  <c r="Z133" i="21" s="1"/>
  <c r="N184" i="21"/>
  <c r="N165" i="21" s="1"/>
  <c r="N134" i="21" s="1"/>
  <c r="N133" i="21" s="1"/>
  <c r="N237" i="21" s="1"/>
  <c r="T184" i="21"/>
  <c r="T165" i="21" s="1"/>
  <c r="T134" i="21" s="1"/>
  <c r="T133" i="21" s="1"/>
  <c r="T237" i="21" s="1"/>
  <c r="S184" i="21"/>
  <c r="S165" i="21" s="1"/>
  <c r="S134" i="21" s="1"/>
  <c r="S133" i="21" s="1"/>
  <c r="S237" i="21" s="1"/>
  <c r="M184" i="21"/>
  <c r="M165" i="21" s="1"/>
  <c r="M134" i="21" s="1"/>
  <c r="M133" i="21" s="1"/>
  <c r="M237" i="21" s="1"/>
  <c r="O184" i="21"/>
  <c r="O165" i="21" s="1"/>
  <c r="O134" i="21" s="1"/>
  <c r="O133" i="21" s="1"/>
  <c r="O237" i="21" s="1"/>
  <c r="Y184" i="21"/>
  <c r="Y165" i="21" s="1"/>
  <c r="Y134" i="21" s="1"/>
  <c r="Y133" i="21" s="1"/>
  <c r="E184" i="21"/>
  <c r="E165" i="21" s="1"/>
  <c r="E134" i="21" s="1"/>
  <c r="E133" i="21" s="1"/>
  <c r="E237" i="21" s="1"/>
  <c r="F184" i="21"/>
  <c r="F165" i="21" s="1"/>
  <c r="F134" i="21" s="1"/>
  <c r="F133" i="21" s="1"/>
  <c r="F237" i="21" s="1"/>
  <c r="J184" i="21"/>
  <c r="J165" i="21" s="1"/>
  <c r="J134" i="21" s="1"/>
  <c r="J133" i="21" s="1"/>
  <c r="J237" i="21" s="1"/>
  <c r="L184" i="21"/>
  <c r="L165" i="21" s="1"/>
  <c r="L134" i="21" s="1"/>
  <c r="L133" i="21" s="1"/>
  <c r="L237" i="21" s="1"/>
  <c r="D184" i="21"/>
  <c r="D165" i="21" s="1"/>
  <c r="D134" i="21" s="1"/>
  <c r="D133" i="21" s="1"/>
  <c r="D237" i="21" s="1"/>
  <c r="K184" i="21"/>
  <c r="K165" i="21" s="1"/>
  <c r="K134" i="21" s="1"/>
  <c r="K133" i="21" s="1"/>
  <c r="K237" i="21" s="1"/>
  <c r="Q184" i="21"/>
  <c r="Q165" i="21" s="1"/>
  <c r="Q134" i="21" s="1"/>
  <c r="Q133" i="21" s="1"/>
  <c r="Q237" i="21" s="1"/>
  <c r="R184" i="21"/>
  <c r="R165" i="21" s="1"/>
  <c r="R134" i="21" s="1"/>
  <c r="R133" i="21" s="1"/>
  <c r="R237" i="21" s="1"/>
  <c r="P184" i="21"/>
  <c r="P165" i="21" s="1"/>
  <c r="P134" i="21" s="1"/>
  <c r="P133" i="21" s="1"/>
  <c r="P237" i="21" s="1"/>
  <c r="W184" i="21"/>
  <c r="W165" i="21" s="1"/>
  <c r="W134" i="21" s="1"/>
  <c r="W133" i="21" s="1"/>
  <c r="W237" i="21" s="1"/>
  <c r="X184" i="21"/>
  <c r="X165" i="21" s="1"/>
  <c r="X134" i="21" s="1"/>
  <c r="X133" i="21" s="1"/>
  <c r="X237" i="21" s="1"/>
  <c r="V184" i="21"/>
  <c r="V165" i="21" s="1"/>
  <c r="V134" i="21" s="1"/>
  <c r="V133" i="21" s="1"/>
  <c r="V237" i="21" s="1"/>
  <c r="AR238" i="21" l="1"/>
  <c r="AR237" i="21"/>
  <c r="AS132" i="21"/>
  <c r="AR244" i="21"/>
  <c r="AR246" i="21"/>
  <c r="AQ243" i="21"/>
  <c r="AQ238" i="21"/>
  <c r="AQ237" i="21"/>
  <c r="AM243" i="21"/>
  <c r="AM246" i="21" s="1"/>
  <c r="AE132" i="21"/>
  <c r="AE238" i="21" s="1"/>
  <c r="AF238" i="21"/>
  <c r="AF243" i="21"/>
  <c r="AF244" i="21" s="1"/>
  <c r="AF237" i="21"/>
  <c r="AM238" i="21"/>
  <c r="AL246" i="21"/>
  <c r="AL244" i="21"/>
  <c r="AL237" i="21"/>
  <c r="AK243" i="21"/>
  <c r="AK238" i="21"/>
  <c r="AK237" i="21"/>
  <c r="AL238" i="21"/>
  <c r="Z243" i="21"/>
  <c r="Z244" i="21" s="1"/>
  <c r="Y237" i="21"/>
  <c r="Z237" i="21"/>
  <c r="Y244" i="21"/>
  <c r="Y238" i="21"/>
  <c r="S246" i="21"/>
  <c r="AA246" i="21"/>
  <c r="AG243" i="21"/>
  <c r="AG238" i="21"/>
  <c r="AG237" i="21"/>
  <c r="AM244" i="21" l="1"/>
  <c r="AS243" i="21"/>
  <c r="AS238" i="21"/>
  <c r="AS237" i="21"/>
  <c r="AQ246" i="21"/>
  <c r="AQ244" i="21"/>
  <c r="AE237" i="21"/>
  <c r="AE243" i="21"/>
  <c r="AE246" i="21" s="1"/>
  <c r="AF246" i="21"/>
  <c r="Z246" i="21"/>
  <c r="AK244" i="21"/>
  <c r="AK246" i="21"/>
  <c r="AG244" i="21"/>
  <c r="AG246" i="21"/>
  <c r="AS246" i="21" l="1"/>
  <c r="AS244" i="21"/>
  <c r="AE244" i="21"/>
</calcChain>
</file>

<file path=xl/comments1.xml><?xml version="1.0" encoding="utf-8"?>
<comments xmlns="http://schemas.openxmlformats.org/spreadsheetml/2006/main">
  <authors>
    <author>Автор</author>
  </authors>
  <commentList>
    <comment ref="V1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уведом</t>
        </r>
      </text>
    </comment>
  </commentList>
</comments>
</file>

<file path=xl/sharedStrings.xml><?xml version="1.0" encoding="utf-8"?>
<sst xmlns="http://schemas.openxmlformats.org/spreadsheetml/2006/main" count="541" uniqueCount="483">
  <si>
    <t xml:space="preserve">Код </t>
  </si>
  <si>
    <t xml:space="preserve"> 1 00 00000 00 0000 000</t>
  </si>
  <si>
    <t xml:space="preserve"> 1 01 00000 00 0000 000</t>
  </si>
  <si>
    <t xml:space="preserve"> 1 01 02000 01 0000 110</t>
  </si>
  <si>
    <t xml:space="preserve"> 1 01 02010 01 0000 110</t>
  </si>
  <si>
    <t xml:space="preserve"> 1 01 02020 01 0000 110</t>
  </si>
  <si>
    <t xml:space="preserve"> 1 01 02030 01 0000 110</t>
  </si>
  <si>
    <t xml:space="preserve"> 1 01 02040 01 0000 110</t>
  </si>
  <si>
    <t xml:space="preserve"> 1 03 00000 00 0000 000</t>
  </si>
  <si>
    <t xml:space="preserve"> 1 03 02000 01 0000 110</t>
  </si>
  <si>
    <t xml:space="preserve"> 1 05 00000 00 0000 000</t>
  </si>
  <si>
    <t xml:space="preserve"> 1 05 02000 02 0000 110</t>
  </si>
  <si>
    <t xml:space="preserve"> 1 05 02010 02 0000 110</t>
  </si>
  <si>
    <t xml:space="preserve"> 1 05 02020 02 0000 110</t>
  </si>
  <si>
    <t xml:space="preserve"> 1 05 03000 01 0000 110</t>
  </si>
  <si>
    <t xml:space="preserve"> 1 05 03010 01 0000 110</t>
  </si>
  <si>
    <t xml:space="preserve"> 1 05 04000 02 0000 110</t>
  </si>
  <si>
    <t xml:space="preserve"> 1 05 04010 02 0000 110</t>
  </si>
  <si>
    <t xml:space="preserve"> 1 06 00000 00 0000 000</t>
  </si>
  <si>
    <t xml:space="preserve"> 1 06 01000 00 0000 110</t>
  </si>
  <si>
    <t xml:space="preserve"> 1 06 01020 04 0000 110</t>
  </si>
  <si>
    <t>1 06 04000 02 0000 110</t>
  </si>
  <si>
    <t>1 06 04011 02 0000 110</t>
  </si>
  <si>
    <t>1 06 04012 02 0000 110</t>
  </si>
  <si>
    <t xml:space="preserve"> 1 06 06000 00 0000 110</t>
  </si>
  <si>
    <t xml:space="preserve"> 1 06 06030 00 0000 110</t>
  </si>
  <si>
    <t xml:space="preserve"> 1 06 06032 04 0000 110</t>
  </si>
  <si>
    <t xml:space="preserve"> 1 06 06040 00 0000 110</t>
  </si>
  <si>
    <t xml:space="preserve"> 1 06 06042 04 0000 110</t>
  </si>
  <si>
    <t xml:space="preserve"> 1 08 00000 00 0000 000</t>
  </si>
  <si>
    <t xml:space="preserve"> 1 08 03000 01 0000 110</t>
  </si>
  <si>
    <t xml:space="preserve"> 1 08 03010 01 0000 110</t>
  </si>
  <si>
    <t xml:space="preserve"> 1 08 07000 01 0000 110</t>
  </si>
  <si>
    <t xml:space="preserve"> 1 08 07010 01 0000 110</t>
  </si>
  <si>
    <t xml:space="preserve"> 1 08 07020 01 0000 110</t>
  </si>
  <si>
    <t xml:space="preserve"> 1 08 07100 01 0000 110</t>
  </si>
  <si>
    <t xml:space="preserve"> 1 08 07140 01 0000 110</t>
  </si>
  <si>
    <t xml:space="preserve"> 1 08 07141 01 0000 110</t>
  </si>
  <si>
    <t>1 08 07150 01 0000 110</t>
  </si>
  <si>
    <t xml:space="preserve"> 1 08 07170 01 0000 110</t>
  </si>
  <si>
    <t xml:space="preserve"> 1 08 07173 01 0000 110</t>
  </si>
  <si>
    <t>1 11 00000 00 0000 000</t>
  </si>
  <si>
    <t xml:space="preserve"> 1 11 03000 00 0000 120</t>
  </si>
  <si>
    <t xml:space="preserve"> 1 11 03040 04 0000 120</t>
  </si>
  <si>
    <t>1 11 05000 00 0000 120</t>
  </si>
  <si>
    <t>1 11 05010 00 0000 120</t>
  </si>
  <si>
    <t>1 11 05012 04 0000 120</t>
  </si>
  <si>
    <t>1 11 05020 00 0000 120</t>
  </si>
  <si>
    <t>1 11 05024 04 0000 120</t>
  </si>
  <si>
    <t>1 11 05030 00 0000 120</t>
  </si>
  <si>
    <t>1 11 05034 04 0000 120</t>
  </si>
  <si>
    <t>1 11 05070 00 0000 120</t>
  </si>
  <si>
    <t>1 11 05074 04 0000 120</t>
  </si>
  <si>
    <t>1 11 07000 00 0000 120</t>
  </si>
  <si>
    <t>1 11 07010 00 0000 120</t>
  </si>
  <si>
    <t>1 11 07014 04 0000 120</t>
  </si>
  <si>
    <t xml:space="preserve"> 1 11 09000 00 0000 120</t>
  </si>
  <si>
    <t xml:space="preserve"> 1 11 09044 04 0000 120</t>
  </si>
  <si>
    <t>1 12 00000 00 0000 000</t>
  </si>
  <si>
    <t>1 12 01000 01 0000 120</t>
  </si>
  <si>
    <t>1 12 01020 01 6000 120</t>
  </si>
  <si>
    <t>1 13 00000 00 0000 000</t>
  </si>
  <si>
    <t>1 13 01000 00 0000 130</t>
  </si>
  <si>
    <t>1 13 01994 04 0000 130</t>
  </si>
  <si>
    <t>1 13 02000 00 0000 130</t>
  </si>
  <si>
    <t>1 13 02064 04 0000 130</t>
  </si>
  <si>
    <t>1 13 02994 04 0000 130</t>
  </si>
  <si>
    <t>1 14 00000 00 0000 000</t>
  </si>
  <si>
    <t xml:space="preserve"> 1 14 01000 00 0000 000</t>
  </si>
  <si>
    <t xml:space="preserve"> 1 14 01040 04 0000 410</t>
  </si>
  <si>
    <t>1 14 02000 00 0000 000</t>
  </si>
  <si>
    <t>1 14 02040 04 0000 410</t>
  </si>
  <si>
    <t>1 14 02043 04 0000 410</t>
  </si>
  <si>
    <t>1 14 06000 00 0000 000</t>
  </si>
  <si>
    <t>1 14 06010 00 0000 430</t>
  </si>
  <si>
    <t>1 14 06012 04 0000 430</t>
  </si>
  <si>
    <t>1 16 00000 00 0000 000</t>
  </si>
  <si>
    <t>1 16 03000 00 0000 140</t>
  </si>
  <si>
    <t>1 16 03010 01 0000 140</t>
  </si>
  <si>
    <t xml:space="preserve"> 1 16 03030 01 0000 140</t>
  </si>
  <si>
    <t xml:space="preserve"> 1 16 06000 01 0000 140</t>
  </si>
  <si>
    <t xml:space="preserve"> 1 16 06000 01 6000 140</t>
  </si>
  <si>
    <t xml:space="preserve"> 1 16 08000 01 0000 140</t>
  </si>
  <si>
    <t xml:space="preserve"> 1 16 08010 01 0000 140</t>
  </si>
  <si>
    <t xml:space="preserve"> 1 16 08020 01 0000 140</t>
  </si>
  <si>
    <t>1 16 25000 01 0000 140</t>
  </si>
  <si>
    <t>1 16 25030 01 0000 140</t>
  </si>
  <si>
    <t>1 16 25050 01 0000 140</t>
  </si>
  <si>
    <t>1 16 25060 01 0000 140</t>
  </si>
  <si>
    <t>1 16 28000 01 0000 140</t>
  </si>
  <si>
    <t>1 16 30000 01 0000 140</t>
  </si>
  <si>
    <t>1 16 30013 01 0000 140</t>
  </si>
  <si>
    <t>1 16 30030 01 0000 140</t>
  </si>
  <si>
    <t xml:space="preserve"> 1 16 37000 00 0000 140</t>
  </si>
  <si>
    <t>1 16 37030 04 0000 140</t>
  </si>
  <si>
    <t>1 16 51020 02 0000 140</t>
  </si>
  <si>
    <t>1 16 90040 04 0000 140</t>
  </si>
  <si>
    <t>2 00 00000 00 0000 000</t>
  </si>
  <si>
    <t>2 02 00000 00 0000 000</t>
  </si>
  <si>
    <t>2 02 25027 04 0000 151</t>
  </si>
  <si>
    <t>2 02  25516 04 0000 151</t>
  </si>
  <si>
    <t>2 02  25519 04 0000 151</t>
  </si>
  <si>
    <t>2 02 25527 04 0000 151</t>
  </si>
  <si>
    <t>2 02 20077 04 0000 151</t>
  </si>
  <si>
    <t>0390002034</t>
  </si>
  <si>
    <t>0390002088</t>
  </si>
  <si>
    <t>0390002016</t>
  </si>
  <si>
    <t>0390002012</t>
  </si>
  <si>
    <t>0390002013</t>
  </si>
  <si>
    <t xml:space="preserve"> 0390002108</t>
  </si>
  <si>
    <t>0390002089</t>
  </si>
  <si>
    <t>0390002075</t>
  </si>
  <si>
    <t>0390002014</t>
  </si>
  <si>
    <t>0390002015</t>
  </si>
  <si>
    <t>0390002017</t>
  </si>
  <si>
    <t>0390002019</t>
  </si>
  <si>
    <t>0390002024</t>
  </si>
  <si>
    <t>0390002025</t>
  </si>
  <si>
    <t>0390002043</t>
  </si>
  <si>
    <t>0390002044</t>
  </si>
  <si>
    <t>0390002046</t>
  </si>
  <si>
    <t>0390002054</t>
  </si>
  <si>
    <t>0390002055</t>
  </si>
  <si>
    <t>0390002056</t>
  </si>
  <si>
    <t>0390002060</t>
  </si>
  <si>
    <t>0390002061</t>
  </si>
  <si>
    <t>0390002062</t>
  </si>
  <si>
    <t>0390002066</t>
  </si>
  <si>
    <t>0390002067</t>
  </si>
  <si>
    <t>0390002070</t>
  </si>
  <si>
    <t>0390002071</t>
  </si>
  <si>
    <t>0390002072</t>
  </si>
  <si>
    <t>0390002079</t>
  </si>
  <si>
    <t>0390002081</t>
  </si>
  <si>
    <t>0390002082</t>
  </si>
  <si>
    <t>0390002086</t>
  </si>
  <si>
    <t>0390002087</t>
  </si>
  <si>
    <t>0390002080</t>
  </si>
  <si>
    <t>0390002160</t>
  </si>
  <si>
    <t>0390002073</t>
  </si>
  <si>
    <t>0390002127</t>
  </si>
  <si>
    <t>0390002059</t>
  </si>
  <si>
    <t>0390002063</t>
  </si>
  <si>
    <t>0390002074</t>
  </si>
  <si>
    <t>0390002083</t>
  </si>
  <si>
    <t>0390002084</t>
  </si>
  <si>
    <t>2 04 04000 04 0000 180</t>
  </si>
  <si>
    <t>2 04 04010 04 0000 180</t>
  </si>
  <si>
    <t>2 19 60000 04 0000 000</t>
  </si>
  <si>
    <t>Примечание</t>
  </si>
  <si>
    <t xml:space="preserve"> 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</si>
  <si>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</si>
  <si>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</si>
  <si>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</si>
  <si>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</si>
  <si>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</si>
  <si>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</si>
  <si>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</si>
  <si>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</si>
  <si>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</si>
  <si>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</si>
  <si>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</si>
  <si>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</si>
  <si>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</si>
  <si>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</si>
  <si>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</si>
  <si>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</si>
  <si>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</si>
  <si>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</si>
  <si>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Транспортный налог</t>
  </si>
  <si>
    <t>Транспортный налог с организаций</t>
  </si>
  <si>
    <t>Транспортный налог с физических лиц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</si>
  <si>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</si>
  <si>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</si>
  <si>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</si>
  <si>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</si>
  <si>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</si>
  <si>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</si>
  <si>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</si>
  <si>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</si>
  <si>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</si>
  <si>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выдачу и обмен паспорта гражданина Российской Федерации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</si>
  <si>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</si>
  <si>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</si>
  <si>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</si>
  <si>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</si>
  <si>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 xml:space="preserve"> неналоговые доходы</t>
  </si>
  <si>
    <t>Доходы от использования имущества, находящегося в государственной и 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</si>
  <si>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</si>
  <si>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</si>
  <si>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 и также имущества государственных и муниципальных унитарных предприятий, в т.ч.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</si>
  <si>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</si>
  <si>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</si>
  <si>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</si>
  <si>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</si>
  <si>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</si>
  <si>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</si>
  <si>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</si>
  <si>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</si>
  <si>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Платежи от государственных и муниципальных унитарных предприятий</t>
  </si>
  <si>
    <t xml:space="preserve">Доходы от перечисления части прибыли  государственных и муниципальных унитарных предприятий, остающейся после уплаты налогов и иных обязательных платежей 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</si>
  <si>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</si>
  <si>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</si>
  <si>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поступления от использования имущества,  находящегося в собственности городских округов (за исключением имущества бюджетных и автономных учреждений,  и также имущества государственных и муниципальных унитарных предприятий, в т.ч. казенных) (средства, полученные по договорам социального найма жилья и найма жилых помещений)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</si>
  <si>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</si>
  <si>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</si>
  <si>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</si>
  <si>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передвижными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</si>
  <si>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</si>
  <si>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</si>
  <si>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 от оказания платных услуг (работ) 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</si>
  <si>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</si>
  <si>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</si>
  <si>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</si>
  <si>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</si>
  <si>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</si>
  <si>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</si>
  <si>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</si>
  <si>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</si>
  <si>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>Доходы от реализации иного имущества находящегося в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 , в т.ч.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</si>
  <si>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 (за исключением земельных участков 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</si>
  <si>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</si>
  <si>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</si>
  <si>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</si>
  <si>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</si>
  <si>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</si>
  <si>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</si>
  <si>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</si>
  <si>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</si>
  <si>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Денежные взыскания(штрафы)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</si>
  <si>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</si>
  <si>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 транспортными средствами, осуществляющим перевозки тяжеловесных и  (или) крупногабаритных грузов  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</si>
  <si>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</si>
  <si>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</si>
  <si>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</si>
  <si>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</si>
  <si>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</si>
  <si>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</si>
  <si>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РФ</t>
  </si>
  <si>
    <t xml:space="preserve">Дотации бюджетам городских округов на выравнивание бюджетной обеспеченности </t>
  </si>
  <si>
    <t>дотации на выравнивание бюджетной обеспеченности поселений</t>
  </si>
  <si>
    <t>Дотация на поддержку мер по обеспечению сбалансированности бюджета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</si>
  <si>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</si>
  <si>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 Реализация мероприятий  государственной программы  РФ " Доступная среда" на 2011-2020 годы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</si>
  <si>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</si>
  <si>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Субсидия бюджетам городских округов на поддержку отрасли культуры    (комплектование книжных фондов муниц.общедоступных библиотек и госуд.центр-х библиотек)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</si>
  <si>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</si>
  <si>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</si>
  <si>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бюджетные инвестиции в объекты капитального строительства собственности муниципальных образований.</t>
  </si>
  <si>
    <t>Прочие субсидии бюджетам городских округов</t>
  </si>
  <si>
    <t xml:space="preserve">  реализация мер в области государственной молодежной политики</t>
  </si>
  <si>
    <t xml:space="preserve">  адресная социальная поддержка участников образовательного процесса </t>
  </si>
  <si>
    <t>развитие единого образовательного пространства, повышение качества образовательных результатов</t>
  </si>
  <si>
    <t xml:space="preserve"> организация круглогодичного отдыха, оздоровления и занятости обучающихся </t>
  </si>
  <si>
    <t>Профилактика безнадзорности и правонарушений несовершеннолетних</t>
  </si>
  <si>
    <t xml:space="preserve">   ежемесячная выплата стимулирующего характера работникам муниципальных библиотек, муниципальных музеев и культурно- досуговых учреждений </t>
  </si>
  <si>
    <t xml:space="preserve">Субвенции бюджетам субъектов РФ и муниципальных образований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</si>
  <si>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</si>
  <si>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</si>
  <si>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</si>
  <si>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ежемесячная денежная выплата отдельным категориям семей в случае рождения третьего ребенка или последующих детей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</si>
  <si>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</si>
  <si>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оплату жилищно-коммунальных услуг отдельным категориям граждан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</si>
  <si>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  </t>
  </si>
  <si>
    <t>Субвенции бюджетам городских округов на выплаты единовременного пособия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</si>
  <si>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</si>
  <si>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</si>
  <si>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выполнение передаваемых полномочий субъектов РФ, в том числе:</t>
  </si>
  <si>
    <t xml:space="preserve">  субвенция на  создание и функционирования комиссий по делам несовершеннолетних и защите их прав</t>
  </si>
  <si>
    <t xml:space="preserve"> субвенция на ежемесячные денежные выплаты отдельным категориям граждан, воспитывающих детей в возрасте от 1,5 до 7 лет </t>
  </si>
  <si>
    <t xml:space="preserve">  субвенции на организацию и осуществление деятельности по опеке и попечительству</t>
  </si>
  <si>
    <t xml:space="preserve">     - обеспечение мер социальной поддержки ветеранов труда</t>
  </si>
  <si>
    <t xml:space="preserve">     - обеспечение мер социальной поддержки ветеранов ВОВ, проработавших в тылу в период с 22 июня 1941 года по 9 мая 1945 года, но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ВОВ</t>
  </si>
  <si>
    <t xml:space="preserve">  субвенция на меры социальной поддержки отдельных категорий граждан</t>
  </si>
  <si>
    <t xml:space="preserve">  субвенции бюджетам городских округов на выплату ежемесячного пособия на ребенка</t>
  </si>
  <si>
    <t xml:space="preserve">  субвенция на 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</si>
  <si>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 xml:space="preserve">  субвенция на обеспечение деятельности (оказания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</si>
  <si>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 xml:space="preserve">  субвенция на социальную поддержку граждан достигших возраста 70 лет</t>
  </si>
  <si>
    <t xml:space="preserve">  субвенция на государственную социальную помощь малоимущим семьям и малоимущим одиноко проживающим гражданам</t>
  </si>
  <si>
    <t xml:space="preserve">  субвенция на денежные выплаты отдельным категориям граждан</t>
  </si>
  <si>
    <t xml:space="preserve"> субвенция на обеспечение деятельности по содержанию организаций для детей-сирот и детей, оставшихся без попечения родителей</t>
  </si>
  <si>
    <t xml:space="preserve"> субвенция на обеспечение образовательной деятельности образовательных организаций по адаптированным общеобразовательным программам</t>
  </si>
  <si>
    <t xml:space="preserve">  субвенция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учреждений</t>
  </si>
  <si>
    <t xml:space="preserve"> субвенция на 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</si>
  <si>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 xml:space="preserve"> субвенция на 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</si>
  <si>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 xml:space="preserve">  субвенция на осуществление функций по хранению, комплектованию, учету и использованию документов архивного фонда Кемеровской области</t>
  </si>
  <si>
    <t xml:space="preserve">  субвенция на меры социальной поддержки многодетных семей</t>
  </si>
  <si>
    <t xml:space="preserve">  субвенции на меры социальной поддержки  отдельных категорий многодетных матерей</t>
  </si>
  <si>
    <t xml:space="preserve">  субвенции на меры социальной поддержки по оплате жилищно-коммунальных услуг отдельных категорий граждан, оказание мер социальной поддержки которых относится к ведению субъекта РФ</t>
  </si>
  <si>
    <t xml:space="preserve">  субвенция на меры социальной поддержки работников муниципальных учреждений социального обслуживания в виде пособий и компенсации</t>
  </si>
  <si>
    <t xml:space="preserve">  субвенция на  создание административных  комиссий 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</si>
  <si>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</t>
  </si>
  <si>
    <t>субвенция на предоставление бесплатного проезда отдельных категорий обучающихся</t>
  </si>
  <si>
    <t xml:space="preserve">  субвенция на  выплату социального пособия и возмещения расходов по гарантированному перечню услуг по погребению</t>
  </si>
  <si>
    <t xml:space="preserve">  субвенция на социальную поддержку и социального обслуживания населения в части содержания органов местного самоуправления</t>
  </si>
  <si>
    <t>субвенция на меры социальной поддержки отдельной категории приемных родителей</t>
  </si>
  <si>
    <t xml:space="preserve">субвенция на дополнительные меры социальной поддержки семей, имеющих детей </t>
  </si>
  <si>
    <t>субвенция на ежемесячную денежную выплату отдельным категориям семей в случае рождения третьего ребенка или последующих детей до достижения ребенком трех лет</t>
  </si>
  <si>
    <t xml:space="preserve">  субвенция на предоставление бесплатного проезда на всех видах городского пассажирского транспорта детям работников, погибших(умерших) в результате несчастных случаев на производстве на угледобывающих и горнорудных предприятиях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</si>
  <si>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</si>
  <si>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</si>
  <si>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Предоставление негосударственными организациями грантов для получателей средств бюджетов городских округов</t>
  </si>
  <si>
    <t>Прочие безвозмездные поступления</t>
  </si>
  <si>
    <t>Прочие безвозмездные поступления в бюджеты городских округов</t>
  </si>
  <si>
    <t>Возврат остатков субсидий прошлых лет</t>
  </si>
  <si>
    <t>ВСЕГО доходы  бюджета</t>
  </si>
  <si>
    <t>Дотации бюджетам субъектов РФ и муниципальных образований</t>
  </si>
  <si>
    <t>1 05 01000 00 0000 110</t>
  </si>
  <si>
    <t>1 05 01010 01 0000 110</t>
  </si>
  <si>
    <t>1 05 01020 01 0000 110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</si>
  <si>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</si>
  <si>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</si>
  <si>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</si>
  <si>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доп.норматив</t>
  </si>
  <si>
    <t>дотации на выравнивание бюджетной обеспеченности муниципальных районов (городских округов)</t>
  </si>
  <si>
    <t>.048</t>
  </si>
  <si>
    <t>000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</si>
  <si>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</si>
  <si>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субвенция на социальную поддержку работников образовательных организаций и участников образовательного процесса</t>
  </si>
  <si>
    <t>Обеспеченье жильем социальных категорий граждан, установленных законодательством Кемеровской области</t>
  </si>
  <si>
    <t>Предел муниципального долга ( налог.неналог.- доп.норматив%)</t>
  </si>
  <si>
    <t>дефицит 10%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</si>
  <si>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</si>
  <si>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</si>
  <si>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</si>
  <si>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налог.неналог</t>
  </si>
  <si>
    <t>0390002095</t>
  </si>
  <si>
    <t>Плата за размещение отходов производства</t>
  </si>
  <si>
    <t xml:space="preserve">Минимальный налог, зачисляемый в бюджеты субъектов Российской Федерации (за налоговые периоды, истекшие до 1 января 2016 года) </t>
  </si>
  <si>
    <t>1 05 01050 01 0000 110</t>
  </si>
  <si>
    <t>2 02 25497 04 0000 151</t>
  </si>
  <si>
    <t xml:space="preserve">Субсидии бюджетам городских округов на реализацию мероприятий по обеспечению жильем молодых семей </t>
  </si>
  <si>
    <t xml:space="preserve">Плата за размещение твердых коммунальных отходов </t>
  </si>
  <si>
    <t>2 19 00000 00 0000 000</t>
  </si>
  <si>
    <t xml:space="preserve"> 0390002167</t>
  </si>
  <si>
    <t>0390002001</t>
  </si>
  <si>
    <t>1 14 02042 04 0000 410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</si>
  <si>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</si>
  <si>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0390002027</t>
  </si>
  <si>
    <t>Капитальный ремонт объектов систем водоснабжения и водоотведения (по ул Ленина)</t>
  </si>
  <si>
    <t>Доходы от оказания платных услуг (работ) и компенсации затрат
 государства</t>
  </si>
  <si>
    <t>1 16 90000 04 0000 140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</si>
  <si>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и 228 Налогового кодекса Российской Федерации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</si>
  <si>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п. 1 и 2 ст. 120, ст.125, 126, 128, 129, 129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>, 132, 133, 134, 135, 135</t>
    </r>
    <r>
      <rPr>
        <i/>
        <vertAlign val="superscript"/>
        <sz val="14"/>
        <rFont val="Arial"/>
        <family val="2"/>
        <charset val="204"/>
      </rPr>
      <t>1</t>
    </r>
    <r>
      <rPr>
        <i/>
        <sz val="14"/>
        <rFont val="Arial"/>
        <family val="2"/>
        <charset val="204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</si>
  <si>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t>Доходы</t>
  </si>
  <si>
    <t>Итого   доходы</t>
  </si>
  <si>
    <t>дефицит в решении</t>
  </si>
  <si>
    <t>Дор.Фонд</t>
  </si>
  <si>
    <t>реализ. имущества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</si>
  <si>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</si>
  <si>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Безвозмездные поступления от негосударственных организаций в бюджеты городских  округов</t>
  </si>
  <si>
    <t>субвенция на обеспечение государственных гарантий реализации прав граждан на получение общедоступного и бесплатного дошкольного образования в муниципальных  дошкольных образовательных организациях</t>
  </si>
  <si>
    <t xml:space="preserve">  субвенция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общеобразовательных учреждениях</t>
  </si>
  <si>
    <t>прил.</t>
  </si>
  <si>
    <t>Содержание и обустройство сибиреязвенных захоронений и скотомогильников (биометрических ям)</t>
  </si>
  <si>
    <t>платные+ прочие безв.(целевые)</t>
  </si>
  <si>
    <t>налоговые неналоговые+ дотация</t>
  </si>
  <si>
    <t>аренда казна КУМИ концессия</t>
  </si>
  <si>
    <t>Собственные доходы  - ( налог.неналог + прочие безвозмездн)- (платные ,род.плата, дорожн.фонд, доходов от аренды( казна КУМИ 7310), реализация имущества)</t>
  </si>
  <si>
    <t xml:space="preserve">  2019 год</t>
  </si>
  <si>
    <t xml:space="preserve">  2020 год</t>
  </si>
  <si>
    <t xml:space="preserve">  2021 год</t>
  </si>
  <si>
    <t>(тыс. руб.)</t>
  </si>
  <si>
    <t>Е.Н.Зачиняева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</si>
  <si>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</si>
  <si>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Строительство и реконструкция котельных и сетей теплоснабжения с применением энергоэффективных технологий, материалов и оборудования в рамках подпрограммы "Энергосбережение и повышение энергоэффективности экономики " гос.программы КО "Жилищно-коммунальный и дорожной комплекс, энергосбережение и повышение энергоэффективности Кузбасса"</t>
  </si>
  <si>
    <t>этнокультурное развитие наций и народностей кемеровской области</t>
  </si>
  <si>
    <r>
      <rPr>
        <sz val="14"/>
        <rFont val="Arial"/>
        <family val="2"/>
        <charset val="204"/>
      </rPr>
      <t>1 13 02994</t>
    </r>
    <r>
      <rPr>
        <b/>
        <sz val="14"/>
        <rFont val="Arial"/>
        <family val="2"/>
        <charset val="204"/>
      </rPr>
      <t xml:space="preserve">  вт.ч. родительская плата</t>
    </r>
  </si>
  <si>
    <t>Денежные взыскания (штрафы) за нарушение законодательства о налогах и сборах</t>
  </si>
  <si>
    <t>Налоги на товары (работы, услуги), реализуемые на территории Российской Федерации</t>
  </si>
  <si>
    <t>Государственная пошлина по делам, рассматриваемым в судах общей юрисдикции, мировыми судьями</t>
  </si>
  <si>
    <t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т.ч. казенных)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</si>
  <si>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</si>
  <si>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 xml:space="preserve">субвенции соц.поддержка граждан при всех формах устр. детей, лишенных род.попеч., в семью 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</si>
  <si>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</si>
  <si>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знаков, приемом квалификационных экзаменов на получение права на управление транспортными средствами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</si>
  <si>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</si>
  <si>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</si>
  <si>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за нарушение законодательства в области животного мира</t>
  </si>
  <si>
    <t>Денежные взыскания (штрафы) за нарушение законодательства в области окружающей среды</t>
  </si>
  <si>
    <t>Денежные взыскания (штрафы) за административные правонарушения в области дорожного движения</t>
  </si>
  <si>
    <t xml:space="preserve">  субвенция на назначение и выплату пенсий Кемеровской области (меры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</si>
  <si>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Акцизы по подакцизным товарам (продукции), производимым на  территории Российской Федерации</t>
  </si>
  <si>
    <t>1 12 01010 01 0000 120</t>
  </si>
  <si>
    <t>1 12 01030 01 0000 120</t>
  </si>
  <si>
    <t xml:space="preserve"> 1 12 01040 01 0000 120</t>
  </si>
  <si>
    <t xml:space="preserve"> 1 12 01041 01 0000 120</t>
  </si>
  <si>
    <t xml:space="preserve"> 1 12 01042 01 0000 120</t>
  </si>
  <si>
    <t>1 16 21040 04 0000 140</t>
  </si>
  <si>
    <t>1 16 23041 04 0000 140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</si>
  <si>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</si>
  <si>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</si>
  <si>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911, 919</t>
  </si>
  <si>
    <t>измения</t>
  </si>
  <si>
    <t>2 02 35260 04 0000 150</t>
  </si>
  <si>
    <t>2 02 20041 04 0000 150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</si>
  <si>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</si>
  <si>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2 02  25555 04 0000 150</t>
  </si>
  <si>
    <t>2 02 10000 00 0000 150</t>
  </si>
  <si>
    <t>2 02 15001 04 0000 150</t>
  </si>
  <si>
    <t>2 02 15002 04 0000 150</t>
  </si>
  <si>
    <t>2 02 20000 00 0000 150</t>
  </si>
  <si>
    <t>2 02 29999 04 0000 150</t>
  </si>
  <si>
    <t>2 02 30000 00 0000 150</t>
  </si>
  <si>
    <t>2 02 30013 04 0000 150</t>
  </si>
  <si>
    <t>2 02 30022 04 0000 150</t>
  </si>
  <si>
    <t>2 02 30029 04 0000 150</t>
  </si>
  <si>
    <t>2 02 35084 04 0000 150</t>
  </si>
  <si>
    <t>2 02 35120 04 0000 150</t>
  </si>
  <si>
    <t>2 02 35134 04 0000 150</t>
  </si>
  <si>
    <t>2 02 35135 04 0000 150</t>
  </si>
  <si>
    <t>2 02 35137 04 0000 150</t>
  </si>
  <si>
    <t>2 02 35176 04 0000 150</t>
  </si>
  <si>
    <t>2 02 35220 04 0000 150</t>
  </si>
  <si>
    <t>2 02 35250 04 0000 150</t>
  </si>
  <si>
    <t>2 02 35270 04 0000 150</t>
  </si>
  <si>
    <t>2 02 35280 04 0000 150</t>
  </si>
  <si>
    <t>2 02 35380 04 0000 150</t>
  </si>
  <si>
    <t>2 02 35573 04 0000 150</t>
  </si>
  <si>
    <t>2 02 30024 04 0000 150</t>
  </si>
  <si>
    <t>2 02 40000 00 0000 150</t>
  </si>
  <si>
    <t>2 02 45156 04 0000 150</t>
  </si>
  <si>
    <t>2 02 35082 04 0000 150</t>
  </si>
  <si>
    <t>2 07 04000 04 0000 150</t>
  </si>
  <si>
    <t>2 07 00000 00 0000 150</t>
  </si>
  <si>
    <t xml:space="preserve">в том числе собственная база </t>
  </si>
  <si>
    <t>2 02 25081 04 0000 150</t>
  </si>
  <si>
    <t>1 16 43000 01 0000 140</t>
  </si>
  <si>
    <t>1 16 51000 02 0000 140</t>
  </si>
  <si>
    <t>Наименование групп, подгрупп, статей, подстатей, элементов, видов (подвидов), кодов  классификации доходов</t>
  </si>
  <si>
    <t>было на 01.01.2019г</t>
  </si>
  <si>
    <t>изменения январь</t>
  </si>
  <si>
    <t>стало на 01.02.2019г</t>
  </si>
  <si>
    <t xml:space="preserve"> 1 03 02261 01 0000 110</t>
  </si>
  <si>
    <t xml:space="preserve"> 1 03 02251 01 0000 110</t>
  </si>
  <si>
    <t xml:space="preserve"> 1 03 02231 01 0000 110</t>
  </si>
  <si>
    <t xml:space="preserve"> 1 03 02241 01 0000 110</t>
  </si>
  <si>
    <t>изменения март</t>
  </si>
  <si>
    <t>стало на 01.04.2019г</t>
  </si>
  <si>
    <t>2 02 30027 04 0000 150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</si>
  <si>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</si>
  <si>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</si>
  <si>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</si>
  <si>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 xml:space="preserve"> 1 03 02230 01 0000 110</t>
  </si>
  <si>
    <t xml:space="preserve"> 1 03 02240 01 0000 110</t>
  </si>
  <si>
    <t xml:space="preserve"> 1 03 02250 01 0000 110</t>
  </si>
  <si>
    <t xml:space="preserve"> 1 03 02260 01 0000 110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</si>
  <si>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</si>
  <si>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</si>
  <si>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</si>
  <si>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</si>
  <si>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0390002058</t>
  </si>
  <si>
    <t>0390002121</t>
  </si>
  <si>
    <t>Т.С.Орлова</t>
  </si>
  <si>
    <t>2 02 2030204 0000 150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</si>
  <si>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</si>
  <si>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0390002190</t>
  </si>
  <si>
    <t>0390002188</t>
  </si>
  <si>
    <t>Строительство, реконструкция и капитальный ремонт образовательных организаций</t>
  </si>
  <si>
    <t>2 02 45163 040000 150</t>
  </si>
  <si>
    <t>Изменения</t>
  </si>
  <si>
    <t>Стало</t>
  </si>
  <si>
    <t>Субсидии бюджетам субъектов РФ и муниципальных образований  (межбюджетные субсидии)</t>
  </si>
  <si>
    <t>Было на 01.05.2019</t>
  </si>
  <si>
    <t xml:space="preserve">Изменения май 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</si>
  <si>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</si>
  <si>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</si>
  <si>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реализация проектов инициативного бюджетирования "Твой Кузбасс -твоя инициатива"</t>
  </si>
  <si>
    <t>Было на 01.06.2019</t>
  </si>
  <si>
    <t>Изменения июнь</t>
  </si>
  <si>
    <t xml:space="preserve">было </t>
  </si>
  <si>
    <t>развитие физической культуры и спорта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</si>
  <si>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</si>
  <si>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</si>
  <si>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</t>
  </si>
  <si>
    <t>2 02 452294 04 0000 150</t>
  </si>
  <si>
    <t>Зам. начальника финансового управления г. Анжеро-Судженска -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</si>
  <si>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</si>
  <si>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 xml:space="preserve"> от 20.12.2018 г. № 167</t>
  </si>
  <si>
    <t>к решению  Совета народных депутатов Анжеро-Судженского городского округа</t>
  </si>
  <si>
    <t>Приложение 1</t>
  </si>
  <si>
    <t xml:space="preserve"> от _____________________.2019 г. № _______</t>
  </si>
  <si>
    <t>Т.С.Орлоаа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</si>
</sst>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81" x14ac:knownFonts="1">
    <font>
      <sz val="11"/>
      <color theme="1"/>
      <name val="Calibri"/>
      <family val="2"/>
      <scheme val="minor"/>
    </font>
    <font>
      <b/>
      <sz val="14"/>
      <name val="Times"/>
      <family val="1"/>
    </font>
    <font>
      <b/>
      <sz val="12"/>
      <name val="Times"/>
      <family val="1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name val="Arial"/>
      <family val="2"/>
      <charset val="204"/>
    </font>
    <font>
      <i/>
      <vertAlign val="superscript"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 Cyr"/>
      <family val="2"/>
      <charset val="204"/>
    </font>
    <font>
      <b/>
      <sz val="14"/>
      <color rgb="FFFF0000"/>
      <name val="Calibri"/>
      <family val="2"/>
      <scheme val="minor"/>
    </font>
    <font>
      <b/>
      <i/>
      <sz val="14"/>
      <name val="Arial"/>
      <family val="2"/>
      <charset val="204"/>
    </font>
    <font>
      <b/>
      <u val="singleAccounting"/>
      <sz val="14"/>
      <name val="Times"/>
      <family val="1"/>
    </font>
    <font>
      <b/>
      <u val="singleAccounting"/>
      <sz val="14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"/>
      <family val="1"/>
    </font>
    <font>
      <b/>
      <sz val="12"/>
      <name val="Arial"/>
      <family val="2"/>
      <charset val="204"/>
    </font>
    <font>
      <b/>
      <sz val="12"/>
      <name val="Arial Cyr"/>
      <family val="2"/>
      <charset val="204"/>
    </font>
    <font>
      <sz val="12"/>
      <name val="Times"/>
      <family val="1"/>
    </font>
    <font>
      <b/>
      <sz val="12"/>
      <color rgb="FF0070C0"/>
      <name val="Calibri"/>
      <family val="2"/>
      <charset val="204"/>
      <scheme val="minor"/>
    </font>
    <font>
      <b/>
      <i/>
      <sz val="12"/>
      <color rgb="FF0070C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Arial"/>
      <family val="2"/>
      <charset val="204"/>
    </font>
    <font>
      <b/>
      <sz val="12"/>
      <color theme="3" tint="0.39997558519241921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b/>
      <sz val="14"/>
      <color rgb="FFFF0000"/>
      <name val="Times"/>
      <family val="1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Arial"/>
      <family val="2"/>
      <charset val="204"/>
    </font>
    <font>
      <b/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i/>
      <sz val="14"/>
      <color rgb="FFFF0000"/>
      <name val="Calibri"/>
      <family val="2"/>
      <scheme val="minor"/>
    </font>
    <font>
      <b/>
      <u val="singleAccounting"/>
      <sz val="14"/>
      <color rgb="FFFF0000"/>
      <name val="Arial"/>
      <family val="2"/>
      <charset val="204"/>
    </font>
    <font>
      <b/>
      <u val="singleAccounting"/>
      <sz val="14"/>
      <color rgb="FFFF0000"/>
      <name val="Times"/>
      <family val="1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8"/>
      <color rgb="FF0070C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Times"/>
      <family val="1"/>
    </font>
    <font>
      <sz val="8"/>
      <color rgb="FFFF0000"/>
      <name val="Times"/>
      <family val="1"/>
    </font>
    <font>
      <b/>
      <sz val="8"/>
      <color rgb="FFFF0000"/>
      <name val="Calibri"/>
      <family val="2"/>
      <scheme val="minor"/>
    </font>
    <font>
      <b/>
      <i/>
      <sz val="14"/>
      <color rgb="FFFF0000"/>
      <name val="Arial"/>
      <family val="2"/>
      <charset val="204"/>
    </font>
    <font>
      <b/>
      <sz val="11"/>
      <color rgb="FFFF0000"/>
      <name val="Calibri"/>
      <family val="2"/>
      <scheme val="minor"/>
    </font>
    <font>
      <b/>
      <sz val="14"/>
      <name val="Arial Cyr"/>
      <charset val="204"/>
    </font>
    <font>
      <sz val="14"/>
      <color theme="3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name val="Calibri"/>
      <family val="2"/>
      <scheme val="minor"/>
    </font>
    <font>
      <b/>
      <sz val="14"/>
      <color theme="8" tint="-0.499984740745262"/>
      <name val="Arial"/>
      <family val="2"/>
      <charset val="204"/>
    </font>
    <font>
      <b/>
      <sz val="12"/>
      <color theme="0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Calibri"/>
      <family val="2"/>
      <scheme val="minor"/>
    </font>
    <font>
      <b/>
      <sz val="12"/>
      <name val="Arial Cyr"/>
      <charset val="204"/>
    </font>
    <font>
      <b/>
      <sz val="14"/>
      <color theme="6" tint="-0.499984740745262"/>
      <name val="Arial"/>
      <family val="2"/>
      <charset val="204"/>
    </font>
    <font>
      <b/>
      <sz val="14"/>
      <color theme="6" tint="-0.499984740745262"/>
      <name val="Arial Cyr"/>
      <charset val="204"/>
    </font>
    <font>
      <sz val="8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4"/>
      <color theme="6" tint="-0.499984740745262"/>
      <name val="Arial"/>
      <family val="2"/>
      <charset val="204"/>
    </font>
    <font>
      <i/>
      <sz val="14"/>
      <color theme="6" tint="-0.499984740745262"/>
      <name val="Arial"/>
      <family val="2"/>
      <charset val="204"/>
    </font>
    <font>
      <b/>
      <sz val="14"/>
      <color theme="6" tint="-0.499984740745262"/>
      <name val="Times"/>
      <family val="1"/>
    </font>
    <font>
      <b/>
      <u val="singleAccounting"/>
      <sz val="14"/>
      <color theme="6" tint="-0.499984740745262"/>
      <name val="Arial"/>
      <family val="2"/>
      <charset val="204"/>
    </font>
    <font>
      <b/>
      <u val="singleAccounting"/>
      <sz val="14"/>
      <color theme="6" tint="-0.499984740745262"/>
      <name val="Times"/>
      <family val="1"/>
    </font>
    <font>
      <b/>
      <i/>
      <sz val="14"/>
      <color theme="6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CF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0">
    <xf numFmtId="0" fontId="0" fillId="0" borderId="0" xfId="0"/>
    <xf numFmtId="0" fontId="3" fillId="0" borderId="0" xfId="0" applyFont="1"/>
    <xf numFmtId="0" fontId="0" fillId="0" borderId="0" xfId="0" applyFill="1"/>
    <xf numFmtId="0" fontId="6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/>
    <xf numFmtId="164" fontId="11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43" fontId="18" fillId="3" borderId="1" xfId="1" applyFont="1" applyFill="1" applyBorder="1" applyAlignment="1">
      <alignment horizontal="right"/>
    </xf>
    <xf numFmtId="0" fontId="15" fillId="3" borderId="2" xfId="0" applyFont="1" applyFill="1" applyBorder="1" applyAlignment="1">
      <alignment horizontal="right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/>
    </xf>
    <xf numFmtId="0" fontId="15" fillId="3" borderId="1" xfId="0" applyFont="1" applyFill="1" applyBorder="1" applyAlignment="1">
      <alignment horizontal="right" vertical="distributed"/>
    </xf>
    <xf numFmtId="43" fontId="15" fillId="3" borderId="1" xfId="1" applyFont="1" applyFill="1" applyBorder="1" applyAlignment="1">
      <alignment horizontal="center" vertical="center"/>
    </xf>
    <xf numFmtId="43" fontId="19" fillId="3" borderId="9" xfId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right" vertical="center"/>
    </xf>
    <xf numFmtId="0" fontId="29" fillId="0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49" fontId="26" fillId="0" borderId="1" xfId="0" applyNumberFormat="1" applyFont="1" applyBorder="1" applyAlignment="1">
      <alignment horizontal="right" vertical="center"/>
    </xf>
    <xf numFmtId="0" fontId="31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5" fillId="0" borderId="0" xfId="0" applyFont="1"/>
    <xf numFmtId="0" fontId="15" fillId="3" borderId="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5" fillId="3" borderId="3" xfId="1" applyFont="1" applyFill="1" applyBorder="1" applyAlignment="1">
      <alignment horizontal="center" vertical="center"/>
    </xf>
    <xf numFmtId="43" fontId="15" fillId="3" borderId="2" xfId="1" applyFont="1" applyFill="1" applyBorder="1" applyAlignment="1">
      <alignment horizontal="center" vertical="center"/>
    </xf>
    <xf numFmtId="43" fontId="20" fillId="3" borderId="6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20" fillId="3" borderId="7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distributed"/>
    </xf>
    <xf numFmtId="43" fontId="1" fillId="0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3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37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horizontal="center" vertical="center"/>
    </xf>
    <xf numFmtId="43" fontId="37" fillId="3" borderId="3" xfId="1" applyFont="1" applyFill="1" applyBorder="1" applyAlignment="1">
      <alignment horizontal="left" vertical="center"/>
    </xf>
    <xf numFmtId="43" fontId="37" fillId="3" borderId="1" xfId="1" applyFont="1" applyFill="1" applyBorder="1" applyAlignment="1">
      <alignment horizontal="left" vertical="center"/>
    </xf>
    <xf numFmtId="43" fontId="37" fillId="3" borderId="1" xfId="1" applyFont="1" applyFill="1" applyBorder="1" applyAlignment="1">
      <alignment horizontal="center" vertical="center"/>
    </xf>
    <xf numFmtId="43" fontId="37" fillId="3" borderId="2" xfId="1" applyFont="1" applyFill="1" applyBorder="1" applyAlignment="1">
      <alignment vertical="center"/>
    </xf>
    <xf numFmtId="43" fontId="40" fillId="3" borderId="6" xfId="1" applyFont="1" applyFill="1" applyBorder="1" applyAlignment="1">
      <alignment vertical="center"/>
    </xf>
    <xf numFmtId="43" fontId="40" fillId="3" borderId="7" xfId="1" applyFont="1" applyFill="1" applyBorder="1" applyAlignment="1">
      <alignment vertical="center"/>
    </xf>
    <xf numFmtId="43" fontId="41" fillId="3" borderId="9" xfId="1" applyFont="1" applyFill="1" applyBorder="1" applyAlignment="1">
      <alignment horizontal="center" vertical="center"/>
    </xf>
    <xf numFmtId="43" fontId="34" fillId="3" borderId="1" xfId="1" applyFont="1" applyFill="1" applyBorder="1" applyAlignment="1">
      <alignment horizontal="center" vertical="center"/>
    </xf>
    <xf numFmtId="43" fontId="34" fillId="0" borderId="0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Fill="1"/>
    <xf numFmtId="0" fontId="45" fillId="0" borderId="0" xfId="0" applyFont="1"/>
    <xf numFmtId="43" fontId="49" fillId="3" borderId="3" xfId="1" applyFont="1" applyFill="1" applyBorder="1" applyAlignment="1">
      <alignment horizontal="center" vertical="center"/>
    </xf>
    <xf numFmtId="0" fontId="50" fillId="0" borderId="0" xfId="0" applyFont="1" applyBorder="1"/>
    <xf numFmtId="0" fontId="50" fillId="0" borderId="0" xfId="0" applyFont="1"/>
    <xf numFmtId="0" fontId="49" fillId="3" borderId="3" xfId="0" applyFont="1" applyFill="1" applyBorder="1" applyAlignment="1">
      <alignment horizontal="right" vertical="center"/>
    </xf>
    <xf numFmtId="165" fontId="20" fillId="3" borderId="6" xfId="1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righ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42" fillId="0" borderId="1" xfId="0" applyFont="1" applyFill="1" applyBorder="1" applyAlignment="1">
      <alignment vertical="center"/>
    </xf>
    <xf numFmtId="164" fontId="6" fillId="0" borderId="0" xfId="0" applyNumberFormat="1" applyFont="1"/>
    <xf numFmtId="0" fontId="44" fillId="0" borderId="10" xfId="0" applyFont="1" applyBorder="1" applyAlignment="1">
      <alignment vertical="center"/>
    </xf>
    <xf numFmtId="0" fontId="10" fillId="0" borderId="0" xfId="0" applyFont="1"/>
    <xf numFmtId="43" fontId="56" fillId="3" borderId="3" xfId="1" applyFont="1" applyFill="1" applyBorder="1" applyAlignment="1">
      <alignment horizontal="center" vertical="center"/>
    </xf>
    <xf numFmtId="43" fontId="56" fillId="3" borderId="1" xfId="1" applyFont="1" applyFill="1" applyBorder="1" applyAlignment="1">
      <alignment horizontal="center" vertical="center"/>
    </xf>
    <xf numFmtId="165" fontId="20" fillId="3" borderId="6" xfId="1" applyNumberFormat="1" applyFont="1" applyFill="1" applyBorder="1" applyAlignment="1">
      <alignment horizontal="center"/>
    </xf>
    <xf numFmtId="43" fontId="20" fillId="3" borderId="6" xfId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8" fillId="0" borderId="0" xfId="0" applyFont="1"/>
    <xf numFmtId="0" fontId="59" fillId="0" borderId="0" xfId="0" applyFont="1"/>
    <xf numFmtId="0" fontId="60" fillId="0" borderId="1" xfId="0" applyFont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/>
    </xf>
    <xf numFmtId="0" fontId="63" fillId="4" borderId="1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" xfId="0" applyFont="1" applyBorder="1"/>
    <xf numFmtId="0" fontId="45" fillId="0" borderId="1" xfId="0" applyFont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65" fillId="0" borderId="0" xfId="0" applyFont="1" applyBorder="1" applyAlignment="1">
      <alignment vertical="center"/>
    </xf>
    <xf numFmtId="0" fontId="67" fillId="0" borderId="0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68" fillId="0" borderId="1" xfId="0" applyFont="1" applyBorder="1" applyAlignment="1">
      <alignment horizontal="right" wrapText="1"/>
    </xf>
    <xf numFmtId="0" fontId="68" fillId="4" borderId="1" xfId="0" applyFont="1" applyFill="1" applyBorder="1" applyAlignment="1">
      <alignment horizontal="right" wrapText="1"/>
    </xf>
    <xf numFmtId="0" fontId="69" fillId="0" borderId="1" xfId="0" applyFont="1" applyBorder="1"/>
    <xf numFmtId="0" fontId="58" fillId="0" borderId="1" xfId="0" applyFont="1" applyBorder="1"/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right"/>
    </xf>
    <xf numFmtId="0" fontId="48" fillId="4" borderId="1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3" fillId="0" borderId="1" xfId="0" applyFont="1" applyBorder="1"/>
    <xf numFmtId="0" fontId="71" fillId="0" borderId="1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/>
    </xf>
    <xf numFmtId="0" fontId="74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vertical="center"/>
    </xf>
    <xf numFmtId="164" fontId="71" fillId="0" borderId="1" xfId="1" applyNumberFormat="1" applyFont="1" applyFill="1" applyBorder="1" applyAlignment="1">
      <alignment horizontal="center" vertical="center"/>
    </xf>
    <xf numFmtId="164" fontId="75" fillId="0" borderId="1" xfId="1" applyNumberFormat="1" applyFont="1" applyFill="1" applyBorder="1" applyAlignment="1">
      <alignment horizontal="center" vertical="center"/>
    </xf>
    <xf numFmtId="164" fontId="76" fillId="0" borderId="1" xfId="1" applyNumberFormat="1" applyFont="1" applyFill="1" applyBorder="1" applyAlignment="1">
      <alignment horizontal="center" vertical="center"/>
    </xf>
    <xf numFmtId="164" fontId="71" fillId="0" borderId="1" xfId="0" applyNumberFormat="1" applyFont="1" applyFill="1" applyBorder="1" applyAlignment="1">
      <alignment horizontal="center" vertical="center"/>
    </xf>
    <xf numFmtId="164" fontId="75" fillId="0" borderId="1" xfId="0" applyNumberFormat="1" applyFont="1" applyFill="1" applyBorder="1" applyAlignment="1">
      <alignment horizontal="center" vertical="center"/>
    </xf>
    <xf numFmtId="164" fontId="75" fillId="0" borderId="1" xfId="0" applyNumberFormat="1" applyFont="1" applyFill="1" applyBorder="1" applyAlignment="1">
      <alignment horizontal="center" vertical="center" wrapText="1"/>
    </xf>
    <xf numFmtId="164" fontId="77" fillId="0" borderId="1" xfId="1" applyNumberFormat="1" applyFont="1" applyFill="1" applyBorder="1" applyAlignment="1">
      <alignment horizontal="center" vertical="center"/>
    </xf>
    <xf numFmtId="0" fontId="64" fillId="0" borderId="1" xfId="0" applyFont="1" applyBorder="1"/>
    <xf numFmtId="49" fontId="25" fillId="0" borderId="1" xfId="0" applyNumberFormat="1" applyFont="1" applyFill="1" applyBorder="1" applyAlignment="1">
      <alignment horizontal="center" vertical="center" wrapText="1"/>
    </xf>
    <xf numFmtId="49" fontId="57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164" fontId="3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/>
    </xf>
    <xf numFmtId="164" fontId="12" fillId="5" borderId="1" xfId="1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76" fillId="5" borderId="1" xfId="1" applyNumberFormat="1" applyFont="1" applyFill="1" applyBorder="1" applyAlignment="1">
      <alignment horizontal="center" vertical="center"/>
    </xf>
    <xf numFmtId="164" fontId="75" fillId="5" borderId="1" xfId="0" applyNumberFormat="1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vertical="center" wrapText="1"/>
    </xf>
    <xf numFmtId="164" fontId="38" fillId="5" borderId="1" xfId="1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4" fontId="71" fillId="5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vertical="center" wrapText="1"/>
    </xf>
    <xf numFmtId="164" fontId="9" fillId="5" borderId="1" xfId="1" applyNumberFormat="1" applyFont="1" applyFill="1" applyBorder="1" applyAlignment="1">
      <alignment horizontal="center" vertical="center"/>
    </xf>
    <xf numFmtId="164" fontId="75" fillId="5" borderId="1" xfId="1" applyNumberFormat="1" applyFont="1" applyFill="1" applyBorder="1" applyAlignment="1">
      <alignment horizontal="center" vertical="center"/>
    </xf>
    <xf numFmtId="49" fontId="25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164" fontId="11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wrapText="1"/>
    </xf>
    <xf numFmtId="0" fontId="2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wrapText="1"/>
    </xf>
    <xf numFmtId="49" fontId="42" fillId="5" borderId="1" xfId="0" applyNumberFormat="1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wrapText="1"/>
    </xf>
    <xf numFmtId="0" fontId="23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164" fontId="37" fillId="5" borderId="1" xfId="1" applyNumberFormat="1" applyFont="1" applyFill="1" applyBorder="1" applyAlignment="1">
      <alignment horizontal="center" vertical="center"/>
    </xf>
    <xf numFmtId="164" fontId="15" fillId="5" borderId="1" xfId="1" applyNumberFormat="1" applyFont="1" applyFill="1" applyBorder="1" applyAlignment="1">
      <alignment horizontal="center" vertical="center"/>
    </xf>
    <xf numFmtId="164" fontId="71" fillId="5" borderId="1" xfId="1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wrapText="1"/>
    </xf>
    <xf numFmtId="0" fontId="9" fillId="5" borderId="1" xfId="0" applyNumberFormat="1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9" fillId="5" borderId="1" xfId="0" quotePrefix="1" applyFont="1" applyFill="1" applyBorder="1" applyAlignment="1">
      <alignment vertical="center" wrapText="1"/>
    </xf>
    <xf numFmtId="0" fontId="9" fillId="5" borderId="1" xfId="0" quotePrefix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42" fillId="5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wrapText="1"/>
    </xf>
    <xf numFmtId="0" fontId="43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justify" wrapText="1"/>
    </xf>
    <xf numFmtId="0" fontId="74" fillId="5" borderId="1" xfId="0" applyFont="1" applyFill="1" applyBorder="1"/>
    <xf numFmtId="0" fontId="6" fillId="5" borderId="1" xfId="0" applyFont="1" applyFill="1" applyBorder="1"/>
    <xf numFmtId="0" fontId="12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justify" vertical="center" wrapText="1"/>
    </xf>
    <xf numFmtId="0" fontId="38" fillId="5" borderId="1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9" fillId="5" borderId="1" xfId="0" applyNumberFormat="1" applyFont="1" applyFill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left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wrapText="1"/>
    </xf>
    <xf numFmtId="0" fontId="6" fillId="5" borderId="0" xfId="0" applyFont="1" applyFill="1"/>
    <xf numFmtId="0" fontId="0" fillId="5" borderId="0" xfId="0" applyFill="1"/>
    <xf numFmtId="2" fontId="34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164" fontId="11" fillId="5" borderId="1" xfId="1" applyNumberFormat="1" applyFont="1" applyFill="1" applyBorder="1" applyAlignment="1">
      <alignment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vertical="center" wrapText="1"/>
    </xf>
    <xf numFmtId="164" fontId="75" fillId="5" borderId="1" xfId="1" applyNumberFormat="1" applyFont="1" applyFill="1" applyBorder="1" applyAlignment="1">
      <alignment horizontal="center" vertical="center" wrapText="1"/>
    </xf>
    <xf numFmtId="164" fontId="11" fillId="5" borderId="1" xfId="1" applyNumberFormat="1" applyFont="1" applyFill="1" applyBorder="1" applyAlignment="1">
      <alignment vertical="center"/>
    </xf>
    <xf numFmtId="164" fontId="11" fillId="5" borderId="1" xfId="1" applyNumberFormat="1" applyFont="1" applyFill="1" applyBorder="1" applyAlignment="1">
      <alignment horizontal="right" vertical="center"/>
    </xf>
    <xf numFmtId="164" fontId="9" fillId="5" borderId="1" xfId="1" applyNumberFormat="1" applyFont="1" applyFill="1" applyBorder="1" applyAlignment="1">
      <alignment vertical="center"/>
    </xf>
    <xf numFmtId="164" fontId="9" fillId="5" borderId="1" xfId="1" applyNumberFormat="1" applyFont="1" applyFill="1" applyBorder="1" applyAlignment="1">
      <alignment horizontal="right" vertical="center"/>
    </xf>
    <xf numFmtId="164" fontId="75" fillId="5" borderId="1" xfId="1" applyNumberFormat="1" applyFont="1" applyFill="1" applyBorder="1" applyAlignment="1">
      <alignment vertical="center"/>
    </xf>
    <xf numFmtId="0" fontId="39" fillId="5" borderId="1" xfId="0" applyFont="1" applyFill="1" applyBorder="1" applyAlignment="1">
      <alignment horizontal="center" vertical="center"/>
    </xf>
    <xf numFmtId="164" fontId="38" fillId="5" borderId="1" xfId="1" applyNumberFormat="1" applyFont="1" applyFill="1" applyBorder="1" applyAlignment="1">
      <alignment vertical="center"/>
    </xf>
    <xf numFmtId="164" fontId="12" fillId="5" borderId="1" xfId="1" applyNumberFormat="1" applyFont="1" applyFill="1" applyBorder="1" applyAlignment="1">
      <alignment vertical="center"/>
    </xf>
    <xf numFmtId="164" fontId="76" fillId="5" borderId="1" xfId="1" applyNumberFormat="1" applyFont="1" applyFill="1" applyBorder="1" applyAlignment="1">
      <alignment vertical="center"/>
    </xf>
    <xf numFmtId="164" fontId="52" fillId="5" borderId="1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3" fontId="71" fillId="3" borderId="3" xfId="1" applyFont="1" applyFill="1" applyBorder="1" applyAlignment="1">
      <alignment horizontal="center" vertical="center"/>
    </xf>
    <xf numFmtId="0" fontId="74" fillId="0" borderId="0" xfId="0" applyFont="1"/>
    <xf numFmtId="43" fontId="71" fillId="3" borderId="1" xfId="1" applyFont="1" applyFill="1" applyBorder="1" applyAlignment="1">
      <alignment horizontal="center" vertical="center"/>
    </xf>
    <xf numFmtId="43" fontId="71" fillId="3" borderId="2" xfId="1" applyFont="1" applyFill="1" applyBorder="1" applyAlignment="1">
      <alignment horizontal="center" vertical="center"/>
    </xf>
    <xf numFmtId="165" fontId="78" fillId="3" borderId="6" xfId="1" applyNumberFormat="1" applyFont="1" applyFill="1" applyBorder="1" applyAlignment="1">
      <alignment horizontal="center" vertical="center"/>
    </xf>
    <xf numFmtId="43" fontId="78" fillId="3" borderId="6" xfId="1" applyFont="1" applyFill="1" applyBorder="1" applyAlignment="1">
      <alignment horizontal="center" vertical="center"/>
    </xf>
    <xf numFmtId="43" fontId="79" fillId="3" borderId="9" xfId="1" applyFont="1" applyFill="1" applyBorder="1" applyAlignment="1">
      <alignment horizontal="center" vertical="center"/>
    </xf>
    <xf numFmtId="43" fontId="80" fillId="3" borderId="3" xfId="1" applyFont="1" applyFill="1" applyBorder="1" applyAlignment="1">
      <alignment horizontal="center" vertical="center"/>
    </xf>
    <xf numFmtId="0" fontId="74" fillId="0" borderId="0" xfId="0" applyFont="1" applyFill="1"/>
    <xf numFmtId="49" fontId="21" fillId="5" borderId="1" xfId="0" applyNumberFormat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43" fontId="9" fillId="5" borderId="1" xfId="1" applyFont="1" applyFill="1" applyBorder="1" applyAlignment="1">
      <alignment vertical="center"/>
    </xf>
    <xf numFmtId="43" fontId="75" fillId="5" borderId="1" xfId="1" applyFont="1" applyFill="1" applyBorder="1" applyAlignment="1">
      <alignment vertical="center"/>
    </xf>
    <xf numFmtId="0" fontId="15" fillId="5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49" fontId="57" fillId="0" borderId="1" xfId="0" applyNumberFormat="1" applyFont="1" applyFill="1" applyBorder="1" applyAlignment="1">
      <alignment horizontal="center" vertical="center" wrapText="1"/>
    </xf>
    <xf numFmtId="164" fontId="38" fillId="0" borderId="1" xfId="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4" fillId="0" borderId="1" xfId="0" applyFont="1" applyFill="1" applyBorder="1"/>
    <xf numFmtId="0" fontId="6" fillId="0" borderId="1" xfId="0" applyFont="1" applyFill="1" applyBorder="1"/>
    <xf numFmtId="164" fontId="12" fillId="0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49" fontId="23" fillId="5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64" fontId="11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75" fillId="2" borderId="1" xfId="1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64" fontId="37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7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31" fillId="6" borderId="1" xfId="0" applyFont="1" applyFill="1" applyBorder="1" applyAlignment="1">
      <alignment vertical="center"/>
    </xf>
    <xf numFmtId="0" fontId="2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164" fontId="11" fillId="6" borderId="1" xfId="1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164" fontId="75" fillId="6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10" fillId="0" borderId="0" xfId="0" applyFont="1" applyAlignment="1">
      <alignment horizontal="left" vertical="center"/>
    </xf>
    <xf numFmtId="0" fontId="47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/>
    </xf>
    <xf numFmtId="0" fontId="70" fillId="0" borderId="0" xfId="0" applyFont="1" applyAlignment="1">
      <alignment horizontal="right" wrapText="1"/>
    </xf>
    <xf numFmtId="0" fontId="66" fillId="0" borderId="10" xfId="0" applyFont="1" applyBorder="1" applyAlignment="1">
      <alignment horizontal="right" wrapText="1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0FB158"/>
      <color rgb="FFD8CFE3"/>
      <color rgb="FF69FFFF"/>
      <color rgb="FFB6B1F9"/>
      <color rgb="FFCBDE8E"/>
      <color rgb="FFD4CAE0"/>
      <color rgb="FFBBD46A"/>
      <color rgb="FFFF6699"/>
      <color rgb="FFFF93B7"/>
      <color rgb="FFF8A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FB158"/>
    <pageSetUpPr fitToPage="1"/>
  </sheetPr>
  <dimension ref="A1:AS256"/>
  <sheetViews>
    <sheetView tabSelected="1" view="pageBreakPreview" zoomScale="68" zoomScaleNormal="71" zoomScaleSheetLayoutView="68" workbookViewId="0">
      <pane xSplit="2" ySplit="11" topLeftCell="C226" activePane="bottomRight" state="frozen"/>
      <selection activeCell="B1" sqref="B1"/>
      <selection pane="topRight" activeCell="C1" sqref="C1"/>
      <selection pane="bottomLeft" activeCell="B6" sqref="B6"/>
      <selection pane="bottomRight" activeCell="AW238" sqref="AW238"/>
    </sheetView>
  </sheetViews>
  <sheetFormatPr defaultRowHeight="18.75" x14ac:dyDescent="0.25"/>
  <cols>
    <col min="1" max="1" width="7" style="31" hidden="1" customWidth="1"/>
    <col min="2" max="2" width="29.85546875" style="152" customWidth="1"/>
    <col min="3" max="3" width="92.5703125" style="14" customWidth="1"/>
    <col min="4" max="4" width="22.5703125" style="75" hidden="1" customWidth="1"/>
    <col min="5" max="5" width="22" style="75" hidden="1" customWidth="1"/>
    <col min="6" max="6" width="21.28515625" style="75" hidden="1" customWidth="1"/>
    <col min="7" max="7" width="6.42578125" style="108" hidden="1" customWidth="1"/>
    <col min="8" max="9" width="6.42578125" style="47" hidden="1" customWidth="1"/>
    <col min="10" max="10" width="19.140625" style="76" hidden="1" customWidth="1"/>
    <col min="11" max="11" width="17.140625" style="77" hidden="1" customWidth="1"/>
    <col min="12" max="12" width="21.7109375" style="77" hidden="1" customWidth="1"/>
    <col min="13" max="13" width="20.28515625" style="64" hidden="1" customWidth="1"/>
    <col min="14" max="14" width="20.140625" style="64" hidden="1" customWidth="1"/>
    <col min="15" max="15" width="19.42578125" style="64" hidden="1" customWidth="1"/>
    <col min="16" max="16" width="18.42578125" style="3" hidden="1" customWidth="1"/>
    <col min="17" max="17" width="16.28515625" style="3" hidden="1" customWidth="1"/>
    <col min="18" max="18" width="16.140625" style="3" hidden="1" customWidth="1"/>
    <col min="19" max="19" width="19.5703125" hidden="1" customWidth="1"/>
    <col min="20" max="20" width="22.7109375" hidden="1" customWidth="1"/>
    <col min="21" max="21" width="21.42578125" hidden="1" customWidth="1"/>
    <col min="22" max="22" width="17.7109375" style="3" hidden="1" customWidth="1"/>
    <col min="23" max="23" width="17.28515625" hidden="1" customWidth="1"/>
    <col min="24" max="24" width="18.140625" hidden="1" customWidth="1"/>
    <col min="25" max="25" width="18.42578125" hidden="1" customWidth="1"/>
    <col min="26" max="26" width="16.7109375" hidden="1" customWidth="1"/>
    <col min="27" max="27" width="17.140625" hidden="1" customWidth="1"/>
    <col min="28" max="28" width="15.42578125" hidden="1" customWidth="1"/>
    <col min="29" max="29" width="14" hidden="1" customWidth="1"/>
    <col min="30" max="30" width="15.7109375" hidden="1" customWidth="1"/>
    <col min="31" max="31" width="19.85546875" hidden="1" customWidth="1"/>
    <col min="32" max="32" width="19.28515625" hidden="1" customWidth="1"/>
    <col min="33" max="33" width="19.7109375" hidden="1" customWidth="1"/>
    <col min="34" max="34" width="20.5703125" hidden="1" customWidth="1"/>
    <col min="35" max="35" width="19.42578125" hidden="1" customWidth="1"/>
    <col min="36" max="36" width="18.85546875" hidden="1" customWidth="1"/>
    <col min="37" max="37" width="19.7109375" hidden="1" customWidth="1"/>
    <col min="38" max="38" width="23.28515625" hidden="1" customWidth="1"/>
    <col min="39" max="39" width="19.28515625" hidden="1" customWidth="1"/>
    <col min="40" max="40" width="19" hidden="1" customWidth="1"/>
    <col min="41" max="41" width="18.42578125" hidden="1" customWidth="1"/>
    <col min="42" max="42" width="16.140625" hidden="1" customWidth="1"/>
    <col min="43" max="43" width="19" customWidth="1"/>
    <col min="44" max="44" width="18.5703125" customWidth="1"/>
    <col min="45" max="45" width="21.7109375" customWidth="1"/>
  </cols>
  <sheetData>
    <row r="1" spans="1:45" ht="18.75" customHeight="1" x14ac:dyDescent="0.25">
      <c r="B1" s="308" t="s">
        <v>480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</row>
    <row r="2" spans="1:45" ht="18.75" customHeight="1" x14ac:dyDescent="0.25">
      <c r="B2" s="308" t="s">
        <v>479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ht="18.75" customHeight="1" x14ac:dyDescent="0.25">
      <c r="B3" s="308" t="s">
        <v>481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</row>
    <row r="4" spans="1:45" ht="18.75" customHeight="1" x14ac:dyDescent="0.25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</row>
    <row r="5" spans="1:45" ht="18.75" customHeight="1" x14ac:dyDescent="0.25">
      <c r="B5" s="308" t="s">
        <v>480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</row>
    <row r="6" spans="1:45" ht="18.75" customHeight="1" x14ac:dyDescent="0.25">
      <c r="B6" s="308" t="s">
        <v>479</v>
      </c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</row>
    <row r="7" spans="1:45" ht="18.75" customHeight="1" x14ac:dyDescent="0.25">
      <c r="B7" s="306" t="s">
        <v>478</v>
      </c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</row>
    <row r="8" spans="1:45" s="119" customFormat="1" ht="18.75" customHeight="1" x14ac:dyDescent="0.2">
      <c r="A8" s="128"/>
      <c r="B8" s="307" t="s">
        <v>362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</row>
    <row r="9" spans="1:45" s="118" customFormat="1" ht="18.75" customHeight="1" x14ac:dyDescent="0.25">
      <c r="A9" s="129"/>
      <c r="B9" s="299" t="s">
        <v>0</v>
      </c>
      <c r="C9" s="298" t="s">
        <v>429</v>
      </c>
      <c r="D9" s="131"/>
      <c r="E9" s="131"/>
      <c r="F9" s="131"/>
      <c r="G9" s="132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3"/>
      <c r="W9" s="134"/>
      <c r="X9" s="134"/>
      <c r="Y9" s="300" t="s">
        <v>463</v>
      </c>
      <c r="Z9" s="300"/>
      <c r="AA9" s="300"/>
      <c r="AB9" s="300" t="s">
        <v>464</v>
      </c>
      <c r="AC9" s="300"/>
      <c r="AD9" s="300"/>
      <c r="AE9" s="300" t="s">
        <v>468</v>
      </c>
      <c r="AF9" s="300"/>
      <c r="AG9" s="300"/>
      <c r="AH9" s="300" t="s">
        <v>469</v>
      </c>
      <c r="AI9" s="300"/>
      <c r="AJ9" s="300"/>
      <c r="AK9" s="301" t="s">
        <v>470</v>
      </c>
      <c r="AL9" s="301"/>
      <c r="AM9" s="301"/>
      <c r="AN9" s="301" t="s">
        <v>460</v>
      </c>
      <c r="AO9" s="301"/>
      <c r="AP9" s="301"/>
      <c r="AQ9" s="301" t="s">
        <v>461</v>
      </c>
      <c r="AR9" s="301"/>
      <c r="AS9" s="301"/>
    </row>
    <row r="10" spans="1:45" s="100" customFormat="1" ht="28.15" hidden="1" customHeight="1" x14ac:dyDescent="0.25">
      <c r="A10" s="111"/>
      <c r="B10" s="299"/>
      <c r="C10" s="298"/>
      <c r="D10" s="135"/>
      <c r="E10" s="135"/>
      <c r="F10" s="136" t="s">
        <v>362</v>
      </c>
      <c r="G10" s="137"/>
      <c r="H10" s="138"/>
      <c r="I10" s="138"/>
      <c r="J10" s="295" t="s">
        <v>393</v>
      </c>
      <c r="K10" s="295"/>
      <c r="L10" s="295"/>
      <c r="M10" s="297" t="s">
        <v>430</v>
      </c>
      <c r="N10" s="297"/>
      <c r="O10" s="297"/>
      <c r="P10" s="297" t="s">
        <v>431</v>
      </c>
      <c r="Q10" s="297"/>
      <c r="R10" s="297"/>
      <c r="S10" s="296" t="s">
        <v>432</v>
      </c>
      <c r="T10" s="296"/>
      <c r="U10" s="296"/>
      <c r="V10" s="297" t="s">
        <v>437</v>
      </c>
      <c r="W10" s="297"/>
      <c r="X10" s="297"/>
      <c r="Y10" s="305" t="s">
        <v>438</v>
      </c>
      <c r="Z10" s="305"/>
      <c r="AA10" s="305"/>
      <c r="AB10" s="153"/>
      <c r="AC10" s="153"/>
      <c r="AD10" s="153"/>
      <c r="AE10" s="153"/>
      <c r="AF10" s="153"/>
      <c r="AG10" s="153"/>
      <c r="AH10" s="153"/>
      <c r="AI10" s="153"/>
      <c r="AJ10" s="153"/>
      <c r="AK10" s="165"/>
      <c r="AL10" s="165"/>
      <c r="AM10" s="165"/>
      <c r="AN10" s="165"/>
      <c r="AO10" s="165"/>
      <c r="AP10" s="165"/>
      <c r="AQ10" s="165"/>
      <c r="AR10" s="165"/>
      <c r="AS10" s="165"/>
    </row>
    <row r="11" spans="1:45" ht="24.75" customHeight="1" x14ac:dyDescent="0.25">
      <c r="A11" s="130"/>
      <c r="B11" s="299"/>
      <c r="C11" s="298"/>
      <c r="D11" s="78" t="s">
        <v>359</v>
      </c>
      <c r="E11" s="78" t="s">
        <v>360</v>
      </c>
      <c r="F11" s="78" t="s">
        <v>361</v>
      </c>
      <c r="G11" s="107"/>
      <c r="H11" s="71"/>
      <c r="I11" s="71"/>
      <c r="J11" s="78" t="s">
        <v>359</v>
      </c>
      <c r="K11" s="78" t="s">
        <v>360</v>
      </c>
      <c r="L11" s="78" t="s">
        <v>361</v>
      </c>
      <c r="M11" s="70" t="s">
        <v>359</v>
      </c>
      <c r="N11" s="52" t="s">
        <v>360</v>
      </c>
      <c r="O11" s="52" t="s">
        <v>361</v>
      </c>
      <c r="P11" s="70" t="s">
        <v>359</v>
      </c>
      <c r="Q11" s="52" t="s">
        <v>360</v>
      </c>
      <c r="R11" s="52" t="s">
        <v>361</v>
      </c>
      <c r="S11" s="70" t="s">
        <v>359</v>
      </c>
      <c r="T11" s="52" t="s">
        <v>360</v>
      </c>
      <c r="U11" s="52" t="s">
        <v>361</v>
      </c>
      <c r="V11" s="52" t="s">
        <v>359</v>
      </c>
      <c r="W11" s="52" t="s">
        <v>360</v>
      </c>
      <c r="X11" s="52" t="s">
        <v>361</v>
      </c>
      <c r="Y11" s="154" t="s">
        <v>359</v>
      </c>
      <c r="Z11" s="154" t="s">
        <v>360</v>
      </c>
      <c r="AA11" s="154" t="s">
        <v>361</v>
      </c>
      <c r="AB11" s="154" t="s">
        <v>359</v>
      </c>
      <c r="AC11" s="154" t="s">
        <v>360</v>
      </c>
      <c r="AD11" s="154" t="s">
        <v>361</v>
      </c>
      <c r="AE11" s="154" t="s">
        <v>359</v>
      </c>
      <c r="AF11" s="154" t="s">
        <v>360</v>
      </c>
      <c r="AG11" s="154" t="s">
        <v>361</v>
      </c>
      <c r="AH11" s="154" t="s">
        <v>359</v>
      </c>
      <c r="AI11" s="154" t="s">
        <v>360</v>
      </c>
      <c r="AJ11" s="154" t="s">
        <v>361</v>
      </c>
      <c r="AK11" s="52" t="s">
        <v>359</v>
      </c>
      <c r="AL11" s="52" t="s">
        <v>360</v>
      </c>
      <c r="AM11" s="52" t="s">
        <v>361</v>
      </c>
      <c r="AN11" s="52" t="s">
        <v>359</v>
      </c>
      <c r="AO11" s="52" t="s">
        <v>360</v>
      </c>
      <c r="AP11" s="52" t="s">
        <v>361</v>
      </c>
      <c r="AQ11" s="52" t="s">
        <v>359</v>
      </c>
      <c r="AR11" s="52" t="s">
        <v>360</v>
      </c>
      <c r="AS11" s="52" t="s">
        <v>361</v>
      </c>
    </row>
    <row r="12" spans="1:45" s="100" customFormat="1" ht="12" customHeight="1" x14ac:dyDescent="0.2">
      <c r="A12" s="120"/>
      <c r="B12" s="121">
        <v>1</v>
      </c>
      <c r="C12" s="121">
        <v>2</v>
      </c>
      <c r="D12" s="122">
        <v>3</v>
      </c>
      <c r="E12" s="122">
        <v>4</v>
      </c>
      <c r="F12" s="122">
        <v>5</v>
      </c>
      <c r="G12" s="123"/>
      <c r="H12" s="124"/>
      <c r="I12" s="124"/>
      <c r="J12" s="125"/>
      <c r="K12" s="125"/>
      <c r="L12" s="125"/>
      <c r="M12" s="126">
        <v>3</v>
      </c>
      <c r="N12" s="126">
        <v>4</v>
      </c>
      <c r="O12" s="126">
        <v>5</v>
      </c>
      <c r="P12" s="127">
        <v>6</v>
      </c>
      <c r="Q12" s="127">
        <v>7</v>
      </c>
      <c r="R12" s="127">
        <v>8</v>
      </c>
      <c r="S12" s="126">
        <v>3</v>
      </c>
      <c r="T12" s="126">
        <v>4</v>
      </c>
      <c r="U12" s="126">
        <v>5</v>
      </c>
      <c r="V12" s="127">
        <v>6</v>
      </c>
      <c r="W12" s="127">
        <v>7</v>
      </c>
      <c r="X12" s="127">
        <v>8</v>
      </c>
      <c r="Y12" s="155">
        <v>3</v>
      </c>
      <c r="Z12" s="155">
        <v>4</v>
      </c>
      <c r="AA12" s="155">
        <v>5</v>
      </c>
      <c r="AB12" s="155">
        <v>6</v>
      </c>
      <c r="AC12" s="155">
        <v>7</v>
      </c>
      <c r="AD12" s="155">
        <v>8</v>
      </c>
      <c r="AE12" s="155">
        <v>3</v>
      </c>
      <c r="AF12" s="155">
        <v>4</v>
      </c>
      <c r="AG12" s="155">
        <v>5</v>
      </c>
      <c r="AH12" s="155">
        <v>6</v>
      </c>
      <c r="AI12" s="155">
        <v>7</v>
      </c>
      <c r="AJ12" s="155">
        <v>8</v>
      </c>
      <c r="AK12" s="127">
        <v>9</v>
      </c>
      <c r="AL12" s="127">
        <v>10</v>
      </c>
      <c r="AM12" s="127">
        <v>11</v>
      </c>
      <c r="AN12" s="127">
        <v>6</v>
      </c>
      <c r="AO12" s="127">
        <v>7</v>
      </c>
      <c r="AP12" s="127">
        <v>8</v>
      </c>
      <c r="AQ12" s="127">
        <v>9</v>
      </c>
      <c r="AR12" s="127">
        <v>10</v>
      </c>
      <c r="AS12" s="127">
        <v>11</v>
      </c>
    </row>
    <row r="13" spans="1:45" s="6" customFormat="1" ht="24" customHeight="1" x14ac:dyDescent="0.3">
      <c r="A13" s="33"/>
      <c r="B13" s="139" t="s">
        <v>1</v>
      </c>
      <c r="C13" s="53" t="s">
        <v>344</v>
      </c>
      <c r="D13" s="15"/>
      <c r="E13" s="15"/>
      <c r="F13" s="15"/>
      <c r="G13" s="107"/>
      <c r="H13" s="71"/>
      <c r="I13" s="71"/>
      <c r="J13" s="79"/>
      <c r="K13" s="79"/>
      <c r="L13" s="79"/>
      <c r="M13" s="68"/>
      <c r="N13" s="68"/>
      <c r="O13" s="68"/>
      <c r="P13" s="98"/>
      <c r="Q13" s="98"/>
      <c r="R13" s="98"/>
      <c r="S13" s="68"/>
      <c r="T13" s="68"/>
      <c r="U13" s="68"/>
      <c r="V13" s="302" t="s">
        <v>437</v>
      </c>
      <c r="W13" s="303"/>
      <c r="X13" s="304"/>
      <c r="Y13" s="156"/>
      <c r="Z13" s="156"/>
      <c r="AA13" s="156"/>
      <c r="AB13" s="157"/>
      <c r="AC13" s="157"/>
      <c r="AD13" s="157"/>
      <c r="AE13" s="156"/>
      <c r="AF13" s="156"/>
      <c r="AG13" s="156"/>
      <c r="AH13" s="157"/>
      <c r="AI13" s="157"/>
      <c r="AJ13" s="157"/>
      <c r="AK13" s="117"/>
      <c r="AL13" s="117"/>
      <c r="AM13" s="117"/>
      <c r="AN13" s="98"/>
      <c r="AO13" s="98"/>
      <c r="AP13" s="98"/>
      <c r="AQ13" s="117"/>
      <c r="AR13" s="117"/>
      <c r="AS13" s="117"/>
    </row>
    <row r="14" spans="1:45" ht="22.5" hidden="1" customHeight="1" x14ac:dyDescent="0.25">
      <c r="A14" s="33"/>
      <c r="B14" s="195" t="s">
        <v>2</v>
      </c>
      <c r="C14" s="203" t="s">
        <v>151</v>
      </c>
      <c r="D14" s="197">
        <f>D15</f>
        <v>351781</v>
      </c>
      <c r="E14" s="197">
        <f>E15</f>
        <v>361311</v>
      </c>
      <c r="F14" s="197">
        <f>F15</f>
        <v>374131</v>
      </c>
      <c r="G14" s="170"/>
      <c r="H14" s="170"/>
      <c r="I14" s="170"/>
      <c r="J14" s="197">
        <f t="shared" ref="J14:Y14" si="0">J15</f>
        <v>519</v>
      </c>
      <c r="K14" s="197">
        <f t="shared" si="0"/>
        <v>530</v>
      </c>
      <c r="L14" s="197">
        <f t="shared" si="0"/>
        <v>547</v>
      </c>
      <c r="M14" s="198">
        <f t="shared" si="0"/>
        <v>352300</v>
      </c>
      <c r="N14" s="198">
        <f t="shared" si="0"/>
        <v>361841</v>
      </c>
      <c r="O14" s="198">
        <f t="shared" si="0"/>
        <v>374678</v>
      </c>
      <c r="P14" s="198">
        <f t="shared" si="0"/>
        <v>0</v>
      </c>
      <c r="Q14" s="198">
        <f t="shared" si="0"/>
        <v>0</v>
      </c>
      <c r="R14" s="198">
        <f t="shared" si="0"/>
        <v>0</v>
      </c>
      <c r="S14" s="198">
        <f t="shared" si="0"/>
        <v>352300</v>
      </c>
      <c r="T14" s="198">
        <f t="shared" si="0"/>
        <v>361841</v>
      </c>
      <c r="U14" s="198">
        <f t="shared" si="0"/>
        <v>374678</v>
      </c>
      <c r="V14" s="198">
        <f t="shared" si="0"/>
        <v>0</v>
      </c>
      <c r="W14" s="198">
        <f t="shared" si="0"/>
        <v>0</v>
      </c>
      <c r="X14" s="198">
        <f t="shared" si="0"/>
        <v>0</v>
      </c>
      <c r="Y14" s="199">
        <f t="shared" si="0"/>
        <v>352300</v>
      </c>
      <c r="Z14" s="199">
        <f>Z15</f>
        <v>361841</v>
      </c>
      <c r="AA14" s="199">
        <f>AA15</f>
        <v>374678</v>
      </c>
      <c r="AB14" s="199">
        <f t="shared" ref="AB14:AE14" si="1">AB15</f>
        <v>0</v>
      </c>
      <c r="AC14" s="199">
        <f t="shared" si="1"/>
        <v>0</v>
      </c>
      <c r="AD14" s="199">
        <f t="shared" si="1"/>
        <v>0</v>
      </c>
      <c r="AE14" s="199">
        <f t="shared" si="1"/>
        <v>352300</v>
      </c>
      <c r="AF14" s="199">
        <f>AF15</f>
        <v>361841</v>
      </c>
      <c r="AG14" s="199">
        <f>AG15</f>
        <v>374678</v>
      </c>
      <c r="AH14" s="199">
        <f t="shared" ref="AH14:AK14" si="2">AH15</f>
        <v>0</v>
      </c>
      <c r="AI14" s="199">
        <f t="shared" si="2"/>
        <v>0</v>
      </c>
      <c r="AJ14" s="199">
        <f t="shared" si="2"/>
        <v>0</v>
      </c>
      <c r="AK14" s="198">
        <f t="shared" si="2"/>
        <v>352300</v>
      </c>
      <c r="AL14" s="198">
        <f>AL15</f>
        <v>361841</v>
      </c>
      <c r="AM14" s="198">
        <f>AM15</f>
        <v>374678</v>
      </c>
      <c r="AN14" s="198">
        <f t="shared" ref="AN14:AQ14" si="3">AN15</f>
        <v>0</v>
      </c>
      <c r="AO14" s="198">
        <f t="shared" si="3"/>
        <v>0</v>
      </c>
      <c r="AP14" s="198">
        <f t="shared" si="3"/>
        <v>0</v>
      </c>
      <c r="AQ14" s="198">
        <f t="shared" si="3"/>
        <v>352300</v>
      </c>
      <c r="AR14" s="198">
        <f>AR15</f>
        <v>361841</v>
      </c>
      <c r="AS14" s="198">
        <f>AS15</f>
        <v>374678</v>
      </c>
    </row>
    <row r="15" spans="1:45" ht="18.75" hidden="1" customHeight="1" x14ac:dyDescent="0.25">
      <c r="A15" s="33">
        <v>182</v>
      </c>
      <c r="B15" s="191" t="s">
        <v>3</v>
      </c>
      <c r="C15" s="190" t="s">
        <v>152</v>
      </c>
      <c r="D15" s="189">
        <f>SUM(D16:D19)</f>
        <v>351781</v>
      </c>
      <c r="E15" s="189">
        <f>SUM(E16:E19)</f>
        <v>361311</v>
      </c>
      <c r="F15" s="189">
        <f>SUM(F16:F19)</f>
        <v>374131</v>
      </c>
      <c r="G15" s="224"/>
      <c r="H15" s="224"/>
      <c r="I15" s="224"/>
      <c r="J15" s="189">
        <f t="shared" ref="J15:AA15" si="4">SUM(J16:J19)</f>
        <v>519</v>
      </c>
      <c r="K15" s="189">
        <f t="shared" si="4"/>
        <v>530</v>
      </c>
      <c r="L15" s="189">
        <f t="shared" si="4"/>
        <v>547</v>
      </c>
      <c r="M15" s="181">
        <f t="shared" si="4"/>
        <v>352300</v>
      </c>
      <c r="N15" s="181">
        <f t="shared" si="4"/>
        <v>361841</v>
      </c>
      <c r="O15" s="181">
        <f t="shared" si="4"/>
        <v>374678</v>
      </c>
      <c r="P15" s="181">
        <f t="shared" si="4"/>
        <v>0</v>
      </c>
      <c r="Q15" s="181">
        <f t="shared" si="4"/>
        <v>0</v>
      </c>
      <c r="R15" s="181">
        <f t="shared" si="4"/>
        <v>0</v>
      </c>
      <c r="S15" s="181">
        <f t="shared" si="4"/>
        <v>352300</v>
      </c>
      <c r="T15" s="181">
        <f t="shared" si="4"/>
        <v>361841</v>
      </c>
      <c r="U15" s="181">
        <f t="shared" si="4"/>
        <v>374678</v>
      </c>
      <c r="V15" s="181">
        <f t="shared" si="4"/>
        <v>0</v>
      </c>
      <c r="W15" s="181">
        <f t="shared" si="4"/>
        <v>0</v>
      </c>
      <c r="X15" s="181">
        <f t="shared" si="4"/>
        <v>0</v>
      </c>
      <c r="Y15" s="182">
        <f t="shared" si="4"/>
        <v>352300</v>
      </c>
      <c r="Z15" s="182">
        <f t="shared" si="4"/>
        <v>361841</v>
      </c>
      <c r="AA15" s="182">
        <f t="shared" si="4"/>
        <v>374678</v>
      </c>
      <c r="AB15" s="182">
        <f t="shared" ref="AB15:AG15" si="5">SUM(AB16:AB19)</f>
        <v>0</v>
      </c>
      <c r="AC15" s="182">
        <f t="shared" si="5"/>
        <v>0</v>
      </c>
      <c r="AD15" s="182">
        <f t="shared" si="5"/>
        <v>0</v>
      </c>
      <c r="AE15" s="182">
        <f t="shared" si="5"/>
        <v>352300</v>
      </c>
      <c r="AF15" s="182">
        <f t="shared" si="5"/>
        <v>361841</v>
      </c>
      <c r="AG15" s="182">
        <f t="shared" si="5"/>
        <v>374678</v>
      </c>
      <c r="AH15" s="182">
        <f t="shared" ref="AH15:AM15" si="6">SUM(AH16:AH19)</f>
        <v>0</v>
      </c>
      <c r="AI15" s="182">
        <f t="shared" si="6"/>
        <v>0</v>
      </c>
      <c r="AJ15" s="182">
        <f t="shared" si="6"/>
        <v>0</v>
      </c>
      <c r="AK15" s="181">
        <f t="shared" si="6"/>
        <v>352300</v>
      </c>
      <c r="AL15" s="181">
        <f t="shared" si="6"/>
        <v>361841</v>
      </c>
      <c r="AM15" s="181">
        <f t="shared" si="6"/>
        <v>374678</v>
      </c>
      <c r="AN15" s="181">
        <f t="shared" ref="AN15:AS15" si="7">SUM(AN16:AN19)</f>
        <v>0</v>
      </c>
      <c r="AO15" s="181">
        <f t="shared" si="7"/>
        <v>0</v>
      </c>
      <c r="AP15" s="181">
        <f t="shared" si="7"/>
        <v>0</v>
      </c>
      <c r="AQ15" s="181">
        <f t="shared" si="7"/>
        <v>352300</v>
      </c>
      <c r="AR15" s="181">
        <f t="shared" si="7"/>
        <v>361841</v>
      </c>
      <c r="AS15" s="181">
        <f t="shared" si="7"/>
        <v>374678</v>
      </c>
    </row>
    <row r="16" spans="1:45" ht="96.75" hidden="1" customHeight="1" x14ac:dyDescent="0.25">
      <c r="A16" s="33">
        <v>182</v>
      </c>
      <c r="B16" s="185" t="s">
        <v>4</v>
      </c>
      <c r="C16" s="225" t="s">
        <v>342</v>
      </c>
      <c r="D16" s="189">
        <v>346983</v>
      </c>
      <c r="E16" s="189">
        <v>356383</v>
      </c>
      <c r="F16" s="189">
        <v>369028</v>
      </c>
      <c r="G16" s="170"/>
      <c r="H16" s="170"/>
      <c r="I16" s="170"/>
      <c r="J16" s="189"/>
      <c r="K16" s="189"/>
      <c r="L16" s="189"/>
      <c r="M16" s="172">
        <f t="shared" ref="M16:O19" si="8">D16+J16</f>
        <v>346983</v>
      </c>
      <c r="N16" s="172">
        <f t="shared" si="8"/>
        <v>356383</v>
      </c>
      <c r="O16" s="172">
        <f t="shared" si="8"/>
        <v>369028</v>
      </c>
      <c r="P16" s="181"/>
      <c r="Q16" s="181"/>
      <c r="R16" s="181"/>
      <c r="S16" s="172">
        <f t="shared" ref="S16:U19" si="9">M16+P16</f>
        <v>346983</v>
      </c>
      <c r="T16" s="172">
        <f t="shared" si="9"/>
        <v>356383</v>
      </c>
      <c r="U16" s="172">
        <f t="shared" si="9"/>
        <v>369028</v>
      </c>
      <c r="V16" s="181"/>
      <c r="W16" s="181"/>
      <c r="X16" s="181"/>
      <c r="Y16" s="174">
        <f t="shared" ref="Y16:AA19" si="10">S16+V16</f>
        <v>346983</v>
      </c>
      <c r="Z16" s="174">
        <f t="shared" si="10"/>
        <v>356383</v>
      </c>
      <c r="AA16" s="174">
        <f t="shared" si="10"/>
        <v>369028</v>
      </c>
      <c r="AB16" s="182"/>
      <c r="AC16" s="182"/>
      <c r="AD16" s="182"/>
      <c r="AE16" s="174">
        <f t="shared" ref="AE16:AE19" si="11">Y16+AB16</f>
        <v>346983</v>
      </c>
      <c r="AF16" s="174">
        <f t="shared" ref="AF16:AF19" si="12">Z16+AC16</f>
        <v>356383</v>
      </c>
      <c r="AG16" s="174">
        <f t="shared" ref="AG16:AG19" si="13">AA16+AD16</f>
        <v>369028</v>
      </c>
      <c r="AH16" s="182"/>
      <c r="AI16" s="182"/>
      <c r="AJ16" s="182"/>
      <c r="AK16" s="172">
        <f t="shared" ref="AK16:AK19" si="14">AE16+AH16</f>
        <v>346983</v>
      </c>
      <c r="AL16" s="172">
        <f t="shared" ref="AL16:AL19" si="15">AF16+AI16</f>
        <v>356383</v>
      </c>
      <c r="AM16" s="172">
        <f t="shared" ref="AM16:AM19" si="16">AG16+AJ16</f>
        <v>369028</v>
      </c>
      <c r="AN16" s="181"/>
      <c r="AO16" s="181"/>
      <c r="AP16" s="181"/>
      <c r="AQ16" s="172">
        <f t="shared" ref="AQ16:AQ19" si="17">AK16+AN16</f>
        <v>346983</v>
      </c>
      <c r="AR16" s="172">
        <f t="shared" ref="AR16:AR19" si="18">AL16+AO16</f>
        <v>356383</v>
      </c>
      <c r="AS16" s="172">
        <f t="shared" ref="AS16:AS19" si="19">AM16+AP16</f>
        <v>369028</v>
      </c>
    </row>
    <row r="17" spans="1:45" ht="131.25" hidden="1" customHeight="1" x14ac:dyDescent="0.25">
      <c r="A17" s="33">
        <v>182</v>
      </c>
      <c r="B17" s="185" t="s">
        <v>5</v>
      </c>
      <c r="C17" s="168" t="s">
        <v>153</v>
      </c>
      <c r="D17" s="189">
        <v>1451</v>
      </c>
      <c r="E17" s="189">
        <v>1490</v>
      </c>
      <c r="F17" s="189">
        <v>1543</v>
      </c>
      <c r="G17" s="170"/>
      <c r="H17" s="170"/>
      <c r="I17" s="170"/>
      <c r="J17" s="189"/>
      <c r="K17" s="189"/>
      <c r="L17" s="189"/>
      <c r="M17" s="172">
        <f t="shared" si="8"/>
        <v>1451</v>
      </c>
      <c r="N17" s="172">
        <f t="shared" si="8"/>
        <v>1490</v>
      </c>
      <c r="O17" s="172">
        <f t="shared" si="8"/>
        <v>1543</v>
      </c>
      <c r="P17" s="181"/>
      <c r="Q17" s="181"/>
      <c r="R17" s="181"/>
      <c r="S17" s="172">
        <f t="shared" si="9"/>
        <v>1451</v>
      </c>
      <c r="T17" s="172">
        <f t="shared" si="9"/>
        <v>1490</v>
      </c>
      <c r="U17" s="172">
        <f t="shared" si="9"/>
        <v>1543</v>
      </c>
      <c r="V17" s="181"/>
      <c r="W17" s="181"/>
      <c r="X17" s="181"/>
      <c r="Y17" s="174">
        <f t="shared" si="10"/>
        <v>1451</v>
      </c>
      <c r="Z17" s="174">
        <f t="shared" si="10"/>
        <v>1490</v>
      </c>
      <c r="AA17" s="174">
        <f t="shared" si="10"/>
        <v>1543</v>
      </c>
      <c r="AB17" s="182"/>
      <c r="AC17" s="182"/>
      <c r="AD17" s="182"/>
      <c r="AE17" s="174">
        <f t="shared" si="11"/>
        <v>1451</v>
      </c>
      <c r="AF17" s="174">
        <f t="shared" si="12"/>
        <v>1490</v>
      </c>
      <c r="AG17" s="174">
        <f t="shared" si="13"/>
        <v>1543</v>
      </c>
      <c r="AH17" s="182"/>
      <c r="AI17" s="182"/>
      <c r="AJ17" s="182"/>
      <c r="AK17" s="172">
        <f t="shared" si="14"/>
        <v>1451</v>
      </c>
      <c r="AL17" s="172">
        <f t="shared" si="15"/>
        <v>1490</v>
      </c>
      <c r="AM17" s="172">
        <f t="shared" si="16"/>
        <v>1543</v>
      </c>
      <c r="AN17" s="181"/>
      <c r="AO17" s="181"/>
      <c r="AP17" s="181"/>
      <c r="AQ17" s="172">
        <f t="shared" si="17"/>
        <v>1451</v>
      </c>
      <c r="AR17" s="172">
        <f t="shared" si="18"/>
        <v>1490</v>
      </c>
      <c r="AS17" s="172">
        <f t="shared" si="19"/>
        <v>1543</v>
      </c>
    </row>
    <row r="18" spans="1:45" s="6" customFormat="1" ht="56.25" hidden="1" customHeight="1" x14ac:dyDescent="0.25">
      <c r="A18" s="33">
        <v>182</v>
      </c>
      <c r="B18" s="185" t="s">
        <v>6</v>
      </c>
      <c r="C18" s="168" t="s">
        <v>154</v>
      </c>
      <c r="D18" s="189">
        <v>3347</v>
      </c>
      <c r="E18" s="189">
        <v>3438</v>
      </c>
      <c r="F18" s="189">
        <v>3560</v>
      </c>
      <c r="G18" s="170"/>
      <c r="H18" s="170"/>
      <c r="I18" s="170"/>
      <c r="J18" s="189"/>
      <c r="K18" s="189"/>
      <c r="L18" s="189"/>
      <c r="M18" s="172">
        <f t="shared" si="8"/>
        <v>3347</v>
      </c>
      <c r="N18" s="172">
        <f t="shared" si="8"/>
        <v>3438</v>
      </c>
      <c r="O18" s="172">
        <f t="shared" si="8"/>
        <v>3560</v>
      </c>
      <c r="P18" s="181"/>
      <c r="Q18" s="181"/>
      <c r="R18" s="181"/>
      <c r="S18" s="172">
        <f t="shared" si="9"/>
        <v>3347</v>
      </c>
      <c r="T18" s="172">
        <f t="shared" si="9"/>
        <v>3438</v>
      </c>
      <c r="U18" s="172">
        <f t="shared" si="9"/>
        <v>3560</v>
      </c>
      <c r="V18" s="181"/>
      <c r="W18" s="181"/>
      <c r="X18" s="181"/>
      <c r="Y18" s="174">
        <f t="shared" si="10"/>
        <v>3347</v>
      </c>
      <c r="Z18" s="174">
        <f t="shared" si="10"/>
        <v>3438</v>
      </c>
      <c r="AA18" s="174">
        <f t="shared" si="10"/>
        <v>3560</v>
      </c>
      <c r="AB18" s="182"/>
      <c r="AC18" s="182"/>
      <c r="AD18" s="182"/>
      <c r="AE18" s="174">
        <f t="shared" si="11"/>
        <v>3347</v>
      </c>
      <c r="AF18" s="174">
        <f t="shared" si="12"/>
        <v>3438</v>
      </c>
      <c r="AG18" s="174">
        <f t="shared" si="13"/>
        <v>3560</v>
      </c>
      <c r="AH18" s="182"/>
      <c r="AI18" s="182"/>
      <c r="AJ18" s="182"/>
      <c r="AK18" s="172">
        <f t="shared" si="14"/>
        <v>3347</v>
      </c>
      <c r="AL18" s="172">
        <f t="shared" si="15"/>
        <v>3438</v>
      </c>
      <c r="AM18" s="172">
        <f t="shared" si="16"/>
        <v>3560</v>
      </c>
      <c r="AN18" s="181"/>
      <c r="AO18" s="181"/>
      <c r="AP18" s="181"/>
      <c r="AQ18" s="172">
        <f t="shared" si="17"/>
        <v>3347</v>
      </c>
      <c r="AR18" s="172">
        <f t="shared" si="18"/>
        <v>3438</v>
      </c>
      <c r="AS18" s="172">
        <f t="shared" si="19"/>
        <v>3560</v>
      </c>
    </row>
    <row r="19" spans="1:45" s="6" customFormat="1" ht="112.5" hidden="1" customHeight="1" x14ac:dyDescent="0.25">
      <c r="A19" s="33">
        <v>182</v>
      </c>
      <c r="B19" s="185" t="s">
        <v>7</v>
      </c>
      <c r="C19" s="168" t="s">
        <v>155</v>
      </c>
      <c r="D19" s="189"/>
      <c r="E19" s="189">
        <v>0</v>
      </c>
      <c r="F19" s="189">
        <v>0</v>
      </c>
      <c r="G19" s="170"/>
      <c r="H19" s="170"/>
      <c r="I19" s="170"/>
      <c r="J19" s="189">
        <v>519</v>
      </c>
      <c r="K19" s="189">
        <v>530</v>
      </c>
      <c r="L19" s="189">
        <v>547</v>
      </c>
      <c r="M19" s="172">
        <f t="shared" si="8"/>
        <v>519</v>
      </c>
      <c r="N19" s="172">
        <f t="shared" si="8"/>
        <v>530</v>
      </c>
      <c r="O19" s="172">
        <f t="shared" si="8"/>
        <v>547</v>
      </c>
      <c r="P19" s="181"/>
      <c r="Q19" s="181"/>
      <c r="R19" s="181"/>
      <c r="S19" s="172">
        <f t="shared" si="9"/>
        <v>519</v>
      </c>
      <c r="T19" s="172">
        <f t="shared" si="9"/>
        <v>530</v>
      </c>
      <c r="U19" s="172">
        <f t="shared" si="9"/>
        <v>547</v>
      </c>
      <c r="V19" s="181"/>
      <c r="W19" s="181"/>
      <c r="X19" s="181"/>
      <c r="Y19" s="174">
        <f t="shared" si="10"/>
        <v>519</v>
      </c>
      <c r="Z19" s="174">
        <f t="shared" si="10"/>
        <v>530</v>
      </c>
      <c r="AA19" s="174">
        <f t="shared" si="10"/>
        <v>547</v>
      </c>
      <c r="AB19" s="182"/>
      <c r="AC19" s="182"/>
      <c r="AD19" s="182"/>
      <c r="AE19" s="174">
        <f t="shared" si="11"/>
        <v>519</v>
      </c>
      <c r="AF19" s="174">
        <f t="shared" si="12"/>
        <v>530</v>
      </c>
      <c r="AG19" s="174">
        <f t="shared" si="13"/>
        <v>547</v>
      </c>
      <c r="AH19" s="182"/>
      <c r="AI19" s="182"/>
      <c r="AJ19" s="182"/>
      <c r="AK19" s="172">
        <f t="shared" si="14"/>
        <v>519</v>
      </c>
      <c r="AL19" s="172">
        <f t="shared" si="15"/>
        <v>530</v>
      </c>
      <c r="AM19" s="172">
        <f t="shared" si="16"/>
        <v>547</v>
      </c>
      <c r="AN19" s="181"/>
      <c r="AO19" s="181"/>
      <c r="AP19" s="181"/>
      <c r="AQ19" s="172">
        <f t="shared" si="17"/>
        <v>519</v>
      </c>
      <c r="AR19" s="172">
        <f t="shared" si="18"/>
        <v>530</v>
      </c>
      <c r="AS19" s="172">
        <f t="shared" si="19"/>
        <v>547</v>
      </c>
    </row>
    <row r="20" spans="1:45" s="1" customFormat="1" ht="44.45" hidden="1" customHeight="1" x14ac:dyDescent="0.35">
      <c r="A20" s="33">
        <v>100</v>
      </c>
      <c r="B20" s="202" t="s">
        <v>8</v>
      </c>
      <c r="C20" s="196" t="s">
        <v>369</v>
      </c>
      <c r="D20" s="197">
        <f>D21</f>
        <v>16641</v>
      </c>
      <c r="E20" s="197">
        <f>E21</f>
        <v>17273</v>
      </c>
      <c r="F20" s="197">
        <f>F21</f>
        <v>17964</v>
      </c>
      <c r="G20" s="170"/>
      <c r="H20" s="170"/>
      <c r="I20" s="170"/>
      <c r="J20" s="197">
        <f t="shared" ref="J20:Y20" si="20">J21</f>
        <v>0</v>
      </c>
      <c r="K20" s="197">
        <f t="shared" si="20"/>
        <v>0</v>
      </c>
      <c r="L20" s="197">
        <f t="shared" si="20"/>
        <v>0</v>
      </c>
      <c r="M20" s="198">
        <f t="shared" si="20"/>
        <v>16641</v>
      </c>
      <c r="N20" s="198">
        <f t="shared" si="20"/>
        <v>17273</v>
      </c>
      <c r="O20" s="198">
        <f t="shared" si="20"/>
        <v>17964</v>
      </c>
      <c r="P20" s="198">
        <f t="shared" si="20"/>
        <v>0</v>
      </c>
      <c r="Q20" s="198">
        <f t="shared" si="20"/>
        <v>0</v>
      </c>
      <c r="R20" s="198">
        <f t="shared" si="20"/>
        <v>0</v>
      </c>
      <c r="S20" s="198">
        <f t="shared" si="20"/>
        <v>16641</v>
      </c>
      <c r="T20" s="198">
        <f t="shared" si="20"/>
        <v>17273</v>
      </c>
      <c r="U20" s="198">
        <f t="shared" si="20"/>
        <v>17964</v>
      </c>
      <c r="V20" s="198">
        <f t="shared" si="20"/>
        <v>-974</v>
      </c>
      <c r="W20" s="198">
        <f t="shared" si="20"/>
        <v>-254</v>
      </c>
      <c r="X20" s="198">
        <f t="shared" si="20"/>
        <v>1765</v>
      </c>
      <c r="Y20" s="199">
        <f t="shared" si="20"/>
        <v>15667</v>
      </c>
      <c r="Z20" s="199">
        <f>Z21</f>
        <v>17019</v>
      </c>
      <c r="AA20" s="199">
        <f>AA21</f>
        <v>19729</v>
      </c>
      <c r="AB20" s="199">
        <f t="shared" ref="AB20:AE20" si="21">AB21</f>
        <v>0</v>
      </c>
      <c r="AC20" s="199">
        <f t="shared" si="21"/>
        <v>0</v>
      </c>
      <c r="AD20" s="199">
        <f t="shared" si="21"/>
        <v>0</v>
      </c>
      <c r="AE20" s="199">
        <f t="shared" si="21"/>
        <v>15667</v>
      </c>
      <c r="AF20" s="199">
        <f>AF21</f>
        <v>17019</v>
      </c>
      <c r="AG20" s="199">
        <f>AG21</f>
        <v>19729</v>
      </c>
      <c r="AH20" s="199">
        <f t="shared" ref="AH20:AK20" si="22">AH21</f>
        <v>0</v>
      </c>
      <c r="AI20" s="199">
        <f t="shared" si="22"/>
        <v>0</v>
      </c>
      <c r="AJ20" s="199">
        <f t="shared" si="22"/>
        <v>0</v>
      </c>
      <c r="AK20" s="198">
        <f t="shared" si="22"/>
        <v>15667</v>
      </c>
      <c r="AL20" s="198">
        <f>AL21</f>
        <v>17019</v>
      </c>
      <c r="AM20" s="198">
        <f>AM21</f>
        <v>19729</v>
      </c>
      <c r="AN20" s="198">
        <f t="shared" ref="AN20:AQ20" si="23">AN21</f>
        <v>0</v>
      </c>
      <c r="AO20" s="198">
        <f t="shared" si="23"/>
        <v>0</v>
      </c>
      <c r="AP20" s="198">
        <f t="shared" si="23"/>
        <v>0</v>
      </c>
      <c r="AQ20" s="198">
        <f t="shared" si="23"/>
        <v>15667</v>
      </c>
      <c r="AR20" s="198">
        <f>AR21</f>
        <v>17019</v>
      </c>
      <c r="AS20" s="198">
        <f>AS21</f>
        <v>19729</v>
      </c>
    </row>
    <row r="21" spans="1:45" s="6" customFormat="1" ht="49.15" hidden="1" customHeight="1" x14ac:dyDescent="0.25">
      <c r="A21" s="33">
        <v>100</v>
      </c>
      <c r="B21" s="185" t="s">
        <v>9</v>
      </c>
      <c r="C21" s="184" t="s">
        <v>382</v>
      </c>
      <c r="D21" s="226">
        <f>SUM(D22:D28)</f>
        <v>16641</v>
      </c>
      <c r="E21" s="226">
        <f>SUM(E22:E28)</f>
        <v>17273</v>
      </c>
      <c r="F21" s="226">
        <f>SUM(F22:F28)</f>
        <v>17964</v>
      </c>
      <c r="G21" s="170"/>
      <c r="H21" s="170"/>
      <c r="I21" s="170"/>
      <c r="J21" s="226">
        <f t="shared" ref="J21:O21" si="24">SUM(J22:J28)</f>
        <v>0</v>
      </c>
      <c r="K21" s="226">
        <f t="shared" si="24"/>
        <v>0</v>
      </c>
      <c r="L21" s="226">
        <f t="shared" si="24"/>
        <v>0</v>
      </c>
      <c r="M21" s="227">
        <f t="shared" si="24"/>
        <v>16641</v>
      </c>
      <c r="N21" s="227">
        <f t="shared" si="24"/>
        <v>17273</v>
      </c>
      <c r="O21" s="227">
        <f t="shared" si="24"/>
        <v>17964</v>
      </c>
      <c r="P21" s="228">
        <f>SUM(P22:P28)</f>
        <v>0</v>
      </c>
      <c r="Q21" s="228">
        <f>SUM(Q22:Q28)</f>
        <v>0</v>
      </c>
      <c r="R21" s="228">
        <f>SUM(R22:R28)</f>
        <v>0</v>
      </c>
      <c r="S21" s="227">
        <f t="shared" ref="S21:AA21" si="25">S22+S24+S26+S28</f>
        <v>16641</v>
      </c>
      <c r="T21" s="227">
        <f t="shared" si="25"/>
        <v>17273</v>
      </c>
      <c r="U21" s="227">
        <f t="shared" si="25"/>
        <v>17964</v>
      </c>
      <c r="V21" s="227">
        <f t="shared" si="25"/>
        <v>-974</v>
      </c>
      <c r="W21" s="227">
        <f t="shared" si="25"/>
        <v>-254</v>
      </c>
      <c r="X21" s="227">
        <f t="shared" si="25"/>
        <v>1765</v>
      </c>
      <c r="Y21" s="229">
        <f t="shared" si="25"/>
        <v>15667</v>
      </c>
      <c r="Z21" s="229">
        <f t="shared" si="25"/>
        <v>17019</v>
      </c>
      <c r="AA21" s="229">
        <f t="shared" si="25"/>
        <v>19729</v>
      </c>
      <c r="AB21" s="229">
        <f t="shared" ref="AB21:AG21" si="26">AB22+AB24+AB26+AB28</f>
        <v>0</v>
      </c>
      <c r="AC21" s="229">
        <f t="shared" si="26"/>
        <v>0</v>
      </c>
      <c r="AD21" s="229">
        <f t="shared" si="26"/>
        <v>0</v>
      </c>
      <c r="AE21" s="229">
        <f t="shared" si="26"/>
        <v>15667</v>
      </c>
      <c r="AF21" s="229">
        <f t="shared" si="26"/>
        <v>17019</v>
      </c>
      <c r="AG21" s="229">
        <f t="shared" si="26"/>
        <v>19729</v>
      </c>
      <c r="AH21" s="229">
        <f t="shared" ref="AH21:AM21" si="27">AH22+AH24+AH26+AH28</f>
        <v>0</v>
      </c>
      <c r="AI21" s="229">
        <f t="shared" si="27"/>
        <v>0</v>
      </c>
      <c r="AJ21" s="229">
        <f t="shared" si="27"/>
        <v>0</v>
      </c>
      <c r="AK21" s="227">
        <f t="shared" si="27"/>
        <v>15667</v>
      </c>
      <c r="AL21" s="227">
        <f t="shared" si="27"/>
        <v>17019</v>
      </c>
      <c r="AM21" s="227">
        <f t="shared" si="27"/>
        <v>19729</v>
      </c>
      <c r="AN21" s="227">
        <f t="shared" ref="AN21:AS21" si="28">AN22+AN24+AN26+AN28</f>
        <v>0</v>
      </c>
      <c r="AO21" s="227">
        <f t="shared" si="28"/>
        <v>0</v>
      </c>
      <c r="AP21" s="227">
        <f t="shared" si="28"/>
        <v>0</v>
      </c>
      <c r="AQ21" s="227">
        <f t="shared" si="28"/>
        <v>15667</v>
      </c>
      <c r="AR21" s="227">
        <f t="shared" si="28"/>
        <v>17019</v>
      </c>
      <c r="AS21" s="227">
        <f t="shared" si="28"/>
        <v>19729</v>
      </c>
    </row>
    <row r="22" spans="1:45" s="6" customFormat="1" ht="93.75" hidden="1" customHeight="1" x14ac:dyDescent="0.25">
      <c r="A22" s="33">
        <v>100</v>
      </c>
      <c r="B22" s="185" t="s">
        <v>443</v>
      </c>
      <c r="C22" s="168" t="s">
        <v>156</v>
      </c>
      <c r="D22" s="189">
        <v>6603</v>
      </c>
      <c r="E22" s="189">
        <v>6854</v>
      </c>
      <c r="F22" s="189">
        <v>7128</v>
      </c>
      <c r="G22" s="170"/>
      <c r="H22" s="170"/>
      <c r="I22" s="170"/>
      <c r="J22" s="189"/>
      <c r="K22" s="189"/>
      <c r="L22" s="189"/>
      <c r="M22" s="172">
        <f>D22+J22</f>
        <v>6603</v>
      </c>
      <c r="N22" s="172">
        <f>E22+K22</f>
        <v>6854</v>
      </c>
      <c r="O22" s="172">
        <f>F22+L22</f>
        <v>7128</v>
      </c>
      <c r="P22" s="181"/>
      <c r="Q22" s="181"/>
      <c r="R22" s="181"/>
      <c r="S22" s="172">
        <f t="shared" ref="S22:U26" si="29">M22+P22</f>
        <v>6603</v>
      </c>
      <c r="T22" s="172">
        <f t="shared" si="29"/>
        <v>6854</v>
      </c>
      <c r="U22" s="172">
        <f t="shared" si="29"/>
        <v>7128</v>
      </c>
      <c r="V22" s="181">
        <f t="shared" ref="V22:AS22" si="30">V23</f>
        <v>-726</v>
      </c>
      <c r="W22" s="181">
        <f t="shared" si="30"/>
        <v>-687</v>
      </c>
      <c r="X22" s="181">
        <f t="shared" si="30"/>
        <v>7</v>
      </c>
      <c r="Y22" s="174">
        <f t="shared" si="30"/>
        <v>5877</v>
      </c>
      <c r="Z22" s="174">
        <f t="shared" si="30"/>
        <v>6167</v>
      </c>
      <c r="AA22" s="174">
        <f t="shared" si="30"/>
        <v>7135</v>
      </c>
      <c r="AB22" s="182">
        <f t="shared" si="30"/>
        <v>0</v>
      </c>
      <c r="AC22" s="182">
        <f t="shared" si="30"/>
        <v>0</v>
      </c>
      <c r="AD22" s="182">
        <f t="shared" si="30"/>
        <v>0</v>
      </c>
      <c r="AE22" s="174">
        <f t="shared" si="30"/>
        <v>5877</v>
      </c>
      <c r="AF22" s="174">
        <f t="shared" si="30"/>
        <v>6167</v>
      </c>
      <c r="AG22" s="174">
        <f t="shared" si="30"/>
        <v>7135</v>
      </c>
      <c r="AH22" s="182">
        <f t="shared" si="30"/>
        <v>0</v>
      </c>
      <c r="AI22" s="182">
        <f t="shared" si="30"/>
        <v>0</v>
      </c>
      <c r="AJ22" s="182">
        <f t="shared" si="30"/>
        <v>0</v>
      </c>
      <c r="AK22" s="172">
        <f t="shared" si="30"/>
        <v>5877</v>
      </c>
      <c r="AL22" s="172">
        <f t="shared" si="30"/>
        <v>6167</v>
      </c>
      <c r="AM22" s="172">
        <f t="shared" si="30"/>
        <v>7135</v>
      </c>
      <c r="AN22" s="181">
        <f t="shared" si="30"/>
        <v>0</v>
      </c>
      <c r="AO22" s="181">
        <f t="shared" si="30"/>
        <v>0</v>
      </c>
      <c r="AP22" s="181">
        <f t="shared" si="30"/>
        <v>0</v>
      </c>
      <c r="AQ22" s="172">
        <f t="shared" si="30"/>
        <v>5877</v>
      </c>
      <c r="AR22" s="172">
        <f t="shared" si="30"/>
        <v>6167</v>
      </c>
      <c r="AS22" s="172">
        <f t="shared" si="30"/>
        <v>7135</v>
      </c>
    </row>
    <row r="23" spans="1:45" s="6" customFormat="1" ht="141.6" hidden="1" customHeight="1" x14ac:dyDescent="0.25">
      <c r="A23" s="33">
        <v>100</v>
      </c>
      <c r="B23" s="185" t="s">
        <v>435</v>
      </c>
      <c r="C23" s="168" t="s">
        <v>447</v>
      </c>
      <c r="D23" s="189"/>
      <c r="E23" s="189"/>
      <c r="F23" s="189"/>
      <c r="G23" s="170"/>
      <c r="H23" s="170"/>
      <c r="I23" s="170"/>
      <c r="J23" s="189"/>
      <c r="K23" s="189"/>
      <c r="L23" s="189"/>
      <c r="M23" s="172"/>
      <c r="N23" s="172"/>
      <c r="O23" s="172"/>
      <c r="P23" s="181"/>
      <c r="Q23" s="181"/>
      <c r="R23" s="181"/>
      <c r="S23" s="172">
        <v>6603</v>
      </c>
      <c r="T23" s="172">
        <v>6854</v>
      </c>
      <c r="U23" s="172">
        <v>7128</v>
      </c>
      <c r="V23" s="181">
        <v>-726</v>
      </c>
      <c r="W23" s="181">
        <v>-687</v>
      </c>
      <c r="X23" s="181">
        <v>7</v>
      </c>
      <c r="Y23" s="174">
        <f t="shared" ref="Y23:Y29" si="31">S23+V23</f>
        <v>5877</v>
      </c>
      <c r="Z23" s="174">
        <f t="shared" ref="Z23:Z29" si="32">T23+W23</f>
        <v>6167</v>
      </c>
      <c r="AA23" s="174">
        <f t="shared" ref="AA23:AA29" si="33">U23+X23</f>
        <v>7135</v>
      </c>
      <c r="AB23" s="182"/>
      <c r="AC23" s="182"/>
      <c r="AD23" s="182"/>
      <c r="AE23" s="174">
        <f t="shared" ref="AE23" si="34">Y23+AB23</f>
        <v>5877</v>
      </c>
      <c r="AF23" s="174">
        <f t="shared" ref="AF23" si="35">Z23+AC23</f>
        <v>6167</v>
      </c>
      <c r="AG23" s="174">
        <f t="shared" ref="AG23" si="36">AA23+AD23</f>
        <v>7135</v>
      </c>
      <c r="AH23" s="182"/>
      <c r="AI23" s="182"/>
      <c r="AJ23" s="182"/>
      <c r="AK23" s="172">
        <f t="shared" ref="AK23" si="37">AE23+AH23</f>
        <v>5877</v>
      </c>
      <c r="AL23" s="172">
        <f t="shared" ref="AL23" si="38">AF23+AI23</f>
        <v>6167</v>
      </c>
      <c r="AM23" s="172">
        <f t="shared" ref="AM23" si="39">AG23+AJ23</f>
        <v>7135</v>
      </c>
      <c r="AN23" s="181"/>
      <c r="AO23" s="181"/>
      <c r="AP23" s="181"/>
      <c r="AQ23" s="172">
        <f t="shared" ref="AQ23" si="40">AK23+AN23</f>
        <v>5877</v>
      </c>
      <c r="AR23" s="172">
        <f t="shared" ref="AR23" si="41">AL23+AO23</f>
        <v>6167</v>
      </c>
      <c r="AS23" s="172">
        <f t="shared" ref="AS23" si="42">AM23+AP23</f>
        <v>7135</v>
      </c>
    </row>
    <row r="24" spans="1:45" s="6" customFormat="1" ht="112.5" hidden="1" customHeight="1" x14ac:dyDescent="0.25">
      <c r="A24" s="33">
        <v>100</v>
      </c>
      <c r="B24" s="185" t="s">
        <v>444</v>
      </c>
      <c r="C24" s="168" t="s">
        <v>157</v>
      </c>
      <c r="D24" s="189">
        <v>60</v>
      </c>
      <c r="E24" s="189">
        <v>62</v>
      </c>
      <c r="F24" s="189">
        <v>65</v>
      </c>
      <c r="G24" s="170"/>
      <c r="H24" s="170"/>
      <c r="I24" s="170"/>
      <c r="J24" s="189"/>
      <c r="K24" s="189"/>
      <c r="L24" s="189"/>
      <c r="M24" s="172">
        <f>D24+J24</f>
        <v>60</v>
      </c>
      <c r="N24" s="172">
        <f>E24+K24</f>
        <v>62</v>
      </c>
      <c r="O24" s="172">
        <f>F24+L24</f>
        <v>65</v>
      </c>
      <c r="P24" s="181"/>
      <c r="Q24" s="181"/>
      <c r="R24" s="181"/>
      <c r="S24" s="172">
        <f t="shared" si="29"/>
        <v>60</v>
      </c>
      <c r="T24" s="172">
        <f t="shared" si="29"/>
        <v>62</v>
      </c>
      <c r="U24" s="172">
        <f t="shared" si="29"/>
        <v>65</v>
      </c>
      <c r="V24" s="181">
        <f t="shared" ref="V24:AS24" si="43">V25</f>
        <v>-21</v>
      </c>
      <c r="W24" s="181">
        <f t="shared" si="43"/>
        <v>-21</v>
      </c>
      <c r="X24" s="181">
        <f t="shared" si="43"/>
        <v>-19</v>
      </c>
      <c r="Y24" s="174">
        <f t="shared" si="43"/>
        <v>39</v>
      </c>
      <c r="Z24" s="174">
        <f t="shared" si="43"/>
        <v>41</v>
      </c>
      <c r="AA24" s="174">
        <f t="shared" si="43"/>
        <v>46</v>
      </c>
      <c r="AB24" s="182">
        <f t="shared" si="43"/>
        <v>0</v>
      </c>
      <c r="AC24" s="182">
        <f t="shared" si="43"/>
        <v>0</v>
      </c>
      <c r="AD24" s="182">
        <f t="shared" si="43"/>
        <v>0</v>
      </c>
      <c r="AE24" s="174">
        <f t="shared" si="43"/>
        <v>39</v>
      </c>
      <c r="AF24" s="174">
        <f t="shared" si="43"/>
        <v>41</v>
      </c>
      <c r="AG24" s="174">
        <f t="shared" si="43"/>
        <v>46</v>
      </c>
      <c r="AH24" s="182">
        <f t="shared" si="43"/>
        <v>0</v>
      </c>
      <c r="AI24" s="182">
        <f t="shared" si="43"/>
        <v>0</v>
      </c>
      <c r="AJ24" s="182">
        <f t="shared" si="43"/>
        <v>0</v>
      </c>
      <c r="AK24" s="172">
        <f t="shared" si="43"/>
        <v>39</v>
      </c>
      <c r="AL24" s="172">
        <f t="shared" si="43"/>
        <v>41</v>
      </c>
      <c r="AM24" s="172">
        <f t="shared" si="43"/>
        <v>46</v>
      </c>
      <c r="AN24" s="181">
        <f t="shared" si="43"/>
        <v>0</v>
      </c>
      <c r="AO24" s="181">
        <f t="shared" si="43"/>
        <v>0</v>
      </c>
      <c r="AP24" s="181">
        <f t="shared" si="43"/>
        <v>0</v>
      </c>
      <c r="AQ24" s="172">
        <f t="shared" si="43"/>
        <v>39</v>
      </c>
      <c r="AR24" s="172">
        <f t="shared" si="43"/>
        <v>41</v>
      </c>
      <c r="AS24" s="172">
        <f t="shared" si="43"/>
        <v>46</v>
      </c>
    </row>
    <row r="25" spans="1:45" s="6" customFormat="1" ht="163.15" hidden="1" customHeight="1" x14ac:dyDescent="0.25">
      <c r="A25" s="33">
        <v>100</v>
      </c>
      <c r="B25" s="185" t="s">
        <v>436</v>
      </c>
      <c r="C25" s="168" t="s">
        <v>448</v>
      </c>
      <c r="D25" s="189"/>
      <c r="E25" s="189"/>
      <c r="F25" s="189"/>
      <c r="G25" s="170"/>
      <c r="H25" s="170"/>
      <c r="I25" s="170"/>
      <c r="J25" s="189"/>
      <c r="K25" s="189"/>
      <c r="L25" s="189"/>
      <c r="M25" s="172"/>
      <c r="N25" s="172"/>
      <c r="O25" s="172"/>
      <c r="P25" s="181"/>
      <c r="Q25" s="181"/>
      <c r="R25" s="181"/>
      <c r="S25" s="172">
        <v>60</v>
      </c>
      <c r="T25" s="172">
        <v>62</v>
      </c>
      <c r="U25" s="172">
        <v>65</v>
      </c>
      <c r="V25" s="181">
        <v>-21</v>
      </c>
      <c r="W25" s="181">
        <v>-21</v>
      </c>
      <c r="X25" s="181">
        <v>-19</v>
      </c>
      <c r="Y25" s="174">
        <f t="shared" si="31"/>
        <v>39</v>
      </c>
      <c r="Z25" s="174">
        <f t="shared" si="32"/>
        <v>41</v>
      </c>
      <c r="AA25" s="174">
        <f t="shared" si="33"/>
        <v>46</v>
      </c>
      <c r="AB25" s="182"/>
      <c r="AC25" s="182"/>
      <c r="AD25" s="182"/>
      <c r="AE25" s="174">
        <f t="shared" ref="AE25" si="44">Y25+AB25</f>
        <v>39</v>
      </c>
      <c r="AF25" s="174">
        <f t="shared" ref="AF25" si="45">Z25+AC25</f>
        <v>41</v>
      </c>
      <c r="AG25" s="174">
        <f t="shared" ref="AG25" si="46">AA25+AD25</f>
        <v>46</v>
      </c>
      <c r="AH25" s="182"/>
      <c r="AI25" s="182"/>
      <c r="AJ25" s="182"/>
      <c r="AK25" s="172">
        <f t="shared" ref="AK25" si="47">AE25+AH25</f>
        <v>39</v>
      </c>
      <c r="AL25" s="172">
        <f t="shared" ref="AL25" si="48">AF25+AI25</f>
        <v>41</v>
      </c>
      <c r="AM25" s="172">
        <f t="shared" ref="AM25" si="49">AG25+AJ25</f>
        <v>46</v>
      </c>
      <c r="AN25" s="181"/>
      <c r="AO25" s="181"/>
      <c r="AP25" s="181"/>
      <c r="AQ25" s="172">
        <f t="shared" ref="AQ25" si="50">AK25+AN25</f>
        <v>39</v>
      </c>
      <c r="AR25" s="172">
        <f t="shared" ref="AR25" si="51">AL25+AO25</f>
        <v>41</v>
      </c>
      <c r="AS25" s="172">
        <f t="shared" ref="AS25" si="52">AM25+AP25</f>
        <v>46</v>
      </c>
    </row>
    <row r="26" spans="1:45" s="6" customFormat="1" ht="104.45" hidden="1" customHeight="1" x14ac:dyDescent="0.25">
      <c r="A26" s="33">
        <v>100</v>
      </c>
      <c r="B26" s="185" t="s">
        <v>445</v>
      </c>
      <c r="C26" s="168" t="s">
        <v>158</v>
      </c>
      <c r="D26" s="189">
        <v>9978</v>
      </c>
      <c r="E26" s="189">
        <v>10357</v>
      </c>
      <c r="F26" s="189">
        <v>10771</v>
      </c>
      <c r="G26" s="170"/>
      <c r="H26" s="170"/>
      <c r="I26" s="170"/>
      <c r="J26" s="189"/>
      <c r="K26" s="189"/>
      <c r="L26" s="189"/>
      <c r="M26" s="172">
        <f>D26+J26</f>
        <v>9978</v>
      </c>
      <c r="N26" s="172">
        <f>E26+K26</f>
        <v>10357</v>
      </c>
      <c r="O26" s="172">
        <f>F26+L26</f>
        <v>10771</v>
      </c>
      <c r="P26" s="181"/>
      <c r="Q26" s="181"/>
      <c r="R26" s="181"/>
      <c r="S26" s="172">
        <f t="shared" si="29"/>
        <v>9978</v>
      </c>
      <c r="T26" s="172">
        <f t="shared" si="29"/>
        <v>10357</v>
      </c>
      <c r="U26" s="181">
        <f t="shared" si="29"/>
        <v>10771</v>
      </c>
      <c r="V26" s="181">
        <f t="shared" ref="V26:AS26" si="53">V27</f>
        <v>808</v>
      </c>
      <c r="W26" s="181">
        <f t="shared" si="53"/>
        <v>1601</v>
      </c>
      <c r="X26" s="181">
        <f t="shared" si="53"/>
        <v>3069</v>
      </c>
      <c r="Y26" s="174">
        <f t="shared" si="53"/>
        <v>10786</v>
      </c>
      <c r="Z26" s="174">
        <f t="shared" si="53"/>
        <v>11958</v>
      </c>
      <c r="AA26" s="174">
        <f t="shared" si="53"/>
        <v>13840</v>
      </c>
      <c r="AB26" s="182">
        <f t="shared" si="53"/>
        <v>0</v>
      </c>
      <c r="AC26" s="182">
        <f t="shared" si="53"/>
        <v>0</v>
      </c>
      <c r="AD26" s="182">
        <f t="shared" si="53"/>
        <v>0</v>
      </c>
      <c r="AE26" s="174">
        <f t="shared" si="53"/>
        <v>10786</v>
      </c>
      <c r="AF26" s="174">
        <f t="shared" si="53"/>
        <v>11958</v>
      </c>
      <c r="AG26" s="174">
        <f t="shared" si="53"/>
        <v>13840</v>
      </c>
      <c r="AH26" s="182">
        <f t="shared" si="53"/>
        <v>0</v>
      </c>
      <c r="AI26" s="182">
        <f t="shared" si="53"/>
        <v>0</v>
      </c>
      <c r="AJ26" s="182">
        <f t="shared" si="53"/>
        <v>0</v>
      </c>
      <c r="AK26" s="172">
        <f t="shared" si="53"/>
        <v>10786</v>
      </c>
      <c r="AL26" s="172">
        <f t="shared" si="53"/>
        <v>11958</v>
      </c>
      <c r="AM26" s="172">
        <f t="shared" si="53"/>
        <v>13840</v>
      </c>
      <c r="AN26" s="181">
        <f t="shared" si="53"/>
        <v>0</v>
      </c>
      <c r="AO26" s="181">
        <f t="shared" si="53"/>
        <v>0</v>
      </c>
      <c r="AP26" s="181">
        <f t="shared" si="53"/>
        <v>0</v>
      </c>
      <c r="AQ26" s="172">
        <f t="shared" si="53"/>
        <v>10786</v>
      </c>
      <c r="AR26" s="172">
        <f t="shared" si="53"/>
        <v>11958</v>
      </c>
      <c r="AS26" s="172">
        <f t="shared" si="53"/>
        <v>13840</v>
      </c>
    </row>
    <row r="27" spans="1:45" s="6" customFormat="1" ht="158.44999999999999" hidden="1" customHeight="1" x14ac:dyDescent="0.25">
      <c r="A27" s="33">
        <v>100</v>
      </c>
      <c r="B27" s="185" t="s">
        <v>434</v>
      </c>
      <c r="C27" s="168" t="s">
        <v>449</v>
      </c>
      <c r="D27" s="189"/>
      <c r="E27" s="189"/>
      <c r="F27" s="189"/>
      <c r="G27" s="170"/>
      <c r="H27" s="170"/>
      <c r="I27" s="170"/>
      <c r="J27" s="189"/>
      <c r="K27" s="189"/>
      <c r="L27" s="189"/>
      <c r="M27" s="172"/>
      <c r="N27" s="172"/>
      <c r="O27" s="172"/>
      <c r="P27" s="181"/>
      <c r="Q27" s="181"/>
      <c r="R27" s="181"/>
      <c r="S27" s="172">
        <v>9978</v>
      </c>
      <c r="T27" s="172">
        <v>10357</v>
      </c>
      <c r="U27" s="181">
        <v>10771</v>
      </c>
      <c r="V27" s="181">
        <v>808</v>
      </c>
      <c r="W27" s="181">
        <v>1601</v>
      </c>
      <c r="X27" s="181">
        <v>3069</v>
      </c>
      <c r="Y27" s="174">
        <f t="shared" si="31"/>
        <v>10786</v>
      </c>
      <c r="Z27" s="174">
        <f t="shared" si="32"/>
        <v>11958</v>
      </c>
      <c r="AA27" s="174">
        <f t="shared" si="33"/>
        <v>13840</v>
      </c>
      <c r="AB27" s="182"/>
      <c r="AC27" s="182"/>
      <c r="AD27" s="182"/>
      <c r="AE27" s="174">
        <f t="shared" ref="AE27" si="54">Y27+AB27</f>
        <v>10786</v>
      </c>
      <c r="AF27" s="174">
        <f t="shared" ref="AF27" si="55">Z27+AC27</f>
        <v>11958</v>
      </c>
      <c r="AG27" s="174">
        <f t="shared" ref="AG27" si="56">AA27+AD27</f>
        <v>13840</v>
      </c>
      <c r="AH27" s="182"/>
      <c r="AI27" s="182"/>
      <c r="AJ27" s="182"/>
      <c r="AK27" s="172">
        <f t="shared" ref="AK27" si="57">AE27+AH27</f>
        <v>10786</v>
      </c>
      <c r="AL27" s="172">
        <f t="shared" ref="AL27" si="58">AF27+AI27</f>
        <v>11958</v>
      </c>
      <c r="AM27" s="172">
        <f t="shared" ref="AM27" si="59">AG27+AJ27</f>
        <v>13840</v>
      </c>
      <c r="AN27" s="181"/>
      <c r="AO27" s="181"/>
      <c r="AP27" s="181"/>
      <c r="AQ27" s="172">
        <f t="shared" ref="AQ27" si="60">AK27+AN27</f>
        <v>10786</v>
      </c>
      <c r="AR27" s="172">
        <f t="shared" ref="AR27" si="61">AL27+AO27</f>
        <v>11958</v>
      </c>
      <c r="AS27" s="172">
        <f t="shared" ref="AS27" si="62">AM27+AP27</f>
        <v>13840</v>
      </c>
    </row>
    <row r="28" spans="1:45" s="6" customFormat="1" ht="93.75" hidden="1" customHeight="1" x14ac:dyDescent="0.25">
      <c r="A28" s="33">
        <v>100</v>
      </c>
      <c r="B28" s="185" t="s">
        <v>446</v>
      </c>
      <c r="C28" s="168" t="s">
        <v>159</v>
      </c>
      <c r="D28" s="189">
        <v>0</v>
      </c>
      <c r="E28" s="189">
        <v>0</v>
      </c>
      <c r="F28" s="189">
        <v>0</v>
      </c>
      <c r="G28" s="170"/>
      <c r="H28" s="170"/>
      <c r="I28" s="170"/>
      <c r="J28" s="189"/>
      <c r="K28" s="189"/>
      <c r="L28" s="189"/>
      <c r="M28" s="181"/>
      <c r="N28" s="181"/>
      <c r="O28" s="181"/>
      <c r="P28" s="181"/>
      <c r="Q28" s="181"/>
      <c r="R28" s="181"/>
      <c r="S28" s="181">
        <v>0</v>
      </c>
      <c r="T28" s="181">
        <v>0</v>
      </c>
      <c r="U28" s="181">
        <v>0</v>
      </c>
      <c r="V28" s="181">
        <f t="shared" ref="V28:AS28" si="63">V29</f>
        <v>-1035</v>
      </c>
      <c r="W28" s="181">
        <f t="shared" si="63"/>
        <v>-1147</v>
      </c>
      <c r="X28" s="181">
        <f t="shared" si="63"/>
        <v>-1292</v>
      </c>
      <c r="Y28" s="174">
        <f t="shared" si="63"/>
        <v>-1035</v>
      </c>
      <c r="Z28" s="174">
        <f t="shared" si="63"/>
        <v>-1147</v>
      </c>
      <c r="AA28" s="174">
        <f t="shared" si="63"/>
        <v>-1292</v>
      </c>
      <c r="AB28" s="182">
        <f t="shared" si="63"/>
        <v>0</v>
      </c>
      <c r="AC28" s="182">
        <f t="shared" si="63"/>
        <v>0</v>
      </c>
      <c r="AD28" s="182">
        <f t="shared" si="63"/>
        <v>0</v>
      </c>
      <c r="AE28" s="174">
        <f t="shared" si="63"/>
        <v>-1035</v>
      </c>
      <c r="AF28" s="174">
        <f t="shared" si="63"/>
        <v>-1147</v>
      </c>
      <c r="AG28" s="174">
        <f t="shared" si="63"/>
        <v>-1292</v>
      </c>
      <c r="AH28" s="182">
        <f t="shared" si="63"/>
        <v>0</v>
      </c>
      <c r="AI28" s="182">
        <f t="shared" si="63"/>
        <v>0</v>
      </c>
      <c r="AJ28" s="182">
        <f t="shared" si="63"/>
        <v>0</v>
      </c>
      <c r="AK28" s="172">
        <f t="shared" si="63"/>
        <v>-1035</v>
      </c>
      <c r="AL28" s="172">
        <f t="shared" si="63"/>
        <v>-1147</v>
      </c>
      <c r="AM28" s="172">
        <f t="shared" si="63"/>
        <v>-1292</v>
      </c>
      <c r="AN28" s="181">
        <f t="shared" si="63"/>
        <v>0</v>
      </c>
      <c r="AO28" s="181">
        <f t="shared" si="63"/>
        <v>0</v>
      </c>
      <c r="AP28" s="181">
        <f t="shared" si="63"/>
        <v>0</v>
      </c>
      <c r="AQ28" s="172">
        <f t="shared" si="63"/>
        <v>-1035</v>
      </c>
      <c r="AR28" s="172">
        <f t="shared" si="63"/>
        <v>-1147</v>
      </c>
      <c r="AS28" s="172">
        <f t="shared" si="63"/>
        <v>-1292</v>
      </c>
    </row>
    <row r="29" spans="1:45" s="6" customFormat="1" ht="142.9" hidden="1" customHeight="1" x14ac:dyDescent="0.25">
      <c r="A29" s="33">
        <v>100</v>
      </c>
      <c r="B29" s="185" t="s">
        <v>433</v>
      </c>
      <c r="C29" s="168" t="s">
        <v>450</v>
      </c>
      <c r="D29" s="189"/>
      <c r="E29" s="189"/>
      <c r="F29" s="189"/>
      <c r="G29" s="170"/>
      <c r="H29" s="170"/>
      <c r="I29" s="170"/>
      <c r="J29" s="189"/>
      <c r="K29" s="189"/>
      <c r="L29" s="189"/>
      <c r="M29" s="181"/>
      <c r="N29" s="181"/>
      <c r="O29" s="181"/>
      <c r="P29" s="181"/>
      <c r="Q29" s="181"/>
      <c r="R29" s="181"/>
      <c r="S29" s="181"/>
      <c r="T29" s="181"/>
      <c r="U29" s="181"/>
      <c r="V29" s="181">
        <v>-1035</v>
      </c>
      <c r="W29" s="181">
        <v>-1147</v>
      </c>
      <c r="X29" s="181">
        <v>-1292</v>
      </c>
      <c r="Y29" s="174">
        <f t="shared" si="31"/>
        <v>-1035</v>
      </c>
      <c r="Z29" s="174">
        <f t="shared" si="32"/>
        <v>-1147</v>
      </c>
      <c r="AA29" s="174">
        <f t="shared" si="33"/>
        <v>-1292</v>
      </c>
      <c r="AB29" s="182"/>
      <c r="AC29" s="182"/>
      <c r="AD29" s="182"/>
      <c r="AE29" s="174">
        <f t="shared" ref="AE29" si="64">Y29+AB29</f>
        <v>-1035</v>
      </c>
      <c r="AF29" s="174">
        <f t="shared" ref="AF29" si="65">Z29+AC29</f>
        <v>-1147</v>
      </c>
      <c r="AG29" s="174">
        <f t="shared" ref="AG29" si="66">AA29+AD29</f>
        <v>-1292</v>
      </c>
      <c r="AH29" s="182"/>
      <c r="AI29" s="182"/>
      <c r="AJ29" s="182"/>
      <c r="AK29" s="172">
        <f t="shared" ref="AK29" si="67">AE29+AH29</f>
        <v>-1035</v>
      </c>
      <c r="AL29" s="172">
        <f t="shared" ref="AL29" si="68">AF29+AI29</f>
        <v>-1147</v>
      </c>
      <c r="AM29" s="172">
        <f t="shared" ref="AM29" si="69">AG29+AJ29</f>
        <v>-1292</v>
      </c>
      <c r="AN29" s="181"/>
      <c r="AO29" s="181"/>
      <c r="AP29" s="181"/>
      <c r="AQ29" s="172">
        <f t="shared" ref="AQ29" si="70">AK29+AN29</f>
        <v>-1035</v>
      </c>
      <c r="AR29" s="172">
        <f t="shared" ref="AR29" si="71">AL29+AO29</f>
        <v>-1147</v>
      </c>
      <c r="AS29" s="172">
        <f t="shared" ref="AS29" si="72">AM29+AP29</f>
        <v>-1292</v>
      </c>
    </row>
    <row r="30" spans="1:45" s="13" customFormat="1" ht="21" hidden="1" customHeight="1" x14ac:dyDescent="0.25">
      <c r="A30" s="33">
        <v>182</v>
      </c>
      <c r="B30" s="202" t="s">
        <v>10</v>
      </c>
      <c r="C30" s="196" t="s">
        <v>160</v>
      </c>
      <c r="D30" s="197">
        <f>D31+D35+D38+D40</f>
        <v>55293</v>
      </c>
      <c r="E30" s="197">
        <f>E31+E35+E38+E40</f>
        <v>56095</v>
      </c>
      <c r="F30" s="197">
        <f>F31+F35+F38+F40</f>
        <v>56971</v>
      </c>
      <c r="G30" s="170"/>
      <c r="H30" s="170"/>
      <c r="I30" s="170"/>
      <c r="J30" s="197">
        <f t="shared" ref="J30:O30" si="73">J31+J35+J38+J40</f>
        <v>0</v>
      </c>
      <c r="K30" s="197">
        <f t="shared" si="73"/>
        <v>0</v>
      </c>
      <c r="L30" s="197">
        <f t="shared" si="73"/>
        <v>-24790</v>
      </c>
      <c r="M30" s="198">
        <f t="shared" si="73"/>
        <v>55293</v>
      </c>
      <c r="N30" s="198">
        <f t="shared" si="73"/>
        <v>56095</v>
      </c>
      <c r="O30" s="198">
        <f t="shared" si="73"/>
        <v>32181</v>
      </c>
      <c r="P30" s="198">
        <f t="shared" ref="P30:U30" si="74">P31+P35+P38+P40</f>
        <v>0</v>
      </c>
      <c r="Q30" s="198">
        <f t="shared" si="74"/>
        <v>0</v>
      </c>
      <c r="R30" s="198">
        <f t="shared" si="74"/>
        <v>0</v>
      </c>
      <c r="S30" s="198">
        <f t="shared" si="74"/>
        <v>55293</v>
      </c>
      <c r="T30" s="198">
        <f t="shared" si="74"/>
        <v>56095</v>
      </c>
      <c r="U30" s="198">
        <f t="shared" si="74"/>
        <v>32181</v>
      </c>
      <c r="V30" s="198">
        <f t="shared" ref="V30:AA30" si="75">V31+V35+V38+V40</f>
        <v>0</v>
      </c>
      <c r="W30" s="198">
        <f t="shared" si="75"/>
        <v>0</v>
      </c>
      <c r="X30" s="198">
        <f t="shared" si="75"/>
        <v>0</v>
      </c>
      <c r="Y30" s="199">
        <f t="shared" si="75"/>
        <v>55293</v>
      </c>
      <c r="Z30" s="199">
        <f t="shared" si="75"/>
        <v>56095</v>
      </c>
      <c r="AA30" s="199">
        <f t="shared" si="75"/>
        <v>32181</v>
      </c>
      <c r="AB30" s="199">
        <f t="shared" ref="AB30:AG30" si="76">AB31+AB35+AB38+AB40</f>
        <v>0</v>
      </c>
      <c r="AC30" s="199">
        <f t="shared" si="76"/>
        <v>0</v>
      </c>
      <c r="AD30" s="199">
        <f t="shared" si="76"/>
        <v>0</v>
      </c>
      <c r="AE30" s="199">
        <f t="shared" si="76"/>
        <v>55293</v>
      </c>
      <c r="AF30" s="199">
        <f t="shared" si="76"/>
        <v>56095</v>
      </c>
      <c r="AG30" s="199">
        <f t="shared" si="76"/>
        <v>32181</v>
      </c>
      <c r="AH30" s="199">
        <f t="shared" ref="AH30:AM30" si="77">AH31+AH35+AH38+AH40</f>
        <v>0</v>
      </c>
      <c r="AI30" s="199">
        <f t="shared" si="77"/>
        <v>0</v>
      </c>
      <c r="AJ30" s="199">
        <f t="shared" si="77"/>
        <v>0</v>
      </c>
      <c r="AK30" s="198">
        <f t="shared" si="77"/>
        <v>55293</v>
      </c>
      <c r="AL30" s="198">
        <f t="shared" si="77"/>
        <v>56095</v>
      </c>
      <c r="AM30" s="198">
        <f t="shared" si="77"/>
        <v>32181</v>
      </c>
      <c r="AN30" s="198">
        <f t="shared" ref="AN30:AS30" si="78">AN31+AN35+AN38+AN40</f>
        <v>0</v>
      </c>
      <c r="AO30" s="198">
        <f t="shared" si="78"/>
        <v>0</v>
      </c>
      <c r="AP30" s="198">
        <f t="shared" si="78"/>
        <v>0</v>
      </c>
      <c r="AQ30" s="198">
        <f t="shared" si="78"/>
        <v>55293</v>
      </c>
      <c r="AR30" s="198">
        <f t="shared" si="78"/>
        <v>56095</v>
      </c>
      <c r="AS30" s="198">
        <f t="shared" si="78"/>
        <v>32181</v>
      </c>
    </row>
    <row r="31" spans="1:45" s="8" customFormat="1" ht="36" hidden="1" customHeight="1" x14ac:dyDescent="0.25">
      <c r="A31" s="33">
        <v>182</v>
      </c>
      <c r="B31" s="185" t="s">
        <v>307</v>
      </c>
      <c r="C31" s="184" t="s">
        <v>310</v>
      </c>
      <c r="D31" s="189">
        <f>D32+D33+D34</f>
        <v>21109</v>
      </c>
      <c r="E31" s="189">
        <f>E32+E33+E34</f>
        <v>21911</v>
      </c>
      <c r="F31" s="189">
        <f>F32+F33+F34</f>
        <v>22787</v>
      </c>
      <c r="G31" s="170"/>
      <c r="H31" s="170"/>
      <c r="I31" s="170"/>
      <c r="J31" s="189">
        <f t="shared" ref="J31:O31" si="79">J32+J33+J34</f>
        <v>0</v>
      </c>
      <c r="K31" s="189">
        <f t="shared" si="79"/>
        <v>0</v>
      </c>
      <c r="L31" s="189">
        <f t="shared" si="79"/>
        <v>0</v>
      </c>
      <c r="M31" s="181">
        <f t="shared" si="79"/>
        <v>21109</v>
      </c>
      <c r="N31" s="181">
        <f t="shared" si="79"/>
        <v>21911</v>
      </c>
      <c r="O31" s="181">
        <f t="shared" si="79"/>
        <v>22787</v>
      </c>
      <c r="P31" s="181">
        <f t="shared" ref="P31:U31" si="80">P32+P33+P34</f>
        <v>0</v>
      </c>
      <c r="Q31" s="181">
        <f t="shared" si="80"/>
        <v>0</v>
      </c>
      <c r="R31" s="181">
        <f t="shared" si="80"/>
        <v>0</v>
      </c>
      <c r="S31" s="181">
        <f t="shared" si="80"/>
        <v>21109</v>
      </c>
      <c r="T31" s="181">
        <f t="shared" si="80"/>
        <v>21911</v>
      </c>
      <c r="U31" s="181">
        <f t="shared" si="80"/>
        <v>22787</v>
      </c>
      <c r="V31" s="181">
        <f t="shared" ref="V31:AA31" si="81">V32+V33+V34</f>
        <v>0</v>
      </c>
      <c r="W31" s="181">
        <f t="shared" si="81"/>
        <v>0</v>
      </c>
      <c r="X31" s="181">
        <f t="shared" si="81"/>
        <v>0</v>
      </c>
      <c r="Y31" s="182">
        <f t="shared" si="81"/>
        <v>21109</v>
      </c>
      <c r="Z31" s="182">
        <f t="shared" si="81"/>
        <v>21911</v>
      </c>
      <c r="AA31" s="182">
        <f t="shared" si="81"/>
        <v>22787</v>
      </c>
      <c r="AB31" s="182">
        <f t="shared" ref="AB31:AG31" si="82">AB32+AB33+AB34</f>
        <v>0</v>
      </c>
      <c r="AC31" s="182">
        <f t="shared" si="82"/>
        <v>0</v>
      </c>
      <c r="AD31" s="182">
        <f t="shared" si="82"/>
        <v>0</v>
      </c>
      <c r="AE31" s="182">
        <f t="shared" si="82"/>
        <v>21109</v>
      </c>
      <c r="AF31" s="182">
        <f t="shared" si="82"/>
        <v>21911</v>
      </c>
      <c r="AG31" s="182">
        <f t="shared" si="82"/>
        <v>22787</v>
      </c>
      <c r="AH31" s="182">
        <f t="shared" ref="AH31:AM31" si="83">AH32+AH33+AH34</f>
        <v>0</v>
      </c>
      <c r="AI31" s="182">
        <f t="shared" si="83"/>
        <v>0</v>
      </c>
      <c r="AJ31" s="182">
        <f t="shared" si="83"/>
        <v>0</v>
      </c>
      <c r="AK31" s="181">
        <f t="shared" si="83"/>
        <v>21109</v>
      </c>
      <c r="AL31" s="181">
        <f t="shared" si="83"/>
        <v>21911</v>
      </c>
      <c r="AM31" s="181">
        <f t="shared" si="83"/>
        <v>22787</v>
      </c>
      <c r="AN31" s="181">
        <f t="shared" ref="AN31:AS31" si="84">AN32+AN33+AN34</f>
        <v>0</v>
      </c>
      <c r="AO31" s="181">
        <f t="shared" si="84"/>
        <v>0</v>
      </c>
      <c r="AP31" s="181">
        <f t="shared" si="84"/>
        <v>0</v>
      </c>
      <c r="AQ31" s="181">
        <f t="shared" si="84"/>
        <v>21109</v>
      </c>
      <c r="AR31" s="181">
        <f t="shared" si="84"/>
        <v>21911</v>
      </c>
      <c r="AS31" s="181">
        <f t="shared" si="84"/>
        <v>22787</v>
      </c>
    </row>
    <row r="32" spans="1:45" s="2" customFormat="1" ht="37.5" hidden="1" customHeight="1" x14ac:dyDescent="0.25">
      <c r="A32" s="33">
        <v>182</v>
      </c>
      <c r="B32" s="185" t="s">
        <v>308</v>
      </c>
      <c r="C32" s="168" t="s">
        <v>311</v>
      </c>
      <c r="D32" s="189">
        <v>16623</v>
      </c>
      <c r="E32" s="189">
        <v>17255</v>
      </c>
      <c r="F32" s="189">
        <v>17945</v>
      </c>
      <c r="G32" s="170"/>
      <c r="H32" s="170"/>
      <c r="I32" s="170"/>
      <c r="J32" s="189"/>
      <c r="K32" s="189"/>
      <c r="L32" s="189"/>
      <c r="M32" s="172">
        <f t="shared" ref="M32:O33" si="85">D32+J32</f>
        <v>16623</v>
      </c>
      <c r="N32" s="172">
        <f t="shared" si="85"/>
        <v>17255</v>
      </c>
      <c r="O32" s="172">
        <f t="shared" si="85"/>
        <v>17945</v>
      </c>
      <c r="P32" s="181"/>
      <c r="Q32" s="181"/>
      <c r="R32" s="181"/>
      <c r="S32" s="172">
        <f t="shared" ref="S32:U33" si="86">M32+P32</f>
        <v>16623</v>
      </c>
      <c r="T32" s="172">
        <f t="shared" si="86"/>
        <v>17255</v>
      </c>
      <c r="U32" s="172">
        <f t="shared" si="86"/>
        <v>17945</v>
      </c>
      <c r="V32" s="181"/>
      <c r="W32" s="181"/>
      <c r="X32" s="181"/>
      <c r="Y32" s="174">
        <f t="shared" ref="Y32:AA33" si="87">S32+V32</f>
        <v>16623</v>
      </c>
      <c r="Z32" s="174">
        <f t="shared" si="87"/>
        <v>17255</v>
      </c>
      <c r="AA32" s="174">
        <f t="shared" si="87"/>
        <v>17945</v>
      </c>
      <c r="AB32" s="182"/>
      <c r="AC32" s="182"/>
      <c r="AD32" s="182"/>
      <c r="AE32" s="174">
        <f t="shared" ref="AE32:AE33" si="88">Y32+AB32</f>
        <v>16623</v>
      </c>
      <c r="AF32" s="174">
        <f t="shared" ref="AF32:AF33" si="89">Z32+AC32</f>
        <v>17255</v>
      </c>
      <c r="AG32" s="174">
        <f t="shared" ref="AG32:AG33" si="90">AA32+AD32</f>
        <v>17945</v>
      </c>
      <c r="AH32" s="182"/>
      <c r="AI32" s="182"/>
      <c r="AJ32" s="182"/>
      <c r="AK32" s="172">
        <f t="shared" ref="AK32:AK33" si="91">AE32+AH32</f>
        <v>16623</v>
      </c>
      <c r="AL32" s="172">
        <f t="shared" ref="AL32:AL33" si="92">AF32+AI32</f>
        <v>17255</v>
      </c>
      <c r="AM32" s="172">
        <f t="shared" ref="AM32:AM33" si="93">AG32+AJ32</f>
        <v>17945</v>
      </c>
      <c r="AN32" s="181"/>
      <c r="AO32" s="181"/>
      <c r="AP32" s="181"/>
      <c r="AQ32" s="172">
        <f t="shared" ref="AQ32:AQ33" si="94">AK32+AN32</f>
        <v>16623</v>
      </c>
      <c r="AR32" s="172">
        <f t="shared" ref="AR32:AR33" si="95">AL32+AO32</f>
        <v>17255</v>
      </c>
      <c r="AS32" s="172">
        <f t="shared" ref="AS32:AS33" si="96">AM32+AP32</f>
        <v>17945</v>
      </c>
    </row>
    <row r="33" spans="1:45" s="2" customFormat="1" ht="56.25" hidden="1" customHeight="1" x14ac:dyDescent="0.25">
      <c r="A33" s="33">
        <v>182</v>
      </c>
      <c r="B33" s="185" t="s">
        <v>309</v>
      </c>
      <c r="C33" s="168" t="s">
        <v>312</v>
      </c>
      <c r="D33" s="189">
        <v>4486</v>
      </c>
      <c r="E33" s="189">
        <v>4656</v>
      </c>
      <c r="F33" s="189">
        <v>4842</v>
      </c>
      <c r="G33" s="170"/>
      <c r="H33" s="170"/>
      <c r="I33" s="170"/>
      <c r="J33" s="189"/>
      <c r="K33" s="189"/>
      <c r="L33" s="189"/>
      <c r="M33" s="172">
        <f t="shared" si="85"/>
        <v>4486</v>
      </c>
      <c r="N33" s="172">
        <f t="shared" si="85"/>
        <v>4656</v>
      </c>
      <c r="O33" s="172">
        <f t="shared" si="85"/>
        <v>4842</v>
      </c>
      <c r="P33" s="181"/>
      <c r="Q33" s="181"/>
      <c r="R33" s="181"/>
      <c r="S33" s="172">
        <f t="shared" si="86"/>
        <v>4486</v>
      </c>
      <c r="T33" s="172">
        <f t="shared" si="86"/>
        <v>4656</v>
      </c>
      <c r="U33" s="172">
        <f t="shared" si="86"/>
        <v>4842</v>
      </c>
      <c r="V33" s="181"/>
      <c r="W33" s="181"/>
      <c r="X33" s="181"/>
      <c r="Y33" s="174">
        <f t="shared" si="87"/>
        <v>4486</v>
      </c>
      <c r="Z33" s="174">
        <f t="shared" si="87"/>
        <v>4656</v>
      </c>
      <c r="AA33" s="174">
        <f t="shared" si="87"/>
        <v>4842</v>
      </c>
      <c r="AB33" s="182"/>
      <c r="AC33" s="182"/>
      <c r="AD33" s="182"/>
      <c r="AE33" s="174">
        <f t="shared" si="88"/>
        <v>4486</v>
      </c>
      <c r="AF33" s="174">
        <f t="shared" si="89"/>
        <v>4656</v>
      </c>
      <c r="AG33" s="174">
        <f t="shared" si="90"/>
        <v>4842</v>
      </c>
      <c r="AH33" s="182"/>
      <c r="AI33" s="182"/>
      <c r="AJ33" s="182"/>
      <c r="AK33" s="172">
        <f t="shared" si="91"/>
        <v>4486</v>
      </c>
      <c r="AL33" s="172">
        <f t="shared" si="92"/>
        <v>4656</v>
      </c>
      <c r="AM33" s="172">
        <f t="shared" si="93"/>
        <v>4842</v>
      </c>
      <c r="AN33" s="181"/>
      <c r="AO33" s="181"/>
      <c r="AP33" s="181"/>
      <c r="AQ33" s="172">
        <f t="shared" si="94"/>
        <v>4486</v>
      </c>
      <c r="AR33" s="172">
        <f t="shared" si="95"/>
        <v>4656</v>
      </c>
      <c r="AS33" s="172">
        <f t="shared" si="96"/>
        <v>4842</v>
      </c>
    </row>
    <row r="34" spans="1:45" s="2" customFormat="1" ht="36" hidden="1" customHeight="1" x14ac:dyDescent="0.25">
      <c r="A34" s="33"/>
      <c r="B34" s="187" t="s">
        <v>329</v>
      </c>
      <c r="C34" s="188" t="s">
        <v>328</v>
      </c>
      <c r="D34" s="189">
        <v>0</v>
      </c>
      <c r="E34" s="189">
        <v>0</v>
      </c>
      <c r="F34" s="189">
        <v>0</v>
      </c>
      <c r="G34" s="170"/>
      <c r="H34" s="170"/>
      <c r="I34" s="170"/>
      <c r="J34" s="189"/>
      <c r="K34" s="189"/>
      <c r="L34" s="189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1"/>
      <c r="AL34" s="181"/>
      <c r="AM34" s="181"/>
      <c r="AN34" s="181"/>
      <c r="AO34" s="181"/>
      <c r="AP34" s="181"/>
      <c r="AQ34" s="181"/>
      <c r="AR34" s="181"/>
      <c r="AS34" s="181"/>
    </row>
    <row r="35" spans="1:45" s="2" customFormat="1" ht="36" hidden="1" customHeight="1" x14ac:dyDescent="0.25">
      <c r="A35" s="34">
        <v>182</v>
      </c>
      <c r="B35" s="191" t="s">
        <v>11</v>
      </c>
      <c r="C35" s="184" t="s">
        <v>161</v>
      </c>
      <c r="D35" s="189">
        <f>D36+D37</f>
        <v>33054</v>
      </c>
      <c r="E35" s="189">
        <f>E36+E37</f>
        <v>33054</v>
      </c>
      <c r="F35" s="230">
        <f>F36+F37</f>
        <v>33054</v>
      </c>
      <c r="G35" s="170"/>
      <c r="H35" s="170"/>
      <c r="I35" s="170"/>
      <c r="J35" s="230">
        <f t="shared" ref="J35:AA35" si="97">J36+J37</f>
        <v>0</v>
      </c>
      <c r="K35" s="230">
        <f t="shared" si="97"/>
        <v>0</v>
      </c>
      <c r="L35" s="231">
        <f t="shared" si="97"/>
        <v>-24790</v>
      </c>
      <c r="M35" s="181">
        <f t="shared" si="97"/>
        <v>33054</v>
      </c>
      <c r="N35" s="181">
        <f t="shared" si="97"/>
        <v>33054</v>
      </c>
      <c r="O35" s="181">
        <f t="shared" si="97"/>
        <v>8264</v>
      </c>
      <c r="P35" s="232">
        <f t="shared" si="97"/>
        <v>0</v>
      </c>
      <c r="Q35" s="232">
        <f t="shared" si="97"/>
        <v>0</v>
      </c>
      <c r="R35" s="233">
        <f t="shared" si="97"/>
        <v>0</v>
      </c>
      <c r="S35" s="181">
        <f t="shared" si="97"/>
        <v>33054</v>
      </c>
      <c r="T35" s="181">
        <f t="shared" si="97"/>
        <v>33054</v>
      </c>
      <c r="U35" s="181">
        <f t="shared" si="97"/>
        <v>8264</v>
      </c>
      <c r="V35" s="232">
        <f t="shared" si="97"/>
        <v>0</v>
      </c>
      <c r="W35" s="232">
        <f t="shared" si="97"/>
        <v>0</v>
      </c>
      <c r="X35" s="232">
        <f t="shared" si="97"/>
        <v>0</v>
      </c>
      <c r="Y35" s="182">
        <f t="shared" si="97"/>
        <v>33054</v>
      </c>
      <c r="Z35" s="182">
        <f t="shared" si="97"/>
        <v>33054</v>
      </c>
      <c r="AA35" s="182">
        <f t="shared" si="97"/>
        <v>8264</v>
      </c>
      <c r="AB35" s="234">
        <f t="shared" ref="AB35:AG35" si="98">AB36+AB37</f>
        <v>0</v>
      </c>
      <c r="AC35" s="234">
        <f t="shared" si="98"/>
        <v>0</v>
      </c>
      <c r="AD35" s="234">
        <f t="shared" si="98"/>
        <v>0</v>
      </c>
      <c r="AE35" s="182">
        <f t="shared" si="98"/>
        <v>33054</v>
      </c>
      <c r="AF35" s="182">
        <f t="shared" si="98"/>
        <v>33054</v>
      </c>
      <c r="AG35" s="182">
        <f t="shared" si="98"/>
        <v>8264</v>
      </c>
      <c r="AH35" s="234">
        <f t="shared" ref="AH35:AM35" si="99">AH36+AH37</f>
        <v>0</v>
      </c>
      <c r="AI35" s="234">
        <f t="shared" si="99"/>
        <v>0</v>
      </c>
      <c r="AJ35" s="234">
        <f t="shared" si="99"/>
        <v>0</v>
      </c>
      <c r="AK35" s="181">
        <f t="shared" si="99"/>
        <v>33054</v>
      </c>
      <c r="AL35" s="181">
        <f t="shared" si="99"/>
        <v>33054</v>
      </c>
      <c r="AM35" s="181">
        <f t="shared" si="99"/>
        <v>8264</v>
      </c>
      <c r="AN35" s="232">
        <f t="shared" ref="AN35:AS35" si="100">AN36+AN37</f>
        <v>0</v>
      </c>
      <c r="AO35" s="232">
        <f t="shared" si="100"/>
        <v>0</v>
      </c>
      <c r="AP35" s="232">
        <f t="shared" si="100"/>
        <v>0</v>
      </c>
      <c r="AQ35" s="181">
        <f t="shared" si="100"/>
        <v>33054</v>
      </c>
      <c r="AR35" s="181">
        <f t="shared" si="100"/>
        <v>33054</v>
      </c>
      <c r="AS35" s="181">
        <f t="shared" si="100"/>
        <v>8264</v>
      </c>
    </row>
    <row r="36" spans="1:45" s="8" customFormat="1" ht="37.5" hidden="1" customHeight="1" x14ac:dyDescent="0.25">
      <c r="A36" s="34">
        <v>182</v>
      </c>
      <c r="B36" s="185" t="s">
        <v>12</v>
      </c>
      <c r="C36" s="216" t="s">
        <v>161</v>
      </c>
      <c r="D36" s="189">
        <v>33054</v>
      </c>
      <c r="E36" s="189">
        <v>33054</v>
      </c>
      <c r="F36" s="189">
        <v>33054</v>
      </c>
      <c r="G36" s="170"/>
      <c r="H36" s="170"/>
      <c r="I36" s="170"/>
      <c r="J36" s="189"/>
      <c r="K36" s="189"/>
      <c r="L36" s="231">
        <v>-24790</v>
      </c>
      <c r="M36" s="181">
        <f>D36+J36</f>
        <v>33054</v>
      </c>
      <c r="N36" s="181">
        <f>E36+K36</f>
        <v>33054</v>
      </c>
      <c r="O36" s="181">
        <f>F36+L36</f>
        <v>8264</v>
      </c>
      <c r="P36" s="181"/>
      <c r="Q36" s="181"/>
      <c r="R36" s="233"/>
      <c r="S36" s="181">
        <f>M36+P36</f>
        <v>33054</v>
      </c>
      <c r="T36" s="181">
        <f>N36+Q36</f>
        <v>33054</v>
      </c>
      <c r="U36" s="181">
        <f>O36+R36</f>
        <v>8264</v>
      </c>
      <c r="V36" s="181"/>
      <c r="W36" s="181"/>
      <c r="X36" s="181"/>
      <c r="Y36" s="182">
        <f>S36+V36</f>
        <v>33054</v>
      </c>
      <c r="Z36" s="182">
        <f>T36+W36</f>
        <v>33054</v>
      </c>
      <c r="AA36" s="182">
        <f>U36+X36</f>
        <v>8264</v>
      </c>
      <c r="AB36" s="182"/>
      <c r="AC36" s="182"/>
      <c r="AD36" s="182"/>
      <c r="AE36" s="182">
        <f>Y36+AB36</f>
        <v>33054</v>
      </c>
      <c r="AF36" s="182">
        <f>Z36+AC36</f>
        <v>33054</v>
      </c>
      <c r="AG36" s="182">
        <f>AA36+AD36</f>
        <v>8264</v>
      </c>
      <c r="AH36" s="182"/>
      <c r="AI36" s="182"/>
      <c r="AJ36" s="182"/>
      <c r="AK36" s="181">
        <f>AE36+AH36</f>
        <v>33054</v>
      </c>
      <c r="AL36" s="181">
        <f>AF36+AI36</f>
        <v>33054</v>
      </c>
      <c r="AM36" s="181">
        <f>AG36+AJ36</f>
        <v>8264</v>
      </c>
      <c r="AN36" s="181"/>
      <c r="AO36" s="181"/>
      <c r="AP36" s="181"/>
      <c r="AQ36" s="181">
        <f>AK36+AN36</f>
        <v>33054</v>
      </c>
      <c r="AR36" s="181">
        <f>AL36+AO36</f>
        <v>33054</v>
      </c>
      <c r="AS36" s="181">
        <f>AM36+AP36</f>
        <v>8264</v>
      </c>
    </row>
    <row r="37" spans="1:45" s="8" customFormat="1" ht="56.25" hidden="1" customHeight="1" x14ac:dyDescent="0.25">
      <c r="A37" s="34">
        <v>182</v>
      </c>
      <c r="B37" s="187" t="s">
        <v>13</v>
      </c>
      <c r="C37" s="215" t="s">
        <v>162</v>
      </c>
      <c r="D37" s="189">
        <v>0</v>
      </c>
      <c r="E37" s="189">
        <v>0</v>
      </c>
      <c r="F37" s="189">
        <v>0</v>
      </c>
      <c r="G37" s="170"/>
      <c r="H37" s="170"/>
      <c r="I37" s="170"/>
      <c r="J37" s="189"/>
      <c r="K37" s="189"/>
      <c r="L37" s="189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1"/>
      <c r="AL37" s="181"/>
      <c r="AM37" s="181"/>
      <c r="AN37" s="181"/>
      <c r="AO37" s="181"/>
      <c r="AP37" s="181"/>
      <c r="AQ37" s="181"/>
      <c r="AR37" s="181"/>
      <c r="AS37" s="181"/>
    </row>
    <row r="38" spans="1:45" s="6" customFormat="1" ht="18.75" hidden="1" customHeight="1" x14ac:dyDescent="0.25">
      <c r="A38" s="33">
        <v>182</v>
      </c>
      <c r="B38" s="191" t="s">
        <v>14</v>
      </c>
      <c r="C38" s="184" t="s">
        <v>163</v>
      </c>
      <c r="D38" s="189">
        <f>D39</f>
        <v>760</v>
      </c>
      <c r="E38" s="189">
        <f>E39</f>
        <v>760</v>
      </c>
      <c r="F38" s="189">
        <f>F39</f>
        <v>760</v>
      </c>
      <c r="G38" s="170"/>
      <c r="H38" s="170"/>
      <c r="I38" s="170"/>
      <c r="J38" s="189">
        <f t="shared" ref="J38:Y38" si="101">J39</f>
        <v>0</v>
      </c>
      <c r="K38" s="189">
        <f t="shared" si="101"/>
        <v>0</v>
      </c>
      <c r="L38" s="189">
        <f t="shared" si="101"/>
        <v>0</v>
      </c>
      <c r="M38" s="181">
        <f t="shared" si="101"/>
        <v>760</v>
      </c>
      <c r="N38" s="181">
        <f t="shared" si="101"/>
        <v>760</v>
      </c>
      <c r="O38" s="181">
        <f t="shared" si="101"/>
        <v>760</v>
      </c>
      <c r="P38" s="181">
        <f t="shared" si="101"/>
        <v>0</v>
      </c>
      <c r="Q38" s="181">
        <f t="shared" si="101"/>
        <v>0</v>
      </c>
      <c r="R38" s="181">
        <f t="shared" si="101"/>
        <v>0</v>
      </c>
      <c r="S38" s="181">
        <f t="shared" si="101"/>
        <v>760</v>
      </c>
      <c r="T38" s="181">
        <f t="shared" si="101"/>
        <v>760</v>
      </c>
      <c r="U38" s="181">
        <f t="shared" si="101"/>
        <v>760</v>
      </c>
      <c r="V38" s="181">
        <f t="shared" si="101"/>
        <v>0</v>
      </c>
      <c r="W38" s="181">
        <f t="shared" si="101"/>
        <v>0</v>
      </c>
      <c r="X38" s="181">
        <f t="shared" si="101"/>
        <v>0</v>
      </c>
      <c r="Y38" s="182">
        <f t="shared" si="101"/>
        <v>760</v>
      </c>
      <c r="Z38" s="182">
        <f>Z39</f>
        <v>760</v>
      </c>
      <c r="AA38" s="182">
        <f>AA39</f>
        <v>760</v>
      </c>
      <c r="AB38" s="182">
        <f t="shared" ref="AB38:AE38" si="102">AB39</f>
        <v>0</v>
      </c>
      <c r="AC38" s="182">
        <f t="shared" si="102"/>
        <v>0</v>
      </c>
      <c r="AD38" s="182">
        <f t="shared" si="102"/>
        <v>0</v>
      </c>
      <c r="AE38" s="182">
        <f t="shared" si="102"/>
        <v>760</v>
      </c>
      <c r="AF38" s="182">
        <f>AF39</f>
        <v>760</v>
      </c>
      <c r="AG38" s="182">
        <f>AG39</f>
        <v>760</v>
      </c>
      <c r="AH38" s="182">
        <f t="shared" ref="AH38:AK38" si="103">AH39</f>
        <v>0</v>
      </c>
      <c r="AI38" s="182">
        <f t="shared" si="103"/>
        <v>0</v>
      </c>
      <c r="AJ38" s="182">
        <f t="shared" si="103"/>
        <v>0</v>
      </c>
      <c r="AK38" s="181">
        <f t="shared" si="103"/>
        <v>760</v>
      </c>
      <c r="AL38" s="181">
        <f>AL39</f>
        <v>760</v>
      </c>
      <c r="AM38" s="181">
        <f>AM39</f>
        <v>760</v>
      </c>
      <c r="AN38" s="181">
        <f t="shared" ref="AN38:AQ38" si="104">AN39</f>
        <v>0</v>
      </c>
      <c r="AO38" s="181">
        <f t="shared" si="104"/>
        <v>0</v>
      </c>
      <c r="AP38" s="181">
        <f t="shared" si="104"/>
        <v>0</v>
      </c>
      <c r="AQ38" s="181">
        <f t="shared" si="104"/>
        <v>760</v>
      </c>
      <c r="AR38" s="181">
        <f>AR39</f>
        <v>760</v>
      </c>
      <c r="AS38" s="181">
        <f>AS39</f>
        <v>760</v>
      </c>
    </row>
    <row r="39" spans="1:45" s="6" customFormat="1" ht="18.75" hidden="1" customHeight="1" x14ac:dyDescent="0.25">
      <c r="A39" s="33">
        <v>182</v>
      </c>
      <c r="B39" s="185" t="s">
        <v>15</v>
      </c>
      <c r="C39" s="216" t="s">
        <v>163</v>
      </c>
      <c r="D39" s="189">
        <v>760</v>
      </c>
      <c r="E39" s="189">
        <v>760</v>
      </c>
      <c r="F39" s="189">
        <v>760</v>
      </c>
      <c r="G39" s="170"/>
      <c r="H39" s="170"/>
      <c r="I39" s="170"/>
      <c r="J39" s="189"/>
      <c r="K39" s="189"/>
      <c r="L39" s="189"/>
      <c r="M39" s="172">
        <f>D39+J39</f>
        <v>760</v>
      </c>
      <c r="N39" s="172">
        <f>E39+K39</f>
        <v>760</v>
      </c>
      <c r="O39" s="172">
        <f>F39+L39</f>
        <v>760</v>
      </c>
      <c r="P39" s="181"/>
      <c r="Q39" s="181"/>
      <c r="R39" s="181"/>
      <c r="S39" s="172">
        <f>M39+P39</f>
        <v>760</v>
      </c>
      <c r="T39" s="172">
        <f>N39+Q39</f>
        <v>760</v>
      </c>
      <c r="U39" s="172">
        <f>O39+R39</f>
        <v>760</v>
      </c>
      <c r="V39" s="181"/>
      <c r="W39" s="181"/>
      <c r="X39" s="181"/>
      <c r="Y39" s="174">
        <f>S39+V39</f>
        <v>760</v>
      </c>
      <c r="Z39" s="174">
        <f>T39+W39</f>
        <v>760</v>
      </c>
      <c r="AA39" s="174">
        <f>U39+X39</f>
        <v>760</v>
      </c>
      <c r="AB39" s="182"/>
      <c r="AC39" s="182"/>
      <c r="AD39" s="182"/>
      <c r="AE39" s="174">
        <f>Y39+AB39</f>
        <v>760</v>
      </c>
      <c r="AF39" s="174">
        <f>Z39+AC39</f>
        <v>760</v>
      </c>
      <c r="AG39" s="174">
        <f>AA39+AD39</f>
        <v>760</v>
      </c>
      <c r="AH39" s="182"/>
      <c r="AI39" s="182"/>
      <c r="AJ39" s="182"/>
      <c r="AK39" s="172">
        <f>AE39+AH39</f>
        <v>760</v>
      </c>
      <c r="AL39" s="172">
        <f>AF39+AI39</f>
        <v>760</v>
      </c>
      <c r="AM39" s="172">
        <f>AG39+AJ39</f>
        <v>760</v>
      </c>
      <c r="AN39" s="181"/>
      <c r="AO39" s="181"/>
      <c r="AP39" s="181"/>
      <c r="AQ39" s="172">
        <f>AK39+AN39</f>
        <v>760</v>
      </c>
      <c r="AR39" s="172">
        <f>AL39+AO39</f>
        <v>760</v>
      </c>
      <c r="AS39" s="172">
        <f>AM39+AP39</f>
        <v>760</v>
      </c>
    </row>
    <row r="40" spans="1:45" s="6" customFormat="1" ht="36" hidden="1" customHeight="1" x14ac:dyDescent="0.25">
      <c r="A40" s="33">
        <v>182</v>
      </c>
      <c r="B40" s="191" t="s">
        <v>16</v>
      </c>
      <c r="C40" s="184" t="s">
        <v>164</v>
      </c>
      <c r="D40" s="189">
        <f>D41</f>
        <v>370</v>
      </c>
      <c r="E40" s="189">
        <f>E41</f>
        <v>370</v>
      </c>
      <c r="F40" s="189">
        <f>F41</f>
        <v>370</v>
      </c>
      <c r="G40" s="170"/>
      <c r="H40" s="170"/>
      <c r="I40" s="170"/>
      <c r="J40" s="189">
        <f>J41</f>
        <v>0</v>
      </c>
      <c r="K40" s="189">
        <f t="shared" ref="K40:U40" si="105">K41</f>
        <v>0</v>
      </c>
      <c r="L40" s="189">
        <f t="shared" si="105"/>
        <v>0</v>
      </c>
      <c r="M40" s="181">
        <f t="shared" si="105"/>
        <v>370</v>
      </c>
      <c r="N40" s="181">
        <f t="shared" si="105"/>
        <v>370</v>
      </c>
      <c r="O40" s="181">
        <f t="shared" si="105"/>
        <v>370</v>
      </c>
      <c r="P40" s="181">
        <f>P41</f>
        <v>0</v>
      </c>
      <c r="Q40" s="181">
        <f t="shared" si="105"/>
        <v>0</v>
      </c>
      <c r="R40" s="181">
        <f t="shared" si="105"/>
        <v>0</v>
      </c>
      <c r="S40" s="181">
        <f t="shared" si="105"/>
        <v>370</v>
      </c>
      <c r="T40" s="181">
        <f t="shared" si="105"/>
        <v>370</v>
      </c>
      <c r="U40" s="181">
        <f t="shared" si="105"/>
        <v>370</v>
      </c>
      <c r="V40" s="181">
        <f t="shared" ref="V40:AS40" si="106">V41</f>
        <v>0</v>
      </c>
      <c r="W40" s="181">
        <f t="shared" si="106"/>
        <v>0</v>
      </c>
      <c r="X40" s="181">
        <f t="shared" si="106"/>
        <v>0</v>
      </c>
      <c r="Y40" s="182">
        <f t="shared" si="106"/>
        <v>370</v>
      </c>
      <c r="Z40" s="182">
        <f t="shared" si="106"/>
        <v>370</v>
      </c>
      <c r="AA40" s="182">
        <f t="shared" si="106"/>
        <v>370</v>
      </c>
      <c r="AB40" s="182">
        <f t="shared" si="106"/>
        <v>0</v>
      </c>
      <c r="AC40" s="182">
        <f t="shared" si="106"/>
        <v>0</v>
      </c>
      <c r="AD40" s="182">
        <f t="shared" si="106"/>
        <v>0</v>
      </c>
      <c r="AE40" s="182">
        <f t="shared" si="106"/>
        <v>370</v>
      </c>
      <c r="AF40" s="182">
        <f t="shared" si="106"/>
        <v>370</v>
      </c>
      <c r="AG40" s="182">
        <f t="shared" si="106"/>
        <v>370</v>
      </c>
      <c r="AH40" s="182">
        <f t="shared" si="106"/>
        <v>0</v>
      </c>
      <c r="AI40" s="182">
        <f t="shared" si="106"/>
        <v>0</v>
      </c>
      <c r="AJ40" s="182">
        <f t="shared" si="106"/>
        <v>0</v>
      </c>
      <c r="AK40" s="181">
        <f t="shared" si="106"/>
        <v>370</v>
      </c>
      <c r="AL40" s="181">
        <f t="shared" si="106"/>
        <v>370</v>
      </c>
      <c r="AM40" s="181">
        <f t="shared" si="106"/>
        <v>370</v>
      </c>
      <c r="AN40" s="181">
        <f t="shared" si="106"/>
        <v>0</v>
      </c>
      <c r="AO40" s="181">
        <f t="shared" si="106"/>
        <v>0</v>
      </c>
      <c r="AP40" s="181">
        <f t="shared" si="106"/>
        <v>0</v>
      </c>
      <c r="AQ40" s="181">
        <f t="shared" si="106"/>
        <v>370</v>
      </c>
      <c r="AR40" s="181">
        <f t="shared" si="106"/>
        <v>370</v>
      </c>
      <c r="AS40" s="181">
        <f t="shared" si="106"/>
        <v>370</v>
      </c>
    </row>
    <row r="41" spans="1:45" s="6" customFormat="1" ht="37.5" hidden="1" customHeight="1" x14ac:dyDescent="0.25">
      <c r="A41" s="33">
        <v>182</v>
      </c>
      <c r="B41" s="191" t="s">
        <v>17</v>
      </c>
      <c r="C41" s="168" t="s">
        <v>165</v>
      </c>
      <c r="D41" s="189">
        <v>370</v>
      </c>
      <c r="E41" s="189">
        <v>370</v>
      </c>
      <c r="F41" s="189">
        <v>370</v>
      </c>
      <c r="G41" s="170"/>
      <c r="H41" s="170"/>
      <c r="I41" s="170"/>
      <c r="J41" s="189"/>
      <c r="K41" s="189"/>
      <c r="L41" s="189"/>
      <c r="M41" s="172">
        <f>D41+J41</f>
        <v>370</v>
      </c>
      <c r="N41" s="172">
        <f>E41+K41</f>
        <v>370</v>
      </c>
      <c r="O41" s="172">
        <f>F41+L41</f>
        <v>370</v>
      </c>
      <c r="P41" s="181"/>
      <c r="Q41" s="181"/>
      <c r="R41" s="181"/>
      <c r="S41" s="172">
        <f>M41+P41</f>
        <v>370</v>
      </c>
      <c r="T41" s="172">
        <f>N41+Q41</f>
        <v>370</v>
      </c>
      <c r="U41" s="172">
        <f>O41+R41</f>
        <v>370</v>
      </c>
      <c r="V41" s="181"/>
      <c r="W41" s="181"/>
      <c r="X41" s="181"/>
      <c r="Y41" s="174">
        <f>S41+V41</f>
        <v>370</v>
      </c>
      <c r="Z41" s="174">
        <f>T41+W41</f>
        <v>370</v>
      </c>
      <c r="AA41" s="174">
        <f>U41+X41</f>
        <v>370</v>
      </c>
      <c r="AB41" s="182"/>
      <c r="AC41" s="182"/>
      <c r="AD41" s="182"/>
      <c r="AE41" s="174">
        <f>Y41+AB41</f>
        <v>370</v>
      </c>
      <c r="AF41" s="174">
        <f>Z41+AC41</f>
        <v>370</v>
      </c>
      <c r="AG41" s="174">
        <f>AA41+AD41</f>
        <v>370</v>
      </c>
      <c r="AH41" s="182"/>
      <c r="AI41" s="182"/>
      <c r="AJ41" s="182"/>
      <c r="AK41" s="172">
        <f>AE41+AH41</f>
        <v>370</v>
      </c>
      <c r="AL41" s="172">
        <f>AF41+AI41</f>
        <v>370</v>
      </c>
      <c r="AM41" s="172">
        <f>AG41+AJ41</f>
        <v>370</v>
      </c>
      <c r="AN41" s="181"/>
      <c r="AO41" s="181"/>
      <c r="AP41" s="181"/>
      <c r="AQ41" s="172">
        <f>AK41+AN41</f>
        <v>370</v>
      </c>
      <c r="AR41" s="172">
        <f>AL41+AO41</f>
        <v>370</v>
      </c>
      <c r="AS41" s="172">
        <f>AM41+AP41</f>
        <v>370</v>
      </c>
    </row>
    <row r="42" spans="1:45" s="6" customFormat="1" ht="18.75" hidden="1" customHeight="1" x14ac:dyDescent="0.25">
      <c r="A42" s="33">
        <v>182</v>
      </c>
      <c r="B42" s="202" t="s">
        <v>18</v>
      </c>
      <c r="C42" s="196" t="s">
        <v>166</v>
      </c>
      <c r="D42" s="197">
        <f>D43+D45+D48</f>
        <v>51375</v>
      </c>
      <c r="E42" s="197">
        <f>E43+E45+E48</f>
        <v>52274</v>
      </c>
      <c r="F42" s="197">
        <f>F43+F45+F48</f>
        <v>53263</v>
      </c>
      <c r="G42" s="170"/>
      <c r="H42" s="170"/>
      <c r="I42" s="170"/>
      <c r="J42" s="197">
        <f t="shared" ref="J42:O42" si="107">J43+J45+J48</f>
        <v>0</v>
      </c>
      <c r="K42" s="197">
        <f t="shared" si="107"/>
        <v>0</v>
      </c>
      <c r="L42" s="197">
        <f t="shared" si="107"/>
        <v>0</v>
      </c>
      <c r="M42" s="198">
        <f t="shared" si="107"/>
        <v>51375</v>
      </c>
      <c r="N42" s="198">
        <f t="shared" si="107"/>
        <v>52274</v>
      </c>
      <c r="O42" s="198">
        <f t="shared" si="107"/>
        <v>53263</v>
      </c>
      <c r="P42" s="198">
        <f t="shared" ref="P42:U42" si="108">P43+P45+P48</f>
        <v>0</v>
      </c>
      <c r="Q42" s="198">
        <f t="shared" si="108"/>
        <v>0</v>
      </c>
      <c r="R42" s="198">
        <f t="shared" si="108"/>
        <v>0</v>
      </c>
      <c r="S42" s="198">
        <f t="shared" si="108"/>
        <v>51375</v>
      </c>
      <c r="T42" s="198">
        <f t="shared" si="108"/>
        <v>52274</v>
      </c>
      <c r="U42" s="198">
        <f t="shared" si="108"/>
        <v>53263</v>
      </c>
      <c r="V42" s="198">
        <f t="shared" ref="V42:AA42" si="109">V43+V45+V48</f>
        <v>0</v>
      </c>
      <c r="W42" s="198">
        <f t="shared" si="109"/>
        <v>0</v>
      </c>
      <c r="X42" s="198">
        <f t="shared" si="109"/>
        <v>0</v>
      </c>
      <c r="Y42" s="199">
        <f t="shared" si="109"/>
        <v>51375</v>
      </c>
      <c r="Z42" s="199">
        <f t="shared" si="109"/>
        <v>52274</v>
      </c>
      <c r="AA42" s="199">
        <f t="shared" si="109"/>
        <v>53263</v>
      </c>
      <c r="AB42" s="199">
        <f t="shared" ref="AB42:AG42" si="110">AB43+AB45+AB48</f>
        <v>0</v>
      </c>
      <c r="AC42" s="199">
        <f t="shared" si="110"/>
        <v>0</v>
      </c>
      <c r="AD42" s="199">
        <f t="shared" si="110"/>
        <v>0</v>
      </c>
      <c r="AE42" s="199">
        <f t="shared" si="110"/>
        <v>51375</v>
      </c>
      <c r="AF42" s="199">
        <f t="shared" si="110"/>
        <v>52274</v>
      </c>
      <c r="AG42" s="199">
        <f t="shared" si="110"/>
        <v>53263</v>
      </c>
      <c r="AH42" s="199">
        <f t="shared" ref="AH42:AM42" si="111">AH43+AH45+AH48</f>
        <v>0</v>
      </c>
      <c r="AI42" s="199">
        <f t="shared" si="111"/>
        <v>0</v>
      </c>
      <c r="AJ42" s="199">
        <f t="shared" si="111"/>
        <v>0</v>
      </c>
      <c r="AK42" s="198">
        <f t="shared" si="111"/>
        <v>51375</v>
      </c>
      <c r="AL42" s="198">
        <f t="shared" si="111"/>
        <v>52274</v>
      </c>
      <c r="AM42" s="198">
        <f t="shared" si="111"/>
        <v>53263</v>
      </c>
      <c r="AN42" s="198">
        <f t="shared" ref="AN42:AS42" si="112">AN43+AN45+AN48</f>
        <v>0</v>
      </c>
      <c r="AO42" s="198">
        <f t="shared" si="112"/>
        <v>0</v>
      </c>
      <c r="AP42" s="198">
        <f t="shared" si="112"/>
        <v>0</v>
      </c>
      <c r="AQ42" s="198">
        <f t="shared" si="112"/>
        <v>51375</v>
      </c>
      <c r="AR42" s="198">
        <f t="shared" si="112"/>
        <v>52274</v>
      </c>
      <c r="AS42" s="198">
        <f t="shared" si="112"/>
        <v>53263</v>
      </c>
    </row>
    <row r="43" spans="1:45" s="6" customFormat="1" ht="18.75" hidden="1" customHeight="1" x14ac:dyDescent="0.25">
      <c r="A43" s="33">
        <v>182</v>
      </c>
      <c r="B43" s="191" t="s">
        <v>19</v>
      </c>
      <c r="C43" s="184" t="s">
        <v>167</v>
      </c>
      <c r="D43" s="189">
        <f>D44</f>
        <v>8994</v>
      </c>
      <c r="E43" s="189">
        <f>E44</f>
        <v>9893</v>
      </c>
      <c r="F43" s="189">
        <f>F44</f>
        <v>10882</v>
      </c>
      <c r="G43" s="170"/>
      <c r="H43" s="170"/>
      <c r="I43" s="170"/>
      <c r="J43" s="189">
        <f t="shared" ref="J43:Y43" si="113">J44</f>
        <v>0</v>
      </c>
      <c r="K43" s="189">
        <f t="shared" si="113"/>
        <v>0</v>
      </c>
      <c r="L43" s="189">
        <f t="shared" si="113"/>
        <v>0</v>
      </c>
      <c r="M43" s="181">
        <f t="shared" si="113"/>
        <v>8994</v>
      </c>
      <c r="N43" s="181">
        <f t="shared" si="113"/>
        <v>9893</v>
      </c>
      <c r="O43" s="181">
        <f t="shared" si="113"/>
        <v>10882</v>
      </c>
      <c r="P43" s="181">
        <f t="shared" si="113"/>
        <v>0</v>
      </c>
      <c r="Q43" s="181">
        <f t="shared" si="113"/>
        <v>0</v>
      </c>
      <c r="R43" s="181">
        <f t="shared" si="113"/>
        <v>0</v>
      </c>
      <c r="S43" s="181">
        <f t="shared" si="113"/>
        <v>8994</v>
      </c>
      <c r="T43" s="181">
        <f t="shared" si="113"/>
        <v>9893</v>
      </c>
      <c r="U43" s="181">
        <f t="shared" si="113"/>
        <v>10882</v>
      </c>
      <c r="V43" s="181">
        <f t="shared" si="113"/>
        <v>0</v>
      </c>
      <c r="W43" s="181">
        <f t="shared" si="113"/>
        <v>0</v>
      </c>
      <c r="X43" s="181">
        <f t="shared" si="113"/>
        <v>0</v>
      </c>
      <c r="Y43" s="182">
        <f t="shared" si="113"/>
        <v>8994</v>
      </c>
      <c r="Z43" s="182">
        <f>Z44</f>
        <v>9893</v>
      </c>
      <c r="AA43" s="182">
        <f>AA44</f>
        <v>10882</v>
      </c>
      <c r="AB43" s="182">
        <f t="shared" ref="AB43:AE43" si="114">AB44</f>
        <v>0</v>
      </c>
      <c r="AC43" s="182">
        <f t="shared" si="114"/>
        <v>0</v>
      </c>
      <c r="AD43" s="182">
        <f t="shared" si="114"/>
        <v>0</v>
      </c>
      <c r="AE43" s="182">
        <f t="shared" si="114"/>
        <v>8994</v>
      </c>
      <c r="AF43" s="182">
        <f>AF44</f>
        <v>9893</v>
      </c>
      <c r="AG43" s="182">
        <f>AG44</f>
        <v>10882</v>
      </c>
      <c r="AH43" s="182">
        <f t="shared" ref="AH43:AK43" si="115">AH44</f>
        <v>0</v>
      </c>
      <c r="AI43" s="182">
        <f t="shared" si="115"/>
        <v>0</v>
      </c>
      <c r="AJ43" s="182">
        <f t="shared" si="115"/>
        <v>0</v>
      </c>
      <c r="AK43" s="181">
        <f t="shared" si="115"/>
        <v>8994</v>
      </c>
      <c r="AL43" s="181">
        <f>AL44</f>
        <v>9893</v>
      </c>
      <c r="AM43" s="181">
        <f>AM44</f>
        <v>10882</v>
      </c>
      <c r="AN43" s="181">
        <f t="shared" ref="AN43:AQ43" si="116">AN44</f>
        <v>0</v>
      </c>
      <c r="AO43" s="181">
        <f t="shared" si="116"/>
        <v>0</v>
      </c>
      <c r="AP43" s="181">
        <f t="shared" si="116"/>
        <v>0</v>
      </c>
      <c r="AQ43" s="181">
        <f t="shared" si="116"/>
        <v>8994</v>
      </c>
      <c r="AR43" s="181">
        <f>AR44</f>
        <v>9893</v>
      </c>
      <c r="AS43" s="181">
        <f>AS44</f>
        <v>10882</v>
      </c>
    </row>
    <row r="44" spans="1:45" s="5" customFormat="1" ht="56.25" hidden="1" customHeight="1" x14ac:dyDescent="0.25">
      <c r="A44" s="32">
        <v>182</v>
      </c>
      <c r="B44" s="185" t="s">
        <v>20</v>
      </c>
      <c r="C44" s="225" t="s">
        <v>168</v>
      </c>
      <c r="D44" s="177">
        <v>8994</v>
      </c>
      <c r="E44" s="177">
        <v>9893</v>
      </c>
      <c r="F44" s="177">
        <v>10882</v>
      </c>
      <c r="G44" s="170"/>
      <c r="H44" s="170"/>
      <c r="I44" s="170"/>
      <c r="J44" s="177"/>
      <c r="K44" s="177"/>
      <c r="L44" s="177"/>
      <c r="M44" s="172">
        <f>D44+J44</f>
        <v>8994</v>
      </c>
      <c r="N44" s="172">
        <f>E44+K44</f>
        <v>9893</v>
      </c>
      <c r="O44" s="172">
        <f>F44+L44</f>
        <v>10882</v>
      </c>
      <c r="P44" s="172"/>
      <c r="Q44" s="172"/>
      <c r="R44" s="172"/>
      <c r="S44" s="172">
        <f>M44+P44</f>
        <v>8994</v>
      </c>
      <c r="T44" s="172">
        <f>N44+Q44</f>
        <v>9893</v>
      </c>
      <c r="U44" s="172">
        <f>O44+R44</f>
        <v>10882</v>
      </c>
      <c r="V44" s="172"/>
      <c r="W44" s="172"/>
      <c r="X44" s="172"/>
      <c r="Y44" s="174">
        <f>S44+V44</f>
        <v>8994</v>
      </c>
      <c r="Z44" s="174">
        <f>T44+W44</f>
        <v>9893</v>
      </c>
      <c r="AA44" s="174">
        <f>U44+X44</f>
        <v>10882</v>
      </c>
      <c r="AB44" s="174"/>
      <c r="AC44" s="174"/>
      <c r="AD44" s="174"/>
      <c r="AE44" s="174">
        <f>Y44+AB44</f>
        <v>8994</v>
      </c>
      <c r="AF44" s="174">
        <f>Z44+AC44</f>
        <v>9893</v>
      </c>
      <c r="AG44" s="174">
        <f>AA44+AD44</f>
        <v>10882</v>
      </c>
      <c r="AH44" s="174"/>
      <c r="AI44" s="174"/>
      <c r="AJ44" s="174"/>
      <c r="AK44" s="172">
        <f>AE44+AH44</f>
        <v>8994</v>
      </c>
      <c r="AL44" s="172">
        <f>AF44+AI44</f>
        <v>9893</v>
      </c>
      <c r="AM44" s="172">
        <f>AG44+AJ44</f>
        <v>10882</v>
      </c>
      <c r="AN44" s="172"/>
      <c r="AO44" s="172"/>
      <c r="AP44" s="172"/>
      <c r="AQ44" s="172">
        <f>AK44+AN44</f>
        <v>8994</v>
      </c>
      <c r="AR44" s="172">
        <f>AL44+AO44</f>
        <v>9893</v>
      </c>
      <c r="AS44" s="172">
        <f>AM44+AP44</f>
        <v>10882</v>
      </c>
    </row>
    <row r="45" spans="1:45" s="6" customFormat="1" ht="18.75" hidden="1" customHeight="1" x14ac:dyDescent="0.25">
      <c r="A45" s="33">
        <v>182</v>
      </c>
      <c r="B45" s="191" t="s">
        <v>21</v>
      </c>
      <c r="C45" s="184" t="s">
        <v>169</v>
      </c>
      <c r="D45" s="189">
        <f>D46+D47</f>
        <v>2022</v>
      </c>
      <c r="E45" s="189">
        <f>E46+E47</f>
        <v>2022</v>
      </c>
      <c r="F45" s="189">
        <f>F46+F47</f>
        <v>2022</v>
      </c>
      <c r="G45" s="170"/>
      <c r="H45" s="170"/>
      <c r="I45" s="170"/>
      <c r="J45" s="189">
        <f t="shared" ref="J45:O45" si="117">J46+J47</f>
        <v>0</v>
      </c>
      <c r="K45" s="189">
        <f t="shared" si="117"/>
        <v>0</v>
      </c>
      <c r="L45" s="189">
        <f t="shared" si="117"/>
        <v>0</v>
      </c>
      <c r="M45" s="181">
        <f t="shared" si="117"/>
        <v>2022</v>
      </c>
      <c r="N45" s="181">
        <f t="shared" si="117"/>
        <v>2022</v>
      </c>
      <c r="O45" s="181">
        <f t="shared" si="117"/>
        <v>2022</v>
      </c>
      <c r="P45" s="181">
        <f t="shared" ref="P45:U45" si="118">P46+P47</f>
        <v>0</v>
      </c>
      <c r="Q45" s="181">
        <f t="shared" si="118"/>
        <v>0</v>
      </c>
      <c r="R45" s="181">
        <f t="shared" si="118"/>
        <v>0</v>
      </c>
      <c r="S45" s="181">
        <f t="shared" si="118"/>
        <v>2022</v>
      </c>
      <c r="T45" s="181">
        <f t="shared" si="118"/>
        <v>2022</v>
      </c>
      <c r="U45" s="181">
        <f t="shared" si="118"/>
        <v>2022</v>
      </c>
      <c r="V45" s="181">
        <f t="shared" ref="V45:AA45" si="119">V46+V47</f>
        <v>0</v>
      </c>
      <c r="W45" s="181">
        <f t="shared" si="119"/>
        <v>0</v>
      </c>
      <c r="X45" s="181">
        <f t="shared" si="119"/>
        <v>0</v>
      </c>
      <c r="Y45" s="182">
        <f t="shared" si="119"/>
        <v>2022</v>
      </c>
      <c r="Z45" s="182">
        <f t="shared" si="119"/>
        <v>2022</v>
      </c>
      <c r="AA45" s="182">
        <f t="shared" si="119"/>
        <v>2022</v>
      </c>
      <c r="AB45" s="182">
        <f t="shared" ref="AB45:AG45" si="120">AB46+AB47</f>
        <v>0</v>
      </c>
      <c r="AC45" s="182">
        <f t="shared" si="120"/>
        <v>0</v>
      </c>
      <c r="AD45" s="182">
        <f t="shared" si="120"/>
        <v>0</v>
      </c>
      <c r="AE45" s="182">
        <f t="shared" si="120"/>
        <v>2022</v>
      </c>
      <c r="AF45" s="182">
        <f t="shared" si="120"/>
        <v>2022</v>
      </c>
      <c r="AG45" s="182">
        <f t="shared" si="120"/>
        <v>2022</v>
      </c>
      <c r="AH45" s="182">
        <f t="shared" ref="AH45:AM45" si="121">AH46+AH47</f>
        <v>0</v>
      </c>
      <c r="AI45" s="182">
        <f t="shared" si="121"/>
        <v>0</v>
      </c>
      <c r="AJ45" s="182">
        <f t="shared" si="121"/>
        <v>0</v>
      </c>
      <c r="AK45" s="181">
        <f t="shared" si="121"/>
        <v>2022</v>
      </c>
      <c r="AL45" s="181">
        <f t="shared" si="121"/>
        <v>2022</v>
      </c>
      <c r="AM45" s="181">
        <f t="shared" si="121"/>
        <v>2022</v>
      </c>
      <c r="AN45" s="181">
        <f t="shared" ref="AN45:AS45" si="122">AN46+AN47</f>
        <v>0</v>
      </c>
      <c r="AO45" s="181">
        <f t="shared" si="122"/>
        <v>0</v>
      </c>
      <c r="AP45" s="181">
        <f t="shared" si="122"/>
        <v>0</v>
      </c>
      <c r="AQ45" s="181">
        <f t="shared" si="122"/>
        <v>2022</v>
      </c>
      <c r="AR45" s="181">
        <f t="shared" si="122"/>
        <v>2022</v>
      </c>
      <c r="AS45" s="181">
        <f t="shared" si="122"/>
        <v>2022</v>
      </c>
    </row>
    <row r="46" spans="1:45" s="9" customFormat="1" ht="18.75" hidden="1" customHeight="1" x14ac:dyDescent="0.25">
      <c r="A46" s="35">
        <v>182</v>
      </c>
      <c r="B46" s="185" t="s">
        <v>22</v>
      </c>
      <c r="C46" s="216" t="s">
        <v>170</v>
      </c>
      <c r="D46" s="177">
        <v>315</v>
      </c>
      <c r="E46" s="177">
        <v>315</v>
      </c>
      <c r="F46" s="177">
        <v>315</v>
      </c>
      <c r="G46" s="235"/>
      <c r="H46" s="235"/>
      <c r="I46" s="235"/>
      <c r="J46" s="177"/>
      <c r="K46" s="177"/>
      <c r="L46" s="177"/>
      <c r="M46" s="172">
        <f t="shared" ref="M46:O47" si="123">D46+J46</f>
        <v>315</v>
      </c>
      <c r="N46" s="172">
        <f t="shared" si="123"/>
        <v>315</v>
      </c>
      <c r="O46" s="172">
        <f t="shared" si="123"/>
        <v>315</v>
      </c>
      <c r="P46" s="172"/>
      <c r="Q46" s="172"/>
      <c r="R46" s="172"/>
      <c r="S46" s="172">
        <f t="shared" ref="S46:U47" si="124">M46+P46</f>
        <v>315</v>
      </c>
      <c r="T46" s="172">
        <f t="shared" si="124"/>
        <v>315</v>
      </c>
      <c r="U46" s="172">
        <f t="shared" si="124"/>
        <v>315</v>
      </c>
      <c r="V46" s="172"/>
      <c r="W46" s="172"/>
      <c r="X46" s="172"/>
      <c r="Y46" s="174">
        <f t="shared" ref="Y46:AA47" si="125">S46+V46</f>
        <v>315</v>
      </c>
      <c r="Z46" s="174">
        <f t="shared" si="125"/>
        <v>315</v>
      </c>
      <c r="AA46" s="174">
        <f t="shared" si="125"/>
        <v>315</v>
      </c>
      <c r="AB46" s="174"/>
      <c r="AC46" s="174"/>
      <c r="AD46" s="174"/>
      <c r="AE46" s="174">
        <f t="shared" ref="AE46:AE47" si="126">Y46+AB46</f>
        <v>315</v>
      </c>
      <c r="AF46" s="174">
        <f t="shared" ref="AF46:AF47" si="127">Z46+AC46</f>
        <v>315</v>
      </c>
      <c r="AG46" s="174">
        <f t="shared" ref="AG46:AG47" si="128">AA46+AD46</f>
        <v>315</v>
      </c>
      <c r="AH46" s="174"/>
      <c r="AI46" s="174"/>
      <c r="AJ46" s="174"/>
      <c r="AK46" s="172">
        <f t="shared" ref="AK46:AK47" si="129">AE46+AH46</f>
        <v>315</v>
      </c>
      <c r="AL46" s="172">
        <f t="shared" ref="AL46:AL47" si="130">AF46+AI46</f>
        <v>315</v>
      </c>
      <c r="AM46" s="172">
        <f t="shared" ref="AM46:AM47" si="131">AG46+AJ46</f>
        <v>315</v>
      </c>
      <c r="AN46" s="172"/>
      <c r="AO46" s="172"/>
      <c r="AP46" s="172"/>
      <c r="AQ46" s="172">
        <f t="shared" ref="AQ46:AQ47" si="132">AK46+AN46</f>
        <v>315</v>
      </c>
      <c r="AR46" s="172">
        <f t="shared" ref="AR46:AR47" si="133">AL46+AO46</f>
        <v>315</v>
      </c>
      <c r="AS46" s="172">
        <f t="shared" ref="AS46:AS47" si="134">AM46+AP46</f>
        <v>315</v>
      </c>
    </row>
    <row r="47" spans="1:45" s="9" customFormat="1" ht="18.75" hidden="1" customHeight="1" x14ac:dyDescent="0.25">
      <c r="A47" s="35">
        <v>182</v>
      </c>
      <c r="B47" s="185" t="s">
        <v>23</v>
      </c>
      <c r="C47" s="216" t="s">
        <v>171</v>
      </c>
      <c r="D47" s="177">
        <v>1707</v>
      </c>
      <c r="E47" s="177">
        <v>1707</v>
      </c>
      <c r="F47" s="177">
        <v>1707</v>
      </c>
      <c r="G47" s="235"/>
      <c r="H47" s="235"/>
      <c r="I47" s="235"/>
      <c r="J47" s="177"/>
      <c r="K47" s="177"/>
      <c r="L47" s="177"/>
      <c r="M47" s="172">
        <f t="shared" si="123"/>
        <v>1707</v>
      </c>
      <c r="N47" s="172">
        <f t="shared" si="123"/>
        <v>1707</v>
      </c>
      <c r="O47" s="172">
        <f t="shared" si="123"/>
        <v>1707</v>
      </c>
      <c r="P47" s="172"/>
      <c r="Q47" s="172"/>
      <c r="R47" s="172"/>
      <c r="S47" s="172">
        <f t="shared" si="124"/>
        <v>1707</v>
      </c>
      <c r="T47" s="172">
        <f t="shared" si="124"/>
        <v>1707</v>
      </c>
      <c r="U47" s="172">
        <f t="shared" si="124"/>
        <v>1707</v>
      </c>
      <c r="V47" s="172"/>
      <c r="W47" s="172"/>
      <c r="X47" s="172"/>
      <c r="Y47" s="174">
        <f t="shared" si="125"/>
        <v>1707</v>
      </c>
      <c r="Z47" s="174">
        <f t="shared" si="125"/>
        <v>1707</v>
      </c>
      <c r="AA47" s="174">
        <f t="shared" si="125"/>
        <v>1707</v>
      </c>
      <c r="AB47" s="174"/>
      <c r="AC47" s="174"/>
      <c r="AD47" s="174"/>
      <c r="AE47" s="174">
        <f t="shared" si="126"/>
        <v>1707</v>
      </c>
      <c r="AF47" s="174">
        <f t="shared" si="127"/>
        <v>1707</v>
      </c>
      <c r="AG47" s="174">
        <f t="shared" si="128"/>
        <v>1707</v>
      </c>
      <c r="AH47" s="174"/>
      <c r="AI47" s="174"/>
      <c r="AJ47" s="174"/>
      <c r="AK47" s="172">
        <f t="shared" si="129"/>
        <v>1707</v>
      </c>
      <c r="AL47" s="172">
        <f t="shared" si="130"/>
        <v>1707</v>
      </c>
      <c r="AM47" s="172">
        <f t="shared" si="131"/>
        <v>1707</v>
      </c>
      <c r="AN47" s="172"/>
      <c r="AO47" s="172"/>
      <c r="AP47" s="172"/>
      <c r="AQ47" s="172">
        <f t="shared" si="132"/>
        <v>1707</v>
      </c>
      <c r="AR47" s="172">
        <f t="shared" si="133"/>
        <v>1707</v>
      </c>
      <c r="AS47" s="172">
        <f t="shared" si="134"/>
        <v>1707</v>
      </c>
    </row>
    <row r="48" spans="1:45" s="6" customFormat="1" ht="18.75" hidden="1" customHeight="1" x14ac:dyDescent="0.25">
      <c r="A48" s="33">
        <v>182</v>
      </c>
      <c r="B48" s="185" t="s">
        <v>24</v>
      </c>
      <c r="C48" s="184" t="s">
        <v>172</v>
      </c>
      <c r="D48" s="189">
        <f>D49+D51</f>
        <v>40359</v>
      </c>
      <c r="E48" s="189">
        <f>E49+E51</f>
        <v>40359</v>
      </c>
      <c r="F48" s="189">
        <f>F49+F51</f>
        <v>40359</v>
      </c>
      <c r="G48" s="170"/>
      <c r="H48" s="170"/>
      <c r="I48" s="170"/>
      <c r="J48" s="189">
        <f t="shared" ref="J48:O48" si="135">J49+J51</f>
        <v>0</v>
      </c>
      <c r="K48" s="189">
        <f t="shared" si="135"/>
        <v>0</v>
      </c>
      <c r="L48" s="189">
        <f t="shared" si="135"/>
        <v>0</v>
      </c>
      <c r="M48" s="181">
        <f t="shared" si="135"/>
        <v>40359</v>
      </c>
      <c r="N48" s="181">
        <f t="shared" si="135"/>
        <v>40359</v>
      </c>
      <c r="O48" s="181">
        <f t="shared" si="135"/>
        <v>40359</v>
      </c>
      <c r="P48" s="181">
        <f t="shared" ref="P48:U48" si="136">P49+P51</f>
        <v>0</v>
      </c>
      <c r="Q48" s="181">
        <f t="shared" si="136"/>
        <v>0</v>
      </c>
      <c r="R48" s="181">
        <f t="shared" si="136"/>
        <v>0</v>
      </c>
      <c r="S48" s="181">
        <f t="shared" si="136"/>
        <v>40359</v>
      </c>
      <c r="T48" s="181">
        <f t="shared" si="136"/>
        <v>40359</v>
      </c>
      <c r="U48" s="181">
        <f t="shared" si="136"/>
        <v>40359</v>
      </c>
      <c r="V48" s="181">
        <f t="shared" ref="V48:AA48" si="137">V49+V51</f>
        <v>0</v>
      </c>
      <c r="W48" s="181">
        <f t="shared" si="137"/>
        <v>0</v>
      </c>
      <c r="X48" s="181">
        <f t="shared" si="137"/>
        <v>0</v>
      </c>
      <c r="Y48" s="182">
        <f t="shared" si="137"/>
        <v>40359</v>
      </c>
      <c r="Z48" s="182">
        <f t="shared" si="137"/>
        <v>40359</v>
      </c>
      <c r="AA48" s="182">
        <f t="shared" si="137"/>
        <v>40359</v>
      </c>
      <c r="AB48" s="182">
        <f t="shared" ref="AB48:AG48" si="138">AB49+AB51</f>
        <v>0</v>
      </c>
      <c r="AC48" s="182">
        <f t="shared" si="138"/>
        <v>0</v>
      </c>
      <c r="AD48" s="182">
        <f t="shared" si="138"/>
        <v>0</v>
      </c>
      <c r="AE48" s="182">
        <f t="shared" si="138"/>
        <v>40359</v>
      </c>
      <c r="AF48" s="182">
        <f t="shared" si="138"/>
        <v>40359</v>
      </c>
      <c r="AG48" s="182">
        <f t="shared" si="138"/>
        <v>40359</v>
      </c>
      <c r="AH48" s="182">
        <f t="shared" ref="AH48:AM48" si="139">AH49+AH51</f>
        <v>0</v>
      </c>
      <c r="AI48" s="182">
        <f t="shared" si="139"/>
        <v>0</v>
      </c>
      <c r="AJ48" s="182">
        <f t="shared" si="139"/>
        <v>0</v>
      </c>
      <c r="AK48" s="181">
        <f t="shared" si="139"/>
        <v>40359</v>
      </c>
      <c r="AL48" s="181">
        <f t="shared" si="139"/>
        <v>40359</v>
      </c>
      <c r="AM48" s="181">
        <f t="shared" si="139"/>
        <v>40359</v>
      </c>
      <c r="AN48" s="181">
        <f t="shared" ref="AN48:AS48" si="140">AN49+AN51</f>
        <v>0</v>
      </c>
      <c r="AO48" s="181">
        <f t="shared" si="140"/>
        <v>0</v>
      </c>
      <c r="AP48" s="181">
        <f t="shared" si="140"/>
        <v>0</v>
      </c>
      <c r="AQ48" s="181">
        <f t="shared" si="140"/>
        <v>40359</v>
      </c>
      <c r="AR48" s="181">
        <f t="shared" si="140"/>
        <v>40359</v>
      </c>
      <c r="AS48" s="181">
        <f t="shared" si="140"/>
        <v>40359</v>
      </c>
    </row>
    <row r="49" spans="1:45" s="6" customFormat="1" ht="18.75" hidden="1" customHeight="1" x14ac:dyDescent="0.25">
      <c r="A49" s="33">
        <v>182</v>
      </c>
      <c r="B49" s="185" t="s">
        <v>25</v>
      </c>
      <c r="C49" s="184" t="s">
        <v>173</v>
      </c>
      <c r="D49" s="189">
        <f>D50</f>
        <v>28883</v>
      </c>
      <c r="E49" s="189">
        <f>E50</f>
        <v>28883</v>
      </c>
      <c r="F49" s="189">
        <f>F50</f>
        <v>28883</v>
      </c>
      <c r="G49" s="170"/>
      <c r="H49" s="170"/>
      <c r="I49" s="170"/>
      <c r="J49" s="189">
        <f t="shared" ref="J49:Y49" si="141">J50</f>
        <v>0</v>
      </c>
      <c r="K49" s="189">
        <f t="shared" si="141"/>
        <v>0</v>
      </c>
      <c r="L49" s="189">
        <f t="shared" si="141"/>
        <v>0</v>
      </c>
      <c r="M49" s="181">
        <f t="shared" si="141"/>
        <v>28883</v>
      </c>
      <c r="N49" s="181">
        <f t="shared" si="141"/>
        <v>28883</v>
      </c>
      <c r="O49" s="181">
        <f t="shared" si="141"/>
        <v>28883</v>
      </c>
      <c r="P49" s="181">
        <f t="shared" si="141"/>
        <v>0</v>
      </c>
      <c r="Q49" s="181">
        <f t="shared" si="141"/>
        <v>0</v>
      </c>
      <c r="R49" s="181">
        <f t="shared" si="141"/>
        <v>0</v>
      </c>
      <c r="S49" s="181">
        <f t="shared" si="141"/>
        <v>28883</v>
      </c>
      <c r="T49" s="181">
        <f t="shared" si="141"/>
        <v>28883</v>
      </c>
      <c r="U49" s="181">
        <f t="shared" si="141"/>
        <v>28883</v>
      </c>
      <c r="V49" s="181">
        <f t="shared" si="141"/>
        <v>0</v>
      </c>
      <c r="W49" s="181">
        <f t="shared" si="141"/>
        <v>0</v>
      </c>
      <c r="X49" s="181">
        <f t="shared" si="141"/>
        <v>0</v>
      </c>
      <c r="Y49" s="182">
        <f t="shared" si="141"/>
        <v>28883</v>
      </c>
      <c r="Z49" s="182">
        <f>Z50</f>
        <v>28883</v>
      </c>
      <c r="AA49" s="182">
        <f>AA50</f>
        <v>28883</v>
      </c>
      <c r="AB49" s="182">
        <f t="shared" ref="AB49:AE49" si="142">AB50</f>
        <v>0</v>
      </c>
      <c r="AC49" s="182">
        <f t="shared" si="142"/>
        <v>0</v>
      </c>
      <c r="AD49" s="182">
        <f t="shared" si="142"/>
        <v>0</v>
      </c>
      <c r="AE49" s="182">
        <f t="shared" si="142"/>
        <v>28883</v>
      </c>
      <c r="AF49" s="182">
        <f>AF50</f>
        <v>28883</v>
      </c>
      <c r="AG49" s="182">
        <f>AG50</f>
        <v>28883</v>
      </c>
      <c r="AH49" s="182">
        <f t="shared" ref="AH49:AK49" si="143">AH50</f>
        <v>0</v>
      </c>
      <c r="AI49" s="182">
        <f t="shared" si="143"/>
        <v>0</v>
      </c>
      <c r="AJ49" s="182">
        <f t="shared" si="143"/>
        <v>0</v>
      </c>
      <c r="AK49" s="181">
        <f t="shared" si="143"/>
        <v>28883</v>
      </c>
      <c r="AL49" s="181">
        <f>AL50</f>
        <v>28883</v>
      </c>
      <c r="AM49" s="181">
        <f>AM50</f>
        <v>28883</v>
      </c>
      <c r="AN49" s="181">
        <f t="shared" ref="AN49:AQ49" si="144">AN50</f>
        <v>0</v>
      </c>
      <c r="AO49" s="181">
        <f t="shared" si="144"/>
        <v>0</v>
      </c>
      <c r="AP49" s="181">
        <f t="shared" si="144"/>
        <v>0</v>
      </c>
      <c r="AQ49" s="181">
        <f t="shared" si="144"/>
        <v>28883</v>
      </c>
      <c r="AR49" s="181">
        <f>AR50</f>
        <v>28883</v>
      </c>
      <c r="AS49" s="181">
        <f>AS50</f>
        <v>28883</v>
      </c>
    </row>
    <row r="50" spans="1:45" s="7" customFormat="1" ht="37.5" hidden="1" customHeight="1" x14ac:dyDescent="0.25">
      <c r="A50" s="36">
        <v>182</v>
      </c>
      <c r="B50" s="185" t="s">
        <v>26</v>
      </c>
      <c r="C50" s="168" t="s">
        <v>174</v>
      </c>
      <c r="D50" s="177">
        <v>28883</v>
      </c>
      <c r="E50" s="177">
        <v>28883</v>
      </c>
      <c r="F50" s="236">
        <v>28883</v>
      </c>
      <c r="G50" s="235"/>
      <c r="H50" s="235"/>
      <c r="I50" s="235"/>
      <c r="J50" s="236"/>
      <c r="K50" s="236"/>
      <c r="L50" s="236"/>
      <c r="M50" s="172">
        <f>D50+J50</f>
        <v>28883</v>
      </c>
      <c r="N50" s="172">
        <f>E50+K50</f>
        <v>28883</v>
      </c>
      <c r="O50" s="172">
        <f>F50+L50</f>
        <v>28883</v>
      </c>
      <c r="P50" s="237"/>
      <c r="Q50" s="237"/>
      <c r="R50" s="237"/>
      <c r="S50" s="172">
        <f>M50+P50</f>
        <v>28883</v>
      </c>
      <c r="T50" s="172">
        <f>N50+Q50</f>
        <v>28883</v>
      </c>
      <c r="U50" s="172">
        <f>O50+R50</f>
        <v>28883</v>
      </c>
      <c r="V50" s="237"/>
      <c r="W50" s="237"/>
      <c r="X50" s="237"/>
      <c r="Y50" s="174">
        <f>S50+V50</f>
        <v>28883</v>
      </c>
      <c r="Z50" s="174">
        <f>T50+W50</f>
        <v>28883</v>
      </c>
      <c r="AA50" s="174">
        <f>U50+X50</f>
        <v>28883</v>
      </c>
      <c r="AB50" s="174"/>
      <c r="AC50" s="238"/>
      <c r="AD50" s="238"/>
      <c r="AE50" s="174">
        <f>Y50+AB50</f>
        <v>28883</v>
      </c>
      <c r="AF50" s="174">
        <f>Z50+AC50</f>
        <v>28883</v>
      </c>
      <c r="AG50" s="174">
        <f>AA50+AD50</f>
        <v>28883</v>
      </c>
      <c r="AH50" s="174"/>
      <c r="AI50" s="238"/>
      <c r="AJ50" s="238"/>
      <c r="AK50" s="172">
        <f>AE50+AH50</f>
        <v>28883</v>
      </c>
      <c r="AL50" s="172">
        <f>AF50+AI50</f>
        <v>28883</v>
      </c>
      <c r="AM50" s="172">
        <f>AG50+AJ50</f>
        <v>28883</v>
      </c>
      <c r="AN50" s="172"/>
      <c r="AO50" s="237"/>
      <c r="AP50" s="237"/>
      <c r="AQ50" s="172">
        <f>AK50+AN50</f>
        <v>28883</v>
      </c>
      <c r="AR50" s="172">
        <f>AL50+AO50</f>
        <v>28883</v>
      </c>
      <c r="AS50" s="172">
        <f>AM50+AP50</f>
        <v>28883</v>
      </c>
    </row>
    <row r="51" spans="1:45" s="6" customFormat="1" ht="18.75" hidden="1" customHeight="1" x14ac:dyDescent="0.25">
      <c r="A51" s="33">
        <v>182</v>
      </c>
      <c r="B51" s="185" t="s">
        <v>27</v>
      </c>
      <c r="C51" s="184" t="s">
        <v>175</v>
      </c>
      <c r="D51" s="189">
        <f>D52</f>
        <v>11476</v>
      </c>
      <c r="E51" s="189">
        <f>E52</f>
        <v>11476</v>
      </c>
      <c r="F51" s="189">
        <f>F52</f>
        <v>11476</v>
      </c>
      <c r="G51" s="170"/>
      <c r="H51" s="170"/>
      <c r="I51" s="170"/>
      <c r="J51" s="189">
        <f t="shared" ref="J51:Y51" si="145">J52</f>
        <v>0</v>
      </c>
      <c r="K51" s="189">
        <f t="shared" si="145"/>
        <v>0</v>
      </c>
      <c r="L51" s="189">
        <f t="shared" si="145"/>
        <v>0</v>
      </c>
      <c r="M51" s="181">
        <f t="shared" si="145"/>
        <v>11476</v>
      </c>
      <c r="N51" s="181">
        <f t="shared" si="145"/>
        <v>11476</v>
      </c>
      <c r="O51" s="181">
        <f t="shared" si="145"/>
        <v>11476</v>
      </c>
      <c r="P51" s="181">
        <f t="shared" si="145"/>
        <v>0</v>
      </c>
      <c r="Q51" s="181">
        <f t="shared" si="145"/>
        <v>0</v>
      </c>
      <c r="R51" s="181">
        <f t="shared" si="145"/>
        <v>0</v>
      </c>
      <c r="S51" s="181">
        <f t="shared" si="145"/>
        <v>11476</v>
      </c>
      <c r="T51" s="181">
        <f t="shared" si="145"/>
        <v>11476</v>
      </c>
      <c r="U51" s="181">
        <f t="shared" si="145"/>
        <v>11476</v>
      </c>
      <c r="V51" s="181">
        <f t="shared" si="145"/>
        <v>0</v>
      </c>
      <c r="W51" s="181">
        <f t="shared" si="145"/>
        <v>0</v>
      </c>
      <c r="X51" s="181">
        <f t="shared" si="145"/>
        <v>0</v>
      </c>
      <c r="Y51" s="182">
        <f t="shared" si="145"/>
        <v>11476</v>
      </c>
      <c r="Z51" s="182">
        <f>Z52</f>
        <v>11476</v>
      </c>
      <c r="AA51" s="182">
        <f>AA52</f>
        <v>11476</v>
      </c>
      <c r="AB51" s="182">
        <f t="shared" ref="AB51:AE51" si="146">AB52</f>
        <v>0</v>
      </c>
      <c r="AC51" s="182">
        <f t="shared" si="146"/>
        <v>0</v>
      </c>
      <c r="AD51" s="182">
        <f t="shared" si="146"/>
        <v>0</v>
      </c>
      <c r="AE51" s="182">
        <f t="shared" si="146"/>
        <v>11476</v>
      </c>
      <c r="AF51" s="182">
        <f>AF52</f>
        <v>11476</v>
      </c>
      <c r="AG51" s="182">
        <f>AG52</f>
        <v>11476</v>
      </c>
      <c r="AH51" s="182">
        <f t="shared" ref="AH51:AK51" si="147">AH52</f>
        <v>0</v>
      </c>
      <c r="AI51" s="182">
        <f t="shared" si="147"/>
        <v>0</v>
      </c>
      <c r="AJ51" s="182">
        <f t="shared" si="147"/>
        <v>0</v>
      </c>
      <c r="AK51" s="181">
        <f t="shared" si="147"/>
        <v>11476</v>
      </c>
      <c r="AL51" s="181">
        <f>AL52</f>
        <v>11476</v>
      </c>
      <c r="AM51" s="181">
        <f>AM52</f>
        <v>11476</v>
      </c>
      <c r="AN51" s="181">
        <f t="shared" ref="AN51:AQ51" si="148">AN52</f>
        <v>0</v>
      </c>
      <c r="AO51" s="181">
        <f t="shared" si="148"/>
        <v>0</v>
      </c>
      <c r="AP51" s="181">
        <f t="shared" si="148"/>
        <v>0</v>
      </c>
      <c r="AQ51" s="181">
        <f t="shared" si="148"/>
        <v>11476</v>
      </c>
      <c r="AR51" s="181">
        <f>AR52</f>
        <v>11476</v>
      </c>
      <c r="AS51" s="181">
        <f>AS52</f>
        <v>11476</v>
      </c>
    </row>
    <row r="52" spans="1:45" s="6" customFormat="1" ht="37.5" hidden="1" customHeight="1" x14ac:dyDescent="0.25">
      <c r="A52" s="33">
        <v>182</v>
      </c>
      <c r="B52" s="185" t="s">
        <v>28</v>
      </c>
      <c r="C52" s="168" t="s">
        <v>176</v>
      </c>
      <c r="D52" s="189">
        <v>11476</v>
      </c>
      <c r="E52" s="189">
        <v>11476</v>
      </c>
      <c r="F52" s="189">
        <v>11476</v>
      </c>
      <c r="G52" s="170"/>
      <c r="H52" s="170"/>
      <c r="I52" s="170"/>
      <c r="J52" s="189"/>
      <c r="K52" s="189"/>
      <c r="L52" s="189"/>
      <c r="M52" s="172">
        <f>D52+J52</f>
        <v>11476</v>
      </c>
      <c r="N52" s="172">
        <f>E52+K52</f>
        <v>11476</v>
      </c>
      <c r="O52" s="172">
        <f>F52+L52</f>
        <v>11476</v>
      </c>
      <c r="P52" s="181"/>
      <c r="Q52" s="181"/>
      <c r="R52" s="181"/>
      <c r="S52" s="172">
        <f>M52+P52</f>
        <v>11476</v>
      </c>
      <c r="T52" s="172">
        <f>N52+Q52</f>
        <v>11476</v>
      </c>
      <c r="U52" s="172">
        <f>O52+R52</f>
        <v>11476</v>
      </c>
      <c r="V52" s="181"/>
      <c r="W52" s="181"/>
      <c r="X52" s="181"/>
      <c r="Y52" s="174">
        <f>S52+V52</f>
        <v>11476</v>
      </c>
      <c r="Z52" s="174">
        <f>T52+W52</f>
        <v>11476</v>
      </c>
      <c r="AA52" s="174">
        <f>U52+X52</f>
        <v>11476</v>
      </c>
      <c r="AB52" s="182"/>
      <c r="AC52" s="182"/>
      <c r="AD52" s="182"/>
      <c r="AE52" s="174">
        <f>Y52+AB52</f>
        <v>11476</v>
      </c>
      <c r="AF52" s="174">
        <f>Z52+AC52</f>
        <v>11476</v>
      </c>
      <c r="AG52" s="174">
        <f>AA52+AD52</f>
        <v>11476</v>
      </c>
      <c r="AH52" s="182"/>
      <c r="AI52" s="182"/>
      <c r="AJ52" s="182"/>
      <c r="AK52" s="172">
        <f>AE52+AH52</f>
        <v>11476</v>
      </c>
      <c r="AL52" s="172">
        <f>AF52+AI52</f>
        <v>11476</v>
      </c>
      <c r="AM52" s="172">
        <f>AG52+AJ52</f>
        <v>11476</v>
      </c>
      <c r="AN52" s="181"/>
      <c r="AO52" s="181"/>
      <c r="AP52" s="181"/>
      <c r="AQ52" s="172">
        <f>AK52+AN52</f>
        <v>11476</v>
      </c>
      <c r="AR52" s="172">
        <f>AL52+AO52</f>
        <v>11476</v>
      </c>
      <c r="AS52" s="172">
        <f>AM52+AP52</f>
        <v>11476</v>
      </c>
    </row>
    <row r="53" spans="1:45" s="6" customFormat="1" ht="18.75" hidden="1" customHeight="1" x14ac:dyDescent="0.25">
      <c r="A53" s="33">
        <v>182</v>
      </c>
      <c r="B53" s="202" t="s">
        <v>29</v>
      </c>
      <c r="C53" s="196" t="s">
        <v>177</v>
      </c>
      <c r="D53" s="197">
        <f>D54+D56</f>
        <v>16536</v>
      </c>
      <c r="E53" s="197">
        <f>E54+E56</f>
        <v>17164</v>
      </c>
      <c r="F53" s="197">
        <f>F54+F56</f>
        <v>17851</v>
      </c>
      <c r="G53" s="170"/>
      <c r="H53" s="170"/>
      <c r="I53" s="170"/>
      <c r="J53" s="197">
        <f t="shared" ref="J53:O53" si="149">J54+J56</f>
        <v>0</v>
      </c>
      <c r="K53" s="197">
        <f t="shared" si="149"/>
        <v>0</v>
      </c>
      <c r="L53" s="197">
        <f t="shared" si="149"/>
        <v>0</v>
      </c>
      <c r="M53" s="198">
        <f t="shared" si="149"/>
        <v>16536</v>
      </c>
      <c r="N53" s="198">
        <f t="shared" si="149"/>
        <v>17164</v>
      </c>
      <c r="O53" s="198">
        <f t="shared" si="149"/>
        <v>17851</v>
      </c>
      <c r="P53" s="198">
        <f t="shared" ref="P53:U53" si="150">P54+P56</f>
        <v>0</v>
      </c>
      <c r="Q53" s="198">
        <f t="shared" si="150"/>
        <v>0</v>
      </c>
      <c r="R53" s="198">
        <f t="shared" si="150"/>
        <v>0</v>
      </c>
      <c r="S53" s="198">
        <f t="shared" si="150"/>
        <v>16536</v>
      </c>
      <c r="T53" s="198">
        <f t="shared" si="150"/>
        <v>17164</v>
      </c>
      <c r="U53" s="198">
        <f t="shared" si="150"/>
        <v>17851</v>
      </c>
      <c r="V53" s="198">
        <f t="shared" ref="V53:AA53" si="151">V54+V56</f>
        <v>974</v>
      </c>
      <c r="W53" s="198">
        <f t="shared" si="151"/>
        <v>254</v>
      </c>
      <c r="X53" s="198">
        <f t="shared" si="151"/>
        <v>93</v>
      </c>
      <c r="Y53" s="199">
        <f t="shared" si="151"/>
        <v>17510</v>
      </c>
      <c r="Z53" s="199">
        <f t="shared" si="151"/>
        <v>17418</v>
      </c>
      <c r="AA53" s="199">
        <f t="shared" si="151"/>
        <v>17944</v>
      </c>
      <c r="AB53" s="199">
        <f t="shared" ref="AB53:AG53" si="152">AB54+AB56</f>
        <v>0</v>
      </c>
      <c r="AC53" s="199">
        <f t="shared" si="152"/>
        <v>0</v>
      </c>
      <c r="AD53" s="199">
        <f t="shared" si="152"/>
        <v>0</v>
      </c>
      <c r="AE53" s="199">
        <f t="shared" si="152"/>
        <v>17510</v>
      </c>
      <c r="AF53" s="199">
        <f t="shared" si="152"/>
        <v>17418</v>
      </c>
      <c r="AG53" s="199">
        <f t="shared" si="152"/>
        <v>17944</v>
      </c>
      <c r="AH53" s="199">
        <f t="shared" ref="AH53:AM53" si="153">AH54+AH56</f>
        <v>0</v>
      </c>
      <c r="AI53" s="199">
        <f t="shared" si="153"/>
        <v>0</v>
      </c>
      <c r="AJ53" s="199">
        <f t="shared" si="153"/>
        <v>0</v>
      </c>
      <c r="AK53" s="198">
        <f t="shared" si="153"/>
        <v>17510</v>
      </c>
      <c r="AL53" s="198">
        <f t="shared" si="153"/>
        <v>17418</v>
      </c>
      <c r="AM53" s="198">
        <f t="shared" si="153"/>
        <v>17944</v>
      </c>
      <c r="AN53" s="198">
        <f t="shared" ref="AN53:AS53" si="154">AN54+AN56</f>
        <v>0</v>
      </c>
      <c r="AO53" s="198">
        <f t="shared" si="154"/>
        <v>0</v>
      </c>
      <c r="AP53" s="198">
        <f t="shared" si="154"/>
        <v>0</v>
      </c>
      <c r="AQ53" s="198">
        <f t="shared" si="154"/>
        <v>17510</v>
      </c>
      <c r="AR53" s="198">
        <f t="shared" si="154"/>
        <v>17418</v>
      </c>
      <c r="AS53" s="198">
        <f t="shared" si="154"/>
        <v>17944</v>
      </c>
    </row>
    <row r="54" spans="1:45" s="6" customFormat="1" ht="36" hidden="1" customHeight="1" x14ac:dyDescent="0.25">
      <c r="A54" s="33">
        <v>182</v>
      </c>
      <c r="B54" s="191" t="s">
        <v>30</v>
      </c>
      <c r="C54" s="184" t="s">
        <v>370</v>
      </c>
      <c r="D54" s="189">
        <f>D55</f>
        <v>8393</v>
      </c>
      <c r="E54" s="189">
        <f>E55</f>
        <v>8712</v>
      </c>
      <c r="F54" s="189">
        <f>F55</f>
        <v>9061</v>
      </c>
      <c r="G54" s="170"/>
      <c r="H54" s="170"/>
      <c r="I54" s="170"/>
      <c r="J54" s="189">
        <f t="shared" ref="J54:Y54" si="155">J55</f>
        <v>0</v>
      </c>
      <c r="K54" s="189">
        <f t="shared" si="155"/>
        <v>0</v>
      </c>
      <c r="L54" s="189">
        <f t="shared" si="155"/>
        <v>0</v>
      </c>
      <c r="M54" s="181">
        <f t="shared" si="155"/>
        <v>8393</v>
      </c>
      <c r="N54" s="181">
        <f t="shared" si="155"/>
        <v>8712</v>
      </c>
      <c r="O54" s="181">
        <f t="shared" si="155"/>
        <v>9061</v>
      </c>
      <c r="P54" s="181">
        <f t="shared" si="155"/>
        <v>0</v>
      </c>
      <c r="Q54" s="181">
        <f t="shared" si="155"/>
        <v>0</v>
      </c>
      <c r="R54" s="181">
        <f t="shared" si="155"/>
        <v>0</v>
      </c>
      <c r="S54" s="181">
        <f t="shared" si="155"/>
        <v>8393</v>
      </c>
      <c r="T54" s="181">
        <f t="shared" si="155"/>
        <v>8712</v>
      </c>
      <c r="U54" s="181">
        <f t="shared" si="155"/>
        <v>9061</v>
      </c>
      <c r="V54" s="181">
        <f t="shared" si="155"/>
        <v>0</v>
      </c>
      <c r="W54" s="181">
        <f t="shared" si="155"/>
        <v>0</v>
      </c>
      <c r="X54" s="181">
        <f t="shared" si="155"/>
        <v>0</v>
      </c>
      <c r="Y54" s="182">
        <f t="shared" si="155"/>
        <v>8393</v>
      </c>
      <c r="Z54" s="182">
        <f>Z55</f>
        <v>8712</v>
      </c>
      <c r="AA54" s="182">
        <f>AA55</f>
        <v>9061</v>
      </c>
      <c r="AB54" s="182">
        <f t="shared" ref="AB54:AE54" si="156">AB55</f>
        <v>0</v>
      </c>
      <c r="AC54" s="182">
        <f t="shared" si="156"/>
        <v>0</v>
      </c>
      <c r="AD54" s="182">
        <f t="shared" si="156"/>
        <v>0</v>
      </c>
      <c r="AE54" s="182">
        <f t="shared" si="156"/>
        <v>8393</v>
      </c>
      <c r="AF54" s="182">
        <f>AF55</f>
        <v>8712</v>
      </c>
      <c r="AG54" s="182">
        <f>AG55</f>
        <v>9061</v>
      </c>
      <c r="AH54" s="182">
        <f t="shared" ref="AH54:AK54" si="157">AH55</f>
        <v>0</v>
      </c>
      <c r="AI54" s="182">
        <f t="shared" si="157"/>
        <v>0</v>
      </c>
      <c r="AJ54" s="182">
        <f t="shared" si="157"/>
        <v>0</v>
      </c>
      <c r="AK54" s="181">
        <f t="shared" si="157"/>
        <v>8393</v>
      </c>
      <c r="AL54" s="181">
        <f>AL55</f>
        <v>8712</v>
      </c>
      <c r="AM54" s="181">
        <f>AM55</f>
        <v>9061</v>
      </c>
      <c r="AN54" s="181">
        <f t="shared" ref="AN54:AQ54" si="158">AN55</f>
        <v>0</v>
      </c>
      <c r="AO54" s="181">
        <f t="shared" si="158"/>
        <v>0</v>
      </c>
      <c r="AP54" s="181">
        <f t="shared" si="158"/>
        <v>0</v>
      </c>
      <c r="AQ54" s="181">
        <f t="shared" si="158"/>
        <v>8393</v>
      </c>
      <c r="AR54" s="181">
        <f>AR55</f>
        <v>8712</v>
      </c>
      <c r="AS54" s="181">
        <f>AS55</f>
        <v>9061</v>
      </c>
    </row>
    <row r="55" spans="1:45" s="6" customFormat="1" ht="56.25" hidden="1" customHeight="1" x14ac:dyDescent="0.25">
      <c r="A55" s="33">
        <v>182</v>
      </c>
      <c r="B55" s="185" t="s">
        <v>31</v>
      </c>
      <c r="C55" s="168" t="s">
        <v>374</v>
      </c>
      <c r="D55" s="189">
        <v>8393</v>
      </c>
      <c r="E55" s="189">
        <v>8712</v>
      </c>
      <c r="F55" s="189">
        <v>9061</v>
      </c>
      <c r="G55" s="170"/>
      <c r="H55" s="170"/>
      <c r="I55" s="170"/>
      <c r="J55" s="189"/>
      <c r="K55" s="189"/>
      <c r="L55" s="189"/>
      <c r="M55" s="172">
        <f>D55+J55</f>
        <v>8393</v>
      </c>
      <c r="N55" s="172">
        <f>E55+K55</f>
        <v>8712</v>
      </c>
      <c r="O55" s="172">
        <f>F55+L55</f>
        <v>9061</v>
      </c>
      <c r="P55" s="181"/>
      <c r="Q55" s="181"/>
      <c r="R55" s="181"/>
      <c r="S55" s="172">
        <f>M55+P55</f>
        <v>8393</v>
      </c>
      <c r="T55" s="172">
        <f>N55+Q55</f>
        <v>8712</v>
      </c>
      <c r="U55" s="172">
        <f>O55+R55</f>
        <v>9061</v>
      </c>
      <c r="V55" s="181"/>
      <c r="W55" s="181"/>
      <c r="X55" s="181"/>
      <c r="Y55" s="174">
        <f>S55+V55</f>
        <v>8393</v>
      </c>
      <c r="Z55" s="174">
        <f>T55+W55</f>
        <v>8712</v>
      </c>
      <c r="AA55" s="174">
        <f>U55+X55</f>
        <v>9061</v>
      </c>
      <c r="AB55" s="182"/>
      <c r="AC55" s="182"/>
      <c r="AD55" s="182"/>
      <c r="AE55" s="174">
        <f>Y55+AB55</f>
        <v>8393</v>
      </c>
      <c r="AF55" s="174">
        <f>Z55+AC55</f>
        <v>8712</v>
      </c>
      <c r="AG55" s="174">
        <f>AA55+AD55</f>
        <v>9061</v>
      </c>
      <c r="AH55" s="182"/>
      <c r="AI55" s="182"/>
      <c r="AJ55" s="182"/>
      <c r="AK55" s="172">
        <f>AE55+AH55</f>
        <v>8393</v>
      </c>
      <c r="AL55" s="172">
        <f>AF55+AI55</f>
        <v>8712</v>
      </c>
      <c r="AM55" s="172">
        <f>AG55+AJ55</f>
        <v>9061</v>
      </c>
      <c r="AN55" s="181"/>
      <c r="AO55" s="181"/>
      <c r="AP55" s="181"/>
      <c r="AQ55" s="172">
        <f>AK55+AN55</f>
        <v>8393</v>
      </c>
      <c r="AR55" s="172">
        <f>AL55+AO55</f>
        <v>8712</v>
      </c>
      <c r="AS55" s="172">
        <f>AM55+AP55</f>
        <v>9061</v>
      </c>
    </row>
    <row r="56" spans="1:45" s="6" customFormat="1" ht="36" hidden="1" customHeight="1" x14ac:dyDescent="0.25">
      <c r="A56" s="33">
        <v>182</v>
      </c>
      <c r="B56" s="191" t="s">
        <v>32</v>
      </c>
      <c r="C56" s="214" t="s">
        <v>178</v>
      </c>
      <c r="D56" s="189">
        <f>D57+D58+D59+D60+D62+D63</f>
        <v>8143</v>
      </c>
      <c r="E56" s="189">
        <f>E57+E58+E59+E60+E62+E63</f>
        <v>8452</v>
      </c>
      <c r="F56" s="189">
        <f>F57+F58+F59+F60+F62+F63</f>
        <v>8790</v>
      </c>
      <c r="G56" s="170"/>
      <c r="H56" s="170"/>
      <c r="I56" s="170"/>
      <c r="J56" s="189">
        <f t="shared" ref="J56:O56" si="159">J57+J58+J59+J60+J62+J63</f>
        <v>0</v>
      </c>
      <c r="K56" s="189">
        <f t="shared" si="159"/>
        <v>0</v>
      </c>
      <c r="L56" s="189">
        <f t="shared" si="159"/>
        <v>0</v>
      </c>
      <c r="M56" s="181">
        <f t="shared" si="159"/>
        <v>8143</v>
      </c>
      <c r="N56" s="181">
        <f t="shared" si="159"/>
        <v>8452</v>
      </c>
      <c r="O56" s="181">
        <f t="shared" si="159"/>
        <v>8790</v>
      </c>
      <c r="P56" s="181">
        <f t="shared" ref="P56:U56" si="160">P57+P58+P59+P60+P62+P63</f>
        <v>0</v>
      </c>
      <c r="Q56" s="181">
        <f t="shared" si="160"/>
        <v>0</v>
      </c>
      <c r="R56" s="181">
        <f t="shared" si="160"/>
        <v>0</v>
      </c>
      <c r="S56" s="181">
        <f t="shared" si="160"/>
        <v>8143</v>
      </c>
      <c r="T56" s="181">
        <f t="shared" si="160"/>
        <v>8452</v>
      </c>
      <c r="U56" s="181">
        <f t="shared" si="160"/>
        <v>8790</v>
      </c>
      <c r="V56" s="181">
        <f t="shared" ref="V56:AA56" si="161">V57+V58+V59+V60+V62+V63</f>
        <v>974</v>
      </c>
      <c r="W56" s="181">
        <f t="shared" si="161"/>
        <v>254</v>
      </c>
      <c r="X56" s="181">
        <f t="shared" si="161"/>
        <v>93</v>
      </c>
      <c r="Y56" s="182">
        <f t="shared" si="161"/>
        <v>9117</v>
      </c>
      <c r="Z56" s="182">
        <f t="shared" si="161"/>
        <v>8706</v>
      </c>
      <c r="AA56" s="182">
        <f t="shared" si="161"/>
        <v>8883</v>
      </c>
      <c r="AB56" s="182">
        <f t="shared" ref="AB56:AG56" si="162">AB57+AB58+AB59+AB60+AB62+AB63</f>
        <v>0</v>
      </c>
      <c r="AC56" s="182">
        <f t="shared" si="162"/>
        <v>0</v>
      </c>
      <c r="AD56" s="182">
        <f t="shared" si="162"/>
        <v>0</v>
      </c>
      <c r="AE56" s="182">
        <f t="shared" si="162"/>
        <v>9117</v>
      </c>
      <c r="AF56" s="182">
        <f t="shared" si="162"/>
        <v>8706</v>
      </c>
      <c r="AG56" s="182">
        <f t="shared" si="162"/>
        <v>8883</v>
      </c>
      <c r="AH56" s="182">
        <f t="shared" ref="AH56:AM56" si="163">AH57+AH58+AH59+AH60+AH62+AH63</f>
        <v>0</v>
      </c>
      <c r="AI56" s="182">
        <f t="shared" si="163"/>
        <v>0</v>
      </c>
      <c r="AJ56" s="182">
        <f t="shared" si="163"/>
        <v>0</v>
      </c>
      <c r="AK56" s="181">
        <f t="shared" si="163"/>
        <v>9117</v>
      </c>
      <c r="AL56" s="181">
        <f t="shared" si="163"/>
        <v>8706</v>
      </c>
      <c r="AM56" s="181">
        <f t="shared" si="163"/>
        <v>8883</v>
      </c>
      <c r="AN56" s="181">
        <f t="shared" ref="AN56:AS56" si="164">AN57+AN58+AN59+AN60+AN62+AN63</f>
        <v>0</v>
      </c>
      <c r="AO56" s="181">
        <f t="shared" si="164"/>
        <v>0</v>
      </c>
      <c r="AP56" s="181">
        <f t="shared" si="164"/>
        <v>0</v>
      </c>
      <c r="AQ56" s="181">
        <f t="shared" si="164"/>
        <v>9117</v>
      </c>
      <c r="AR56" s="181">
        <f t="shared" si="164"/>
        <v>8706</v>
      </c>
      <c r="AS56" s="181">
        <f t="shared" si="164"/>
        <v>8883</v>
      </c>
    </row>
    <row r="57" spans="1:45" s="6" customFormat="1" ht="113.25" hidden="1" customHeight="1" x14ac:dyDescent="0.25">
      <c r="A57" s="33">
        <v>182</v>
      </c>
      <c r="B57" s="185" t="s">
        <v>33</v>
      </c>
      <c r="C57" s="184" t="s">
        <v>179</v>
      </c>
      <c r="D57" s="189">
        <v>4</v>
      </c>
      <c r="E57" s="189">
        <v>4</v>
      </c>
      <c r="F57" s="189">
        <v>4</v>
      </c>
      <c r="G57" s="170"/>
      <c r="H57" s="170"/>
      <c r="I57" s="170"/>
      <c r="J57" s="189"/>
      <c r="K57" s="189"/>
      <c r="L57" s="189"/>
      <c r="M57" s="181">
        <f t="shared" ref="M57:O59" si="165">D57+J57</f>
        <v>4</v>
      </c>
      <c r="N57" s="181">
        <f t="shared" si="165"/>
        <v>4</v>
      </c>
      <c r="O57" s="181">
        <f t="shared" si="165"/>
        <v>4</v>
      </c>
      <c r="P57" s="181"/>
      <c r="Q57" s="181"/>
      <c r="R57" s="181"/>
      <c r="S57" s="181">
        <f t="shared" ref="S57:U59" si="166">M57+P57</f>
        <v>4</v>
      </c>
      <c r="T57" s="181">
        <f t="shared" si="166"/>
        <v>4</v>
      </c>
      <c r="U57" s="181">
        <f t="shared" si="166"/>
        <v>4</v>
      </c>
      <c r="V57" s="181"/>
      <c r="W57" s="181"/>
      <c r="X57" s="181"/>
      <c r="Y57" s="182">
        <f t="shared" ref="Y57:AA59" si="167">S57+V57</f>
        <v>4</v>
      </c>
      <c r="Z57" s="182">
        <f t="shared" si="167"/>
        <v>4</v>
      </c>
      <c r="AA57" s="182">
        <f t="shared" si="167"/>
        <v>4</v>
      </c>
      <c r="AB57" s="182"/>
      <c r="AC57" s="182"/>
      <c r="AD57" s="182"/>
      <c r="AE57" s="182">
        <f t="shared" ref="AE57:AE59" si="168">Y57+AB57</f>
        <v>4</v>
      </c>
      <c r="AF57" s="182">
        <f t="shared" ref="AF57:AF59" si="169">Z57+AC57</f>
        <v>4</v>
      </c>
      <c r="AG57" s="182">
        <f t="shared" ref="AG57:AG59" si="170">AA57+AD57</f>
        <v>4</v>
      </c>
      <c r="AH57" s="182"/>
      <c r="AI57" s="182"/>
      <c r="AJ57" s="182"/>
      <c r="AK57" s="181">
        <f t="shared" ref="AK57:AK59" si="171">AE57+AH57</f>
        <v>4</v>
      </c>
      <c r="AL57" s="181">
        <f t="shared" ref="AL57:AL59" si="172">AF57+AI57</f>
        <v>4</v>
      </c>
      <c r="AM57" s="181">
        <f t="shared" ref="AM57:AM59" si="173">AG57+AJ57</f>
        <v>4</v>
      </c>
      <c r="AN57" s="181"/>
      <c r="AO57" s="181"/>
      <c r="AP57" s="181"/>
      <c r="AQ57" s="181">
        <f t="shared" ref="AQ57:AQ59" si="174">AK57+AN57</f>
        <v>4</v>
      </c>
      <c r="AR57" s="181">
        <f t="shared" ref="AR57:AR59" si="175">AL57+AO57</f>
        <v>4</v>
      </c>
      <c r="AS57" s="181">
        <f t="shared" ref="AS57:AS59" si="176">AM57+AP57</f>
        <v>4</v>
      </c>
    </row>
    <row r="58" spans="1:45" s="6" customFormat="1" ht="54" hidden="1" customHeight="1" x14ac:dyDescent="0.25">
      <c r="A58" s="33">
        <v>182</v>
      </c>
      <c r="B58" s="185" t="s">
        <v>34</v>
      </c>
      <c r="C58" s="184" t="s">
        <v>180</v>
      </c>
      <c r="D58" s="189">
        <v>6915</v>
      </c>
      <c r="E58" s="189">
        <v>7178</v>
      </c>
      <c r="F58" s="189">
        <v>7465</v>
      </c>
      <c r="G58" s="170"/>
      <c r="H58" s="170"/>
      <c r="I58" s="170"/>
      <c r="J58" s="189"/>
      <c r="K58" s="189"/>
      <c r="L58" s="189"/>
      <c r="M58" s="181">
        <f t="shared" si="165"/>
        <v>6915</v>
      </c>
      <c r="N58" s="181">
        <f t="shared" si="165"/>
        <v>7178</v>
      </c>
      <c r="O58" s="181">
        <f t="shared" si="165"/>
        <v>7465</v>
      </c>
      <c r="P58" s="181"/>
      <c r="Q58" s="181"/>
      <c r="R58" s="181"/>
      <c r="S58" s="181">
        <f t="shared" si="166"/>
        <v>6915</v>
      </c>
      <c r="T58" s="181">
        <f t="shared" si="166"/>
        <v>7178</v>
      </c>
      <c r="U58" s="181">
        <f t="shared" si="166"/>
        <v>7465</v>
      </c>
      <c r="V58" s="181">
        <v>974</v>
      </c>
      <c r="W58" s="239">
        <v>254</v>
      </c>
      <c r="X58" s="239">
        <v>93</v>
      </c>
      <c r="Y58" s="182">
        <f t="shared" si="167"/>
        <v>7889</v>
      </c>
      <c r="Z58" s="182">
        <f t="shared" si="167"/>
        <v>7432</v>
      </c>
      <c r="AA58" s="182">
        <f t="shared" si="167"/>
        <v>7558</v>
      </c>
      <c r="AB58" s="182"/>
      <c r="AC58" s="182"/>
      <c r="AD58" s="182"/>
      <c r="AE58" s="182">
        <f t="shared" si="168"/>
        <v>7889</v>
      </c>
      <c r="AF58" s="182">
        <f t="shared" si="169"/>
        <v>7432</v>
      </c>
      <c r="AG58" s="182">
        <f t="shared" si="170"/>
        <v>7558</v>
      </c>
      <c r="AH58" s="182"/>
      <c r="AI58" s="182"/>
      <c r="AJ58" s="182"/>
      <c r="AK58" s="181">
        <f t="shared" si="171"/>
        <v>7889</v>
      </c>
      <c r="AL58" s="181">
        <f t="shared" si="172"/>
        <v>7432</v>
      </c>
      <c r="AM58" s="181">
        <f t="shared" si="173"/>
        <v>7558</v>
      </c>
      <c r="AN58" s="181"/>
      <c r="AO58" s="181"/>
      <c r="AP58" s="181"/>
      <c r="AQ58" s="181">
        <f t="shared" si="174"/>
        <v>7889</v>
      </c>
      <c r="AR58" s="181">
        <f t="shared" si="175"/>
        <v>7432</v>
      </c>
      <c r="AS58" s="181">
        <f t="shared" si="176"/>
        <v>7558</v>
      </c>
    </row>
    <row r="59" spans="1:45" s="6" customFormat="1" ht="36" hidden="1" customHeight="1" x14ac:dyDescent="0.25">
      <c r="A59" s="33">
        <v>182</v>
      </c>
      <c r="B59" s="185" t="s">
        <v>35</v>
      </c>
      <c r="C59" s="184" t="s">
        <v>181</v>
      </c>
      <c r="D59" s="189">
        <v>422</v>
      </c>
      <c r="E59" s="189">
        <v>438</v>
      </c>
      <c r="F59" s="189">
        <v>456</v>
      </c>
      <c r="G59" s="170"/>
      <c r="H59" s="170"/>
      <c r="I59" s="170"/>
      <c r="J59" s="189"/>
      <c r="K59" s="189"/>
      <c r="L59" s="189"/>
      <c r="M59" s="181">
        <f t="shared" si="165"/>
        <v>422</v>
      </c>
      <c r="N59" s="181">
        <f t="shared" si="165"/>
        <v>438</v>
      </c>
      <c r="O59" s="181">
        <f t="shared" si="165"/>
        <v>456</v>
      </c>
      <c r="P59" s="181"/>
      <c r="Q59" s="181"/>
      <c r="R59" s="181"/>
      <c r="S59" s="181">
        <f t="shared" si="166"/>
        <v>422</v>
      </c>
      <c r="T59" s="181">
        <f t="shared" si="166"/>
        <v>438</v>
      </c>
      <c r="U59" s="181">
        <f t="shared" si="166"/>
        <v>456</v>
      </c>
      <c r="V59" s="181"/>
      <c r="W59" s="181"/>
      <c r="X59" s="181"/>
      <c r="Y59" s="182">
        <f t="shared" si="167"/>
        <v>422</v>
      </c>
      <c r="Z59" s="182">
        <f t="shared" si="167"/>
        <v>438</v>
      </c>
      <c r="AA59" s="182">
        <f t="shared" si="167"/>
        <v>456</v>
      </c>
      <c r="AB59" s="182"/>
      <c r="AC59" s="182"/>
      <c r="AD59" s="182"/>
      <c r="AE59" s="182">
        <f t="shared" si="168"/>
        <v>422</v>
      </c>
      <c r="AF59" s="182">
        <f t="shared" si="169"/>
        <v>438</v>
      </c>
      <c r="AG59" s="182">
        <f t="shared" si="170"/>
        <v>456</v>
      </c>
      <c r="AH59" s="182"/>
      <c r="AI59" s="182"/>
      <c r="AJ59" s="182"/>
      <c r="AK59" s="181">
        <f t="shared" si="171"/>
        <v>422</v>
      </c>
      <c r="AL59" s="181">
        <f t="shared" si="172"/>
        <v>438</v>
      </c>
      <c r="AM59" s="181">
        <f t="shared" si="173"/>
        <v>456</v>
      </c>
      <c r="AN59" s="181"/>
      <c r="AO59" s="181"/>
      <c r="AP59" s="181"/>
      <c r="AQ59" s="181">
        <f t="shared" si="174"/>
        <v>422</v>
      </c>
      <c r="AR59" s="181">
        <f t="shared" si="175"/>
        <v>438</v>
      </c>
      <c r="AS59" s="181">
        <f t="shared" si="176"/>
        <v>456</v>
      </c>
    </row>
    <row r="60" spans="1:45" s="6" customFormat="1" ht="108" hidden="1" customHeight="1" x14ac:dyDescent="0.25">
      <c r="A60" s="33">
        <v>182</v>
      </c>
      <c r="B60" s="185" t="s">
        <v>36</v>
      </c>
      <c r="C60" s="184" t="s">
        <v>375</v>
      </c>
      <c r="D60" s="189">
        <f>D61</f>
        <v>530</v>
      </c>
      <c r="E60" s="189">
        <f>E61</f>
        <v>550</v>
      </c>
      <c r="F60" s="189">
        <f>F61</f>
        <v>572</v>
      </c>
      <c r="G60" s="170"/>
      <c r="H60" s="170"/>
      <c r="I60" s="170"/>
      <c r="J60" s="189">
        <f t="shared" ref="J60:Y60" si="177">J61</f>
        <v>0</v>
      </c>
      <c r="K60" s="189">
        <f t="shared" si="177"/>
        <v>0</v>
      </c>
      <c r="L60" s="189">
        <f t="shared" si="177"/>
        <v>0</v>
      </c>
      <c r="M60" s="181">
        <f t="shared" si="177"/>
        <v>530</v>
      </c>
      <c r="N60" s="181">
        <f t="shared" si="177"/>
        <v>550</v>
      </c>
      <c r="O60" s="181">
        <f t="shared" si="177"/>
        <v>572</v>
      </c>
      <c r="P60" s="181">
        <f t="shared" si="177"/>
        <v>0</v>
      </c>
      <c r="Q60" s="181">
        <f t="shared" si="177"/>
        <v>0</v>
      </c>
      <c r="R60" s="181">
        <f t="shared" si="177"/>
        <v>0</v>
      </c>
      <c r="S60" s="181">
        <f t="shared" si="177"/>
        <v>530</v>
      </c>
      <c r="T60" s="181">
        <f t="shared" si="177"/>
        <v>550</v>
      </c>
      <c r="U60" s="181">
        <f t="shared" si="177"/>
        <v>572</v>
      </c>
      <c r="V60" s="181">
        <f t="shared" si="177"/>
        <v>0</v>
      </c>
      <c r="W60" s="181">
        <f t="shared" si="177"/>
        <v>0</v>
      </c>
      <c r="X60" s="181">
        <f t="shared" si="177"/>
        <v>0</v>
      </c>
      <c r="Y60" s="182">
        <f t="shared" si="177"/>
        <v>530</v>
      </c>
      <c r="Z60" s="182">
        <f>Z61</f>
        <v>550</v>
      </c>
      <c r="AA60" s="182">
        <f>AA61</f>
        <v>572</v>
      </c>
      <c r="AB60" s="182">
        <f t="shared" ref="AB60:AE60" si="178">AB61</f>
        <v>0</v>
      </c>
      <c r="AC60" s="182">
        <f t="shared" si="178"/>
        <v>0</v>
      </c>
      <c r="AD60" s="182">
        <f t="shared" si="178"/>
        <v>0</v>
      </c>
      <c r="AE60" s="182">
        <f t="shared" si="178"/>
        <v>530</v>
      </c>
      <c r="AF60" s="182">
        <f>AF61</f>
        <v>550</v>
      </c>
      <c r="AG60" s="182">
        <f>AG61</f>
        <v>572</v>
      </c>
      <c r="AH60" s="182">
        <f t="shared" ref="AH60:AK60" si="179">AH61</f>
        <v>0</v>
      </c>
      <c r="AI60" s="182">
        <f t="shared" si="179"/>
        <v>0</v>
      </c>
      <c r="AJ60" s="182">
        <f t="shared" si="179"/>
        <v>0</v>
      </c>
      <c r="AK60" s="181">
        <f t="shared" si="179"/>
        <v>530</v>
      </c>
      <c r="AL60" s="181">
        <f>AL61</f>
        <v>550</v>
      </c>
      <c r="AM60" s="181">
        <f>AM61</f>
        <v>572</v>
      </c>
      <c r="AN60" s="181">
        <f t="shared" ref="AN60:AQ60" si="180">AN61</f>
        <v>0</v>
      </c>
      <c r="AO60" s="181">
        <f t="shared" si="180"/>
        <v>0</v>
      </c>
      <c r="AP60" s="181">
        <f t="shared" si="180"/>
        <v>0</v>
      </c>
      <c r="AQ60" s="181">
        <f t="shared" si="180"/>
        <v>530</v>
      </c>
      <c r="AR60" s="181">
        <f>AR61</f>
        <v>550</v>
      </c>
      <c r="AS60" s="181">
        <f>AS61</f>
        <v>572</v>
      </c>
    </row>
    <row r="61" spans="1:45" s="6" customFormat="1" ht="112.5" hidden="1" customHeight="1" x14ac:dyDescent="0.25">
      <c r="A61" s="33">
        <v>182</v>
      </c>
      <c r="B61" s="185" t="s">
        <v>37</v>
      </c>
      <c r="C61" s="168" t="s">
        <v>182</v>
      </c>
      <c r="D61" s="189">
        <v>530</v>
      </c>
      <c r="E61" s="189">
        <v>550</v>
      </c>
      <c r="F61" s="189">
        <v>572</v>
      </c>
      <c r="G61" s="170"/>
      <c r="H61" s="170"/>
      <c r="I61" s="170"/>
      <c r="J61" s="189"/>
      <c r="K61" s="189"/>
      <c r="L61" s="189"/>
      <c r="M61" s="172">
        <f t="shared" ref="M61:O62" si="181">D61+J61</f>
        <v>530</v>
      </c>
      <c r="N61" s="172">
        <f t="shared" si="181"/>
        <v>550</v>
      </c>
      <c r="O61" s="172">
        <f t="shared" si="181"/>
        <v>572</v>
      </c>
      <c r="P61" s="181"/>
      <c r="Q61" s="181"/>
      <c r="R61" s="181"/>
      <c r="S61" s="172">
        <f t="shared" ref="S61:U62" si="182">M61+P61</f>
        <v>530</v>
      </c>
      <c r="T61" s="172">
        <f t="shared" si="182"/>
        <v>550</v>
      </c>
      <c r="U61" s="172">
        <f t="shared" si="182"/>
        <v>572</v>
      </c>
      <c r="V61" s="181"/>
      <c r="W61" s="181"/>
      <c r="X61" s="181"/>
      <c r="Y61" s="174">
        <f t="shared" ref="Y61:AA62" si="183">S61+V61</f>
        <v>530</v>
      </c>
      <c r="Z61" s="174">
        <f t="shared" si="183"/>
        <v>550</v>
      </c>
      <c r="AA61" s="174">
        <f t="shared" si="183"/>
        <v>572</v>
      </c>
      <c r="AB61" s="182"/>
      <c r="AC61" s="182"/>
      <c r="AD61" s="182"/>
      <c r="AE61" s="174">
        <f t="shared" ref="AE61:AE62" si="184">Y61+AB61</f>
        <v>530</v>
      </c>
      <c r="AF61" s="174">
        <f t="shared" ref="AF61:AF62" si="185">Z61+AC61</f>
        <v>550</v>
      </c>
      <c r="AG61" s="174">
        <f t="shared" ref="AG61:AG62" si="186">AA61+AD61</f>
        <v>572</v>
      </c>
      <c r="AH61" s="182"/>
      <c r="AI61" s="182"/>
      <c r="AJ61" s="182"/>
      <c r="AK61" s="172">
        <f t="shared" ref="AK61:AK62" si="187">AE61+AH61</f>
        <v>530</v>
      </c>
      <c r="AL61" s="172">
        <f t="shared" ref="AL61:AL62" si="188">AF61+AI61</f>
        <v>550</v>
      </c>
      <c r="AM61" s="172">
        <f t="shared" ref="AM61:AM62" si="189">AG61+AJ61</f>
        <v>572</v>
      </c>
      <c r="AN61" s="181"/>
      <c r="AO61" s="181"/>
      <c r="AP61" s="181"/>
      <c r="AQ61" s="172">
        <f t="shared" ref="AQ61:AQ62" si="190">AK61+AN61</f>
        <v>530</v>
      </c>
      <c r="AR61" s="172">
        <f t="shared" ref="AR61:AR62" si="191">AL61+AO61</f>
        <v>550</v>
      </c>
      <c r="AS61" s="172">
        <f t="shared" ref="AS61:AS62" si="192">AM61+AP61</f>
        <v>572</v>
      </c>
    </row>
    <row r="62" spans="1:45" s="6" customFormat="1" ht="36" hidden="1" customHeight="1" x14ac:dyDescent="0.25">
      <c r="A62" s="33">
        <v>182</v>
      </c>
      <c r="B62" s="185" t="s">
        <v>38</v>
      </c>
      <c r="C62" s="184" t="s">
        <v>183</v>
      </c>
      <c r="D62" s="189">
        <v>35</v>
      </c>
      <c r="E62" s="189">
        <v>36</v>
      </c>
      <c r="F62" s="189">
        <v>37</v>
      </c>
      <c r="G62" s="170"/>
      <c r="H62" s="170"/>
      <c r="I62" s="170"/>
      <c r="J62" s="189"/>
      <c r="K62" s="189"/>
      <c r="L62" s="189"/>
      <c r="M62" s="181">
        <f t="shared" si="181"/>
        <v>35</v>
      </c>
      <c r="N62" s="181">
        <f t="shared" si="181"/>
        <v>36</v>
      </c>
      <c r="O62" s="181">
        <f t="shared" si="181"/>
        <v>37</v>
      </c>
      <c r="P62" s="181"/>
      <c r="Q62" s="181"/>
      <c r="R62" s="181"/>
      <c r="S62" s="181">
        <f t="shared" si="182"/>
        <v>35</v>
      </c>
      <c r="T62" s="181">
        <f t="shared" si="182"/>
        <v>36</v>
      </c>
      <c r="U62" s="181">
        <f t="shared" si="182"/>
        <v>37</v>
      </c>
      <c r="V62" s="181"/>
      <c r="W62" s="181"/>
      <c r="X62" s="181"/>
      <c r="Y62" s="182">
        <f t="shared" si="183"/>
        <v>35</v>
      </c>
      <c r="Z62" s="182">
        <f t="shared" si="183"/>
        <v>36</v>
      </c>
      <c r="AA62" s="182">
        <f t="shared" si="183"/>
        <v>37</v>
      </c>
      <c r="AB62" s="182"/>
      <c r="AC62" s="182"/>
      <c r="AD62" s="182"/>
      <c r="AE62" s="182">
        <f t="shared" si="184"/>
        <v>35</v>
      </c>
      <c r="AF62" s="182">
        <f t="shared" si="185"/>
        <v>36</v>
      </c>
      <c r="AG62" s="182">
        <f t="shared" si="186"/>
        <v>37</v>
      </c>
      <c r="AH62" s="182"/>
      <c r="AI62" s="182"/>
      <c r="AJ62" s="182"/>
      <c r="AK62" s="181">
        <f t="shared" si="187"/>
        <v>35</v>
      </c>
      <c r="AL62" s="181">
        <f t="shared" si="188"/>
        <v>36</v>
      </c>
      <c r="AM62" s="181">
        <f t="shared" si="189"/>
        <v>37</v>
      </c>
      <c r="AN62" s="181"/>
      <c r="AO62" s="181"/>
      <c r="AP62" s="181"/>
      <c r="AQ62" s="181">
        <f t="shared" si="190"/>
        <v>35</v>
      </c>
      <c r="AR62" s="181">
        <f t="shared" si="191"/>
        <v>36</v>
      </c>
      <c r="AS62" s="181">
        <f t="shared" si="192"/>
        <v>37</v>
      </c>
    </row>
    <row r="63" spans="1:45" s="6" customFormat="1" ht="72" hidden="1" customHeight="1" x14ac:dyDescent="0.25">
      <c r="A63" s="33">
        <v>182</v>
      </c>
      <c r="B63" s="185" t="s">
        <v>39</v>
      </c>
      <c r="C63" s="184" t="s">
        <v>184</v>
      </c>
      <c r="D63" s="189">
        <f>D64</f>
        <v>237</v>
      </c>
      <c r="E63" s="189">
        <f>E64</f>
        <v>246</v>
      </c>
      <c r="F63" s="189">
        <f>F64</f>
        <v>256</v>
      </c>
      <c r="G63" s="170"/>
      <c r="H63" s="170"/>
      <c r="I63" s="170"/>
      <c r="J63" s="189">
        <f>J64</f>
        <v>0</v>
      </c>
      <c r="K63" s="189">
        <f t="shared" ref="K63:U63" si="193">K64</f>
        <v>0</v>
      </c>
      <c r="L63" s="189">
        <f t="shared" si="193"/>
        <v>0</v>
      </c>
      <c r="M63" s="181">
        <f t="shared" si="193"/>
        <v>237</v>
      </c>
      <c r="N63" s="181">
        <f t="shared" si="193"/>
        <v>246</v>
      </c>
      <c r="O63" s="181">
        <f t="shared" si="193"/>
        <v>256</v>
      </c>
      <c r="P63" s="181">
        <f>P64</f>
        <v>0</v>
      </c>
      <c r="Q63" s="181">
        <f t="shared" si="193"/>
        <v>0</v>
      </c>
      <c r="R63" s="181">
        <f t="shared" si="193"/>
        <v>0</v>
      </c>
      <c r="S63" s="181">
        <f t="shared" si="193"/>
        <v>237</v>
      </c>
      <c r="T63" s="181">
        <f t="shared" si="193"/>
        <v>246</v>
      </c>
      <c r="U63" s="181">
        <f t="shared" si="193"/>
        <v>256</v>
      </c>
      <c r="V63" s="181">
        <f t="shared" ref="V63:AS63" si="194">V64</f>
        <v>0</v>
      </c>
      <c r="W63" s="181">
        <f t="shared" si="194"/>
        <v>0</v>
      </c>
      <c r="X63" s="181">
        <f t="shared" si="194"/>
        <v>0</v>
      </c>
      <c r="Y63" s="182">
        <f t="shared" si="194"/>
        <v>237</v>
      </c>
      <c r="Z63" s="182">
        <f t="shared" si="194"/>
        <v>246</v>
      </c>
      <c r="AA63" s="182">
        <f t="shared" si="194"/>
        <v>256</v>
      </c>
      <c r="AB63" s="182">
        <f t="shared" si="194"/>
        <v>0</v>
      </c>
      <c r="AC63" s="182">
        <f t="shared" si="194"/>
        <v>0</v>
      </c>
      <c r="AD63" s="182">
        <f t="shared" si="194"/>
        <v>0</v>
      </c>
      <c r="AE63" s="182">
        <f t="shared" si="194"/>
        <v>237</v>
      </c>
      <c r="AF63" s="182">
        <f t="shared" si="194"/>
        <v>246</v>
      </c>
      <c r="AG63" s="182">
        <f t="shared" si="194"/>
        <v>256</v>
      </c>
      <c r="AH63" s="182">
        <f t="shared" si="194"/>
        <v>0</v>
      </c>
      <c r="AI63" s="182">
        <f t="shared" si="194"/>
        <v>0</v>
      </c>
      <c r="AJ63" s="182">
        <f t="shared" si="194"/>
        <v>0</v>
      </c>
      <c r="AK63" s="181">
        <f t="shared" si="194"/>
        <v>237</v>
      </c>
      <c r="AL63" s="181">
        <f t="shared" si="194"/>
        <v>246</v>
      </c>
      <c r="AM63" s="181">
        <f t="shared" si="194"/>
        <v>256</v>
      </c>
      <c r="AN63" s="181">
        <f t="shared" si="194"/>
        <v>0</v>
      </c>
      <c r="AO63" s="181">
        <f t="shared" si="194"/>
        <v>0</v>
      </c>
      <c r="AP63" s="181">
        <f t="shared" si="194"/>
        <v>0</v>
      </c>
      <c r="AQ63" s="181">
        <f t="shared" si="194"/>
        <v>237</v>
      </c>
      <c r="AR63" s="181">
        <f t="shared" si="194"/>
        <v>246</v>
      </c>
      <c r="AS63" s="181">
        <f t="shared" si="194"/>
        <v>256</v>
      </c>
    </row>
    <row r="64" spans="1:45" s="6" customFormat="1" ht="112.5" hidden="1" customHeight="1" x14ac:dyDescent="0.25">
      <c r="A64" s="33">
        <v>182</v>
      </c>
      <c r="B64" s="185" t="s">
        <v>40</v>
      </c>
      <c r="C64" s="168" t="s">
        <v>185</v>
      </c>
      <c r="D64" s="189">
        <v>237</v>
      </c>
      <c r="E64" s="189">
        <v>246</v>
      </c>
      <c r="F64" s="189">
        <v>256</v>
      </c>
      <c r="G64" s="170"/>
      <c r="H64" s="170"/>
      <c r="I64" s="170"/>
      <c r="J64" s="189"/>
      <c r="K64" s="189"/>
      <c r="L64" s="189"/>
      <c r="M64" s="172">
        <f>D64+J64</f>
        <v>237</v>
      </c>
      <c r="N64" s="172">
        <f>E64+K64</f>
        <v>246</v>
      </c>
      <c r="O64" s="172">
        <f>F64+L64</f>
        <v>256</v>
      </c>
      <c r="P64" s="181"/>
      <c r="Q64" s="181"/>
      <c r="R64" s="181"/>
      <c r="S64" s="172">
        <f>M64+P64</f>
        <v>237</v>
      </c>
      <c r="T64" s="172">
        <f>N64+Q64</f>
        <v>246</v>
      </c>
      <c r="U64" s="172">
        <f>O64+R64</f>
        <v>256</v>
      </c>
      <c r="V64" s="181"/>
      <c r="W64" s="181"/>
      <c r="X64" s="181"/>
      <c r="Y64" s="174">
        <f>S64+V64</f>
        <v>237</v>
      </c>
      <c r="Z64" s="174">
        <f>T64+W64</f>
        <v>246</v>
      </c>
      <c r="AA64" s="174">
        <f>U64+X64</f>
        <v>256</v>
      </c>
      <c r="AB64" s="182"/>
      <c r="AC64" s="182"/>
      <c r="AD64" s="182"/>
      <c r="AE64" s="174">
        <f>Y64+AB64</f>
        <v>237</v>
      </c>
      <c r="AF64" s="174">
        <f>Z64+AC64</f>
        <v>246</v>
      </c>
      <c r="AG64" s="174">
        <f>AA64+AD64</f>
        <v>256</v>
      </c>
      <c r="AH64" s="182"/>
      <c r="AI64" s="182"/>
      <c r="AJ64" s="182"/>
      <c r="AK64" s="172">
        <f>AE64+AH64</f>
        <v>237</v>
      </c>
      <c r="AL64" s="172">
        <f>AF64+AI64</f>
        <v>246</v>
      </c>
      <c r="AM64" s="172">
        <f>AG64+AJ64</f>
        <v>256</v>
      </c>
      <c r="AN64" s="181"/>
      <c r="AO64" s="181"/>
      <c r="AP64" s="181"/>
      <c r="AQ64" s="172">
        <f>AK64+AN64</f>
        <v>237</v>
      </c>
      <c r="AR64" s="172">
        <f>AL64+AO64</f>
        <v>246</v>
      </c>
      <c r="AS64" s="172">
        <f>AM64+AP64</f>
        <v>256</v>
      </c>
    </row>
    <row r="65" spans="1:45" s="6" customFormat="1" ht="36" hidden="1" customHeight="1" x14ac:dyDescent="0.25">
      <c r="A65" s="33"/>
      <c r="B65" s="195" t="s">
        <v>41</v>
      </c>
      <c r="C65" s="240" t="s">
        <v>187</v>
      </c>
      <c r="D65" s="197">
        <f>D66+D68+D77+D80</f>
        <v>38704</v>
      </c>
      <c r="E65" s="197">
        <f>E66+E68+E77+E80</f>
        <v>38696</v>
      </c>
      <c r="F65" s="197">
        <f>F66+F68+F77+F80</f>
        <v>38696</v>
      </c>
      <c r="G65" s="170"/>
      <c r="H65" s="170"/>
      <c r="I65" s="170"/>
      <c r="J65" s="197">
        <f t="shared" ref="J65:O65" si="195">J66+J68+J77+J80</f>
        <v>0</v>
      </c>
      <c r="K65" s="197">
        <f t="shared" si="195"/>
        <v>0</v>
      </c>
      <c r="L65" s="197">
        <f t="shared" si="195"/>
        <v>0</v>
      </c>
      <c r="M65" s="198">
        <f t="shared" si="195"/>
        <v>38704</v>
      </c>
      <c r="N65" s="198">
        <f t="shared" si="195"/>
        <v>38696</v>
      </c>
      <c r="O65" s="198">
        <f t="shared" si="195"/>
        <v>38696</v>
      </c>
      <c r="P65" s="198">
        <f t="shared" ref="P65:U65" si="196">P66+P68+P77+P80</f>
        <v>10000</v>
      </c>
      <c r="Q65" s="198">
        <f t="shared" si="196"/>
        <v>0</v>
      </c>
      <c r="R65" s="198">
        <f t="shared" si="196"/>
        <v>0</v>
      </c>
      <c r="S65" s="198">
        <f t="shared" si="196"/>
        <v>48704</v>
      </c>
      <c r="T65" s="198">
        <f t="shared" si="196"/>
        <v>38696</v>
      </c>
      <c r="U65" s="198">
        <f t="shared" si="196"/>
        <v>38696</v>
      </c>
      <c r="V65" s="198">
        <f t="shared" ref="V65:AA65" si="197">V66+V68+V77+V80</f>
        <v>0</v>
      </c>
      <c r="W65" s="198">
        <f t="shared" si="197"/>
        <v>0</v>
      </c>
      <c r="X65" s="198">
        <f t="shared" si="197"/>
        <v>0</v>
      </c>
      <c r="Y65" s="199">
        <f t="shared" si="197"/>
        <v>48704</v>
      </c>
      <c r="Z65" s="199">
        <f t="shared" si="197"/>
        <v>38696</v>
      </c>
      <c r="AA65" s="199">
        <f t="shared" si="197"/>
        <v>38696</v>
      </c>
      <c r="AB65" s="199">
        <f t="shared" ref="AB65:AG65" si="198">AB66+AB68+AB77+AB80</f>
        <v>0</v>
      </c>
      <c r="AC65" s="199">
        <f t="shared" si="198"/>
        <v>0</v>
      </c>
      <c r="AD65" s="199">
        <f t="shared" si="198"/>
        <v>0</v>
      </c>
      <c r="AE65" s="199">
        <f t="shared" si="198"/>
        <v>48704</v>
      </c>
      <c r="AF65" s="199">
        <f t="shared" si="198"/>
        <v>38696</v>
      </c>
      <c r="AG65" s="199">
        <f t="shared" si="198"/>
        <v>38696</v>
      </c>
      <c r="AH65" s="199">
        <f t="shared" ref="AH65:AM65" si="199">AH66+AH68+AH77+AH80</f>
        <v>0</v>
      </c>
      <c r="AI65" s="199">
        <f t="shared" si="199"/>
        <v>0</v>
      </c>
      <c r="AJ65" s="199">
        <f t="shared" si="199"/>
        <v>0</v>
      </c>
      <c r="AK65" s="198">
        <f t="shared" si="199"/>
        <v>48704</v>
      </c>
      <c r="AL65" s="198">
        <f t="shared" si="199"/>
        <v>38696</v>
      </c>
      <c r="AM65" s="198">
        <f t="shared" si="199"/>
        <v>38696</v>
      </c>
      <c r="AN65" s="198">
        <f t="shared" ref="AN65:AS65" si="200">AN66+AN68+AN77+AN80</f>
        <v>0</v>
      </c>
      <c r="AO65" s="198">
        <f t="shared" si="200"/>
        <v>0</v>
      </c>
      <c r="AP65" s="198">
        <f t="shared" si="200"/>
        <v>0</v>
      </c>
      <c r="AQ65" s="198">
        <f t="shared" si="200"/>
        <v>48704</v>
      </c>
      <c r="AR65" s="198">
        <f t="shared" si="200"/>
        <v>38696</v>
      </c>
      <c r="AS65" s="198">
        <f t="shared" si="200"/>
        <v>38696</v>
      </c>
    </row>
    <row r="66" spans="1:45" s="6" customFormat="1" ht="36" hidden="1" customHeight="1" x14ac:dyDescent="0.25">
      <c r="A66" s="33"/>
      <c r="B66" s="191" t="s">
        <v>42</v>
      </c>
      <c r="C66" s="184" t="s">
        <v>188</v>
      </c>
      <c r="D66" s="189">
        <f>D67</f>
        <v>45</v>
      </c>
      <c r="E66" s="189">
        <f>E67</f>
        <v>37</v>
      </c>
      <c r="F66" s="189">
        <f>F67</f>
        <v>37</v>
      </c>
      <c r="G66" s="170"/>
      <c r="H66" s="170"/>
      <c r="I66" s="170"/>
      <c r="J66" s="189">
        <f t="shared" ref="J66:Y66" si="201">J67</f>
        <v>0</v>
      </c>
      <c r="K66" s="189">
        <f t="shared" si="201"/>
        <v>0</v>
      </c>
      <c r="L66" s="189">
        <f t="shared" si="201"/>
        <v>0</v>
      </c>
      <c r="M66" s="181">
        <f t="shared" si="201"/>
        <v>45</v>
      </c>
      <c r="N66" s="181">
        <f t="shared" si="201"/>
        <v>37</v>
      </c>
      <c r="O66" s="181">
        <f t="shared" si="201"/>
        <v>37</v>
      </c>
      <c r="P66" s="181">
        <f t="shared" si="201"/>
        <v>0</v>
      </c>
      <c r="Q66" s="181">
        <f t="shared" si="201"/>
        <v>0</v>
      </c>
      <c r="R66" s="181">
        <f t="shared" si="201"/>
        <v>0</v>
      </c>
      <c r="S66" s="181">
        <f t="shared" si="201"/>
        <v>45</v>
      </c>
      <c r="T66" s="181">
        <f t="shared" si="201"/>
        <v>37</v>
      </c>
      <c r="U66" s="181">
        <f t="shared" si="201"/>
        <v>37</v>
      </c>
      <c r="V66" s="181">
        <f t="shared" si="201"/>
        <v>0</v>
      </c>
      <c r="W66" s="181">
        <f t="shared" si="201"/>
        <v>0</v>
      </c>
      <c r="X66" s="181">
        <f t="shared" si="201"/>
        <v>0</v>
      </c>
      <c r="Y66" s="182">
        <f t="shared" si="201"/>
        <v>45</v>
      </c>
      <c r="Z66" s="182">
        <f>Z67</f>
        <v>37</v>
      </c>
      <c r="AA66" s="182">
        <f>AA67</f>
        <v>37</v>
      </c>
      <c r="AB66" s="182">
        <f t="shared" ref="AB66:AE66" si="202">AB67</f>
        <v>0</v>
      </c>
      <c r="AC66" s="182">
        <f t="shared" si="202"/>
        <v>0</v>
      </c>
      <c r="AD66" s="182">
        <f t="shared" si="202"/>
        <v>0</v>
      </c>
      <c r="AE66" s="182">
        <f t="shared" si="202"/>
        <v>45</v>
      </c>
      <c r="AF66" s="182">
        <f>AF67</f>
        <v>37</v>
      </c>
      <c r="AG66" s="182">
        <f>AG67</f>
        <v>37</v>
      </c>
      <c r="AH66" s="182">
        <f t="shared" ref="AH66:AK66" si="203">AH67</f>
        <v>0</v>
      </c>
      <c r="AI66" s="182">
        <f t="shared" si="203"/>
        <v>0</v>
      </c>
      <c r="AJ66" s="182">
        <f t="shared" si="203"/>
        <v>0</v>
      </c>
      <c r="AK66" s="181">
        <f t="shared" si="203"/>
        <v>45</v>
      </c>
      <c r="AL66" s="181">
        <f>AL67</f>
        <v>37</v>
      </c>
      <c r="AM66" s="181">
        <f>AM67</f>
        <v>37</v>
      </c>
      <c r="AN66" s="181">
        <f t="shared" ref="AN66:AQ66" si="204">AN67</f>
        <v>0</v>
      </c>
      <c r="AO66" s="181">
        <f t="shared" si="204"/>
        <v>0</v>
      </c>
      <c r="AP66" s="181">
        <f t="shared" si="204"/>
        <v>0</v>
      </c>
      <c r="AQ66" s="181">
        <f t="shared" si="204"/>
        <v>45</v>
      </c>
      <c r="AR66" s="181">
        <f>AR67</f>
        <v>37</v>
      </c>
      <c r="AS66" s="181">
        <f>AS67</f>
        <v>37</v>
      </c>
    </row>
    <row r="67" spans="1:45" s="6" customFormat="1" ht="56.25" hidden="1" customHeight="1" x14ac:dyDescent="0.25">
      <c r="A67" s="33">
        <v>900</v>
      </c>
      <c r="B67" s="185" t="s">
        <v>43</v>
      </c>
      <c r="C67" s="168" t="s">
        <v>189</v>
      </c>
      <c r="D67" s="189">
        <v>45</v>
      </c>
      <c r="E67" s="189">
        <v>37</v>
      </c>
      <c r="F67" s="189">
        <v>37</v>
      </c>
      <c r="G67" s="170"/>
      <c r="H67" s="170"/>
      <c r="I67" s="170"/>
      <c r="J67" s="189"/>
      <c r="K67" s="189"/>
      <c r="L67" s="189"/>
      <c r="M67" s="172">
        <f>D67+J67</f>
        <v>45</v>
      </c>
      <c r="N67" s="172">
        <f>E67+K67</f>
        <v>37</v>
      </c>
      <c r="O67" s="172">
        <f>F67+L67</f>
        <v>37</v>
      </c>
      <c r="P67" s="181"/>
      <c r="Q67" s="181"/>
      <c r="R67" s="181"/>
      <c r="S67" s="172">
        <f>M67+P67</f>
        <v>45</v>
      </c>
      <c r="T67" s="172">
        <f>N67+Q67</f>
        <v>37</v>
      </c>
      <c r="U67" s="172">
        <f>O67+R67</f>
        <v>37</v>
      </c>
      <c r="V67" s="181"/>
      <c r="W67" s="181"/>
      <c r="X67" s="181"/>
      <c r="Y67" s="174">
        <f>S67+V67</f>
        <v>45</v>
      </c>
      <c r="Z67" s="174">
        <f>T67+W67</f>
        <v>37</v>
      </c>
      <c r="AA67" s="174">
        <f>U67+X67</f>
        <v>37</v>
      </c>
      <c r="AB67" s="182"/>
      <c r="AC67" s="182"/>
      <c r="AD67" s="182"/>
      <c r="AE67" s="174">
        <f>Y67+AB67</f>
        <v>45</v>
      </c>
      <c r="AF67" s="174">
        <f>Z67+AC67</f>
        <v>37</v>
      </c>
      <c r="AG67" s="174">
        <f>AA67+AD67</f>
        <v>37</v>
      </c>
      <c r="AH67" s="182"/>
      <c r="AI67" s="182"/>
      <c r="AJ67" s="182"/>
      <c r="AK67" s="172">
        <f>AE67+AH67</f>
        <v>45</v>
      </c>
      <c r="AL67" s="172">
        <f>AF67+AI67</f>
        <v>37</v>
      </c>
      <c r="AM67" s="172">
        <f>AG67+AJ67</f>
        <v>37</v>
      </c>
      <c r="AN67" s="181"/>
      <c r="AO67" s="181"/>
      <c r="AP67" s="181"/>
      <c r="AQ67" s="172">
        <f>AK67+AN67</f>
        <v>45</v>
      </c>
      <c r="AR67" s="172">
        <f>AL67+AO67</f>
        <v>37</v>
      </c>
      <c r="AS67" s="172">
        <f>AM67+AP67</f>
        <v>37</v>
      </c>
    </row>
    <row r="68" spans="1:45" s="6" customFormat="1" ht="90" hidden="1" customHeight="1" x14ac:dyDescent="0.25">
      <c r="A68" s="33"/>
      <c r="B68" s="191" t="s">
        <v>44</v>
      </c>
      <c r="C68" s="214" t="s">
        <v>190</v>
      </c>
      <c r="D68" s="189">
        <f>D69+D71+D73+D75</f>
        <v>34976</v>
      </c>
      <c r="E68" s="189">
        <f>E69+E71+E73+E75</f>
        <v>34976</v>
      </c>
      <c r="F68" s="189">
        <f>F69+F71+F73+F75</f>
        <v>34976</v>
      </c>
      <c r="G68" s="170"/>
      <c r="H68" s="170"/>
      <c r="I68" s="170"/>
      <c r="J68" s="189">
        <f t="shared" ref="J68:O68" si="205">J69+J71+J73+J75</f>
        <v>0</v>
      </c>
      <c r="K68" s="189">
        <f t="shared" si="205"/>
        <v>0</v>
      </c>
      <c r="L68" s="189">
        <f t="shared" si="205"/>
        <v>0</v>
      </c>
      <c r="M68" s="181">
        <f t="shared" si="205"/>
        <v>34976</v>
      </c>
      <c r="N68" s="181">
        <f t="shared" si="205"/>
        <v>34976</v>
      </c>
      <c r="O68" s="181">
        <f t="shared" si="205"/>
        <v>34976</v>
      </c>
      <c r="P68" s="181">
        <f t="shared" ref="P68:U68" si="206">P69+P71+P73+P75</f>
        <v>10000</v>
      </c>
      <c r="Q68" s="181">
        <f t="shared" si="206"/>
        <v>0</v>
      </c>
      <c r="R68" s="181">
        <f t="shared" si="206"/>
        <v>0</v>
      </c>
      <c r="S68" s="181">
        <f t="shared" si="206"/>
        <v>44976</v>
      </c>
      <c r="T68" s="181">
        <f t="shared" si="206"/>
        <v>34976</v>
      </c>
      <c r="U68" s="181">
        <f t="shared" si="206"/>
        <v>34976</v>
      </c>
      <c r="V68" s="181">
        <f t="shared" ref="V68:AA68" si="207">V69+V71+V73+V75</f>
        <v>0</v>
      </c>
      <c r="W68" s="181">
        <f t="shared" si="207"/>
        <v>0</v>
      </c>
      <c r="X68" s="181">
        <f t="shared" si="207"/>
        <v>0</v>
      </c>
      <c r="Y68" s="182">
        <f t="shared" si="207"/>
        <v>44976</v>
      </c>
      <c r="Z68" s="182">
        <f t="shared" si="207"/>
        <v>34976</v>
      </c>
      <c r="AA68" s="182">
        <f t="shared" si="207"/>
        <v>34976</v>
      </c>
      <c r="AB68" s="182">
        <f t="shared" ref="AB68:AG68" si="208">AB69+AB71+AB73+AB75</f>
        <v>0</v>
      </c>
      <c r="AC68" s="182">
        <f t="shared" si="208"/>
        <v>0</v>
      </c>
      <c r="AD68" s="182">
        <f t="shared" si="208"/>
        <v>0</v>
      </c>
      <c r="AE68" s="182">
        <f t="shared" si="208"/>
        <v>44976</v>
      </c>
      <c r="AF68" s="182">
        <f t="shared" si="208"/>
        <v>34976</v>
      </c>
      <c r="AG68" s="182">
        <f t="shared" si="208"/>
        <v>34976</v>
      </c>
      <c r="AH68" s="182">
        <f t="shared" ref="AH68:AM68" si="209">AH69+AH71+AH73+AH75</f>
        <v>0</v>
      </c>
      <c r="AI68" s="182">
        <f t="shared" si="209"/>
        <v>0</v>
      </c>
      <c r="AJ68" s="182">
        <f t="shared" si="209"/>
        <v>0</v>
      </c>
      <c r="AK68" s="181">
        <f t="shared" si="209"/>
        <v>44976</v>
      </c>
      <c r="AL68" s="181">
        <f t="shared" si="209"/>
        <v>34976</v>
      </c>
      <c r="AM68" s="181">
        <f t="shared" si="209"/>
        <v>34976</v>
      </c>
      <c r="AN68" s="181">
        <f t="shared" ref="AN68:AS68" si="210">AN69+AN71+AN73+AN75</f>
        <v>0</v>
      </c>
      <c r="AO68" s="181">
        <f t="shared" si="210"/>
        <v>0</v>
      </c>
      <c r="AP68" s="181">
        <f t="shared" si="210"/>
        <v>0</v>
      </c>
      <c r="AQ68" s="181">
        <f t="shared" si="210"/>
        <v>44976</v>
      </c>
      <c r="AR68" s="181">
        <f t="shared" si="210"/>
        <v>34976</v>
      </c>
      <c r="AS68" s="181">
        <f t="shared" si="210"/>
        <v>34976</v>
      </c>
    </row>
    <row r="69" spans="1:45" s="6" customFormat="1" ht="72" hidden="1" customHeight="1" x14ac:dyDescent="0.25">
      <c r="A69" s="33">
        <v>905</v>
      </c>
      <c r="B69" s="185" t="s">
        <v>45</v>
      </c>
      <c r="C69" s="184" t="s">
        <v>191</v>
      </c>
      <c r="D69" s="189">
        <f>D70</f>
        <v>10390</v>
      </c>
      <c r="E69" s="189">
        <f>E70</f>
        <v>10390</v>
      </c>
      <c r="F69" s="189">
        <f>F70</f>
        <v>10390</v>
      </c>
      <c r="G69" s="170"/>
      <c r="H69" s="170"/>
      <c r="I69" s="170"/>
      <c r="J69" s="189">
        <f>J70</f>
        <v>0</v>
      </c>
      <c r="K69" s="189">
        <f t="shared" ref="K69:U69" si="211">K70</f>
        <v>0</v>
      </c>
      <c r="L69" s="189">
        <f t="shared" si="211"/>
        <v>0</v>
      </c>
      <c r="M69" s="181">
        <f t="shared" si="211"/>
        <v>10390</v>
      </c>
      <c r="N69" s="181">
        <f t="shared" si="211"/>
        <v>10390</v>
      </c>
      <c r="O69" s="181">
        <f t="shared" si="211"/>
        <v>10390</v>
      </c>
      <c r="P69" s="181">
        <f>P70</f>
        <v>10000</v>
      </c>
      <c r="Q69" s="181">
        <f t="shared" si="211"/>
        <v>0</v>
      </c>
      <c r="R69" s="181">
        <f t="shared" si="211"/>
        <v>0</v>
      </c>
      <c r="S69" s="181">
        <f t="shared" si="211"/>
        <v>20390</v>
      </c>
      <c r="T69" s="181">
        <f t="shared" si="211"/>
        <v>10390</v>
      </c>
      <c r="U69" s="181">
        <f t="shared" si="211"/>
        <v>10390</v>
      </c>
      <c r="V69" s="181">
        <f t="shared" ref="V69:AS69" si="212">V70</f>
        <v>0</v>
      </c>
      <c r="W69" s="181">
        <f t="shared" si="212"/>
        <v>0</v>
      </c>
      <c r="X69" s="181">
        <f t="shared" si="212"/>
        <v>0</v>
      </c>
      <c r="Y69" s="182">
        <f t="shared" si="212"/>
        <v>20390</v>
      </c>
      <c r="Z69" s="182">
        <f t="shared" si="212"/>
        <v>10390</v>
      </c>
      <c r="AA69" s="182">
        <f t="shared" si="212"/>
        <v>10390</v>
      </c>
      <c r="AB69" s="182">
        <f t="shared" si="212"/>
        <v>0</v>
      </c>
      <c r="AC69" s="182">
        <f t="shared" si="212"/>
        <v>0</v>
      </c>
      <c r="AD69" s="182">
        <f t="shared" si="212"/>
        <v>0</v>
      </c>
      <c r="AE69" s="182">
        <f t="shared" si="212"/>
        <v>20390</v>
      </c>
      <c r="AF69" s="182">
        <f t="shared" si="212"/>
        <v>10390</v>
      </c>
      <c r="AG69" s="182">
        <f t="shared" si="212"/>
        <v>10390</v>
      </c>
      <c r="AH69" s="182">
        <f t="shared" si="212"/>
        <v>0</v>
      </c>
      <c r="AI69" s="182">
        <f t="shared" si="212"/>
        <v>0</v>
      </c>
      <c r="AJ69" s="182">
        <f t="shared" si="212"/>
        <v>0</v>
      </c>
      <c r="AK69" s="181">
        <f t="shared" si="212"/>
        <v>20390</v>
      </c>
      <c r="AL69" s="181">
        <f t="shared" si="212"/>
        <v>10390</v>
      </c>
      <c r="AM69" s="181">
        <f t="shared" si="212"/>
        <v>10390</v>
      </c>
      <c r="AN69" s="181">
        <f t="shared" si="212"/>
        <v>0</v>
      </c>
      <c r="AO69" s="181">
        <f t="shared" si="212"/>
        <v>0</v>
      </c>
      <c r="AP69" s="181">
        <f t="shared" si="212"/>
        <v>0</v>
      </c>
      <c r="AQ69" s="181">
        <f t="shared" si="212"/>
        <v>20390</v>
      </c>
      <c r="AR69" s="181">
        <f t="shared" si="212"/>
        <v>10390</v>
      </c>
      <c r="AS69" s="181">
        <f t="shared" si="212"/>
        <v>10390</v>
      </c>
    </row>
    <row r="70" spans="1:45" s="6" customFormat="1" ht="93.75" hidden="1" customHeight="1" x14ac:dyDescent="0.25">
      <c r="A70" s="33">
        <v>905</v>
      </c>
      <c r="B70" s="185" t="s">
        <v>46</v>
      </c>
      <c r="C70" s="168" t="s">
        <v>192</v>
      </c>
      <c r="D70" s="177">
        <v>10390</v>
      </c>
      <c r="E70" s="177">
        <v>10390</v>
      </c>
      <c r="F70" s="177">
        <v>10390</v>
      </c>
      <c r="G70" s="170"/>
      <c r="H70" s="170"/>
      <c r="I70" s="170"/>
      <c r="J70" s="177"/>
      <c r="K70" s="177"/>
      <c r="L70" s="177"/>
      <c r="M70" s="172">
        <f>D70+J70</f>
        <v>10390</v>
      </c>
      <c r="N70" s="172">
        <f>E70+K70</f>
        <v>10390</v>
      </c>
      <c r="O70" s="172">
        <f>F70+L70</f>
        <v>10390</v>
      </c>
      <c r="P70" s="172">
        <v>10000</v>
      </c>
      <c r="Q70" s="172"/>
      <c r="R70" s="172"/>
      <c r="S70" s="172">
        <f>M70+P70</f>
        <v>20390</v>
      </c>
      <c r="T70" s="172">
        <f>N70+Q70</f>
        <v>10390</v>
      </c>
      <c r="U70" s="172">
        <f>O70+R70</f>
        <v>10390</v>
      </c>
      <c r="V70" s="172"/>
      <c r="W70" s="172"/>
      <c r="X70" s="172"/>
      <c r="Y70" s="174">
        <f>S70+V70</f>
        <v>20390</v>
      </c>
      <c r="Z70" s="174">
        <f>T70+W70</f>
        <v>10390</v>
      </c>
      <c r="AA70" s="174">
        <f>U70+X70</f>
        <v>10390</v>
      </c>
      <c r="AB70" s="174"/>
      <c r="AC70" s="174"/>
      <c r="AD70" s="174"/>
      <c r="AE70" s="174">
        <f>Y70+AB70</f>
        <v>20390</v>
      </c>
      <c r="AF70" s="174">
        <f>Z70+AC70</f>
        <v>10390</v>
      </c>
      <c r="AG70" s="174">
        <f>AA70+AD70</f>
        <v>10390</v>
      </c>
      <c r="AH70" s="174"/>
      <c r="AI70" s="174"/>
      <c r="AJ70" s="174"/>
      <c r="AK70" s="172">
        <f>AE70+AH70</f>
        <v>20390</v>
      </c>
      <c r="AL70" s="172">
        <f>AF70+AI70</f>
        <v>10390</v>
      </c>
      <c r="AM70" s="172">
        <f>AG70+AJ70</f>
        <v>10390</v>
      </c>
      <c r="AN70" s="172"/>
      <c r="AO70" s="172"/>
      <c r="AP70" s="172"/>
      <c r="AQ70" s="172">
        <f>AK70+AN70</f>
        <v>20390</v>
      </c>
      <c r="AR70" s="172">
        <f>AL70+AO70</f>
        <v>10390</v>
      </c>
      <c r="AS70" s="172">
        <f>AM70+AP70</f>
        <v>10390</v>
      </c>
    </row>
    <row r="71" spans="1:45" s="6" customFormat="1" ht="90" hidden="1" customHeight="1" x14ac:dyDescent="0.25">
      <c r="A71" s="33">
        <v>905</v>
      </c>
      <c r="B71" s="185" t="s">
        <v>47</v>
      </c>
      <c r="C71" s="184" t="s">
        <v>193</v>
      </c>
      <c r="D71" s="189">
        <f>D72</f>
        <v>10</v>
      </c>
      <c r="E71" s="189">
        <f>E72</f>
        <v>10</v>
      </c>
      <c r="F71" s="189">
        <f>F72</f>
        <v>10</v>
      </c>
      <c r="G71" s="170"/>
      <c r="H71" s="170"/>
      <c r="I71" s="170"/>
      <c r="J71" s="189">
        <f>J72</f>
        <v>0</v>
      </c>
      <c r="K71" s="189">
        <f t="shared" ref="K71:U71" si="213">K72</f>
        <v>0</v>
      </c>
      <c r="L71" s="189">
        <f t="shared" si="213"/>
        <v>0</v>
      </c>
      <c r="M71" s="181">
        <f t="shared" si="213"/>
        <v>10</v>
      </c>
      <c r="N71" s="181">
        <f t="shared" si="213"/>
        <v>10</v>
      </c>
      <c r="O71" s="181">
        <f t="shared" si="213"/>
        <v>10</v>
      </c>
      <c r="P71" s="181">
        <f>P72</f>
        <v>0</v>
      </c>
      <c r="Q71" s="181">
        <f t="shared" si="213"/>
        <v>0</v>
      </c>
      <c r="R71" s="181">
        <f t="shared" si="213"/>
        <v>0</v>
      </c>
      <c r="S71" s="181">
        <f t="shared" si="213"/>
        <v>10</v>
      </c>
      <c r="T71" s="181">
        <f t="shared" si="213"/>
        <v>10</v>
      </c>
      <c r="U71" s="181">
        <f t="shared" si="213"/>
        <v>10</v>
      </c>
      <c r="V71" s="181">
        <f t="shared" ref="V71:AS71" si="214">V72</f>
        <v>0</v>
      </c>
      <c r="W71" s="181">
        <f t="shared" si="214"/>
        <v>0</v>
      </c>
      <c r="X71" s="181">
        <f t="shared" si="214"/>
        <v>0</v>
      </c>
      <c r="Y71" s="182">
        <f t="shared" si="214"/>
        <v>10</v>
      </c>
      <c r="Z71" s="182">
        <f t="shared" si="214"/>
        <v>10</v>
      </c>
      <c r="AA71" s="182">
        <f t="shared" si="214"/>
        <v>10</v>
      </c>
      <c r="AB71" s="182">
        <f t="shared" si="214"/>
        <v>0</v>
      </c>
      <c r="AC71" s="182">
        <f t="shared" si="214"/>
        <v>0</v>
      </c>
      <c r="AD71" s="182">
        <f t="shared" si="214"/>
        <v>0</v>
      </c>
      <c r="AE71" s="182">
        <f t="shared" si="214"/>
        <v>10</v>
      </c>
      <c r="AF71" s="182">
        <f t="shared" si="214"/>
        <v>10</v>
      </c>
      <c r="AG71" s="182">
        <f t="shared" si="214"/>
        <v>10</v>
      </c>
      <c r="AH71" s="182">
        <f t="shared" si="214"/>
        <v>0</v>
      </c>
      <c r="AI71" s="182">
        <f t="shared" si="214"/>
        <v>0</v>
      </c>
      <c r="AJ71" s="182">
        <f t="shared" si="214"/>
        <v>0</v>
      </c>
      <c r="AK71" s="181">
        <f t="shared" si="214"/>
        <v>10</v>
      </c>
      <c r="AL71" s="181">
        <f t="shared" si="214"/>
        <v>10</v>
      </c>
      <c r="AM71" s="181">
        <f t="shared" si="214"/>
        <v>10</v>
      </c>
      <c r="AN71" s="181">
        <f t="shared" si="214"/>
        <v>0</v>
      </c>
      <c r="AO71" s="181">
        <f t="shared" si="214"/>
        <v>0</v>
      </c>
      <c r="AP71" s="181">
        <f t="shared" si="214"/>
        <v>0</v>
      </c>
      <c r="AQ71" s="181">
        <f t="shared" si="214"/>
        <v>10</v>
      </c>
      <c r="AR71" s="181">
        <f t="shared" si="214"/>
        <v>10</v>
      </c>
      <c r="AS71" s="181">
        <f t="shared" si="214"/>
        <v>10</v>
      </c>
    </row>
    <row r="72" spans="1:45" s="6" customFormat="1" ht="93.75" hidden="1" customHeight="1" x14ac:dyDescent="0.25">
      <c r="A72" s="33">
        <v>905</v>
      </c>
      <c r="B72" s="185" t="s">
        <v>48</v>
      </c>
      <c r="C72" s="168" t="s">
        <v>194</v>
      </c>
      <c r="D72" s="189">
        <v>10</v>
      </c>
      <c r="E72" s="189">
        <v>10</v>
      </c>
      <c r="F72" s="189">
        <v>10</v>
      </c>
      <c r="G72" s="170"/>
      <c r="H72" s="170"/>
      <c r="I72" s="170"/>
      <c r="J72" s="189"/>
      <c r="K72" s="189"/>
      <c r="L72" s="189"/>
      <c r="M72" s="172">
        <f>D72+J72</f>
        <v>10</v>
      </c>
      <c r="N72" s="172">
        <f>E72+K72</f>
        <v>10</v>
      </c>
      <c r="O72" s="172">
        <f>F72+L72</f>
        <v>10</v>
      </c>
      <c r="P72" s="181"/>
      <c r="Q72" s="181"/>
      <c r="R72" s="181"/>
      <c r="S72" s="172">
        <f>M72+P72</f>
        <v>10</v>
      </c>
      <c r="T72" s="172">
        <f>N72+Q72</f>
        <v>10</v>
      </c>
      <c r="U72" s="172">
        <f>O72+R72</f>
        <v>10</v>
      </c>
      <c r="V72" s="181"/>
      <c r="W72" s="181"/>
      <c r="X72" s="181"/>
      <c r="Y72" s="174">
        <f>S72+V72</f>
        <v>10</v>
      </c>
      <c r="Z72" s="174">
        <f>T72+W72</f>
        <v>10</v>
      </c>
      <c r="AA72" s="174">
        <f>U72+X72</f>
        <v>10</v>
      </c>
      <c r="AB72" s="182"/>
      <c r="AC72" s="182"/>
      <c r="AD72" s="182"/>
      <c r="AE72" s="174">
        <f>Y72+AB72</f>
        <v>10</v>
      </c>
      <c r="AF72" s="174">
        <f>Z72+AC72</f>
        <v>10</v>
      </c>
      <c r="AG72" s="174">
        <f>AA72+AD72</f>
        <v>10</v>
      </c>
      <c r="AH72" s="182"/>
      <c r="AI72" s="182"/>
      <c r="AJ72" s="182"/>
      <c r="AK72" s="172">
        <f>AE72+AH72</f>
        <v>10</v>
      </c>
      <c r="AL72" s="172">
        <f>AF72+AI72</f>
        <v>10</v>
      </c>
      <c r="AM72" s="172">
        <f>AG72+AJ72</f>
        <v>10</v>
      </c>
      <c r="AN72" s="181"/>
      <c r="AO72" s="181"/>
      <c r="AP72" s="181"/>
      <c r="AQ72" s="172">
        <f>AK72+AN72</f>
        <v>10</v>
      </c>
      <c r="AR72" s="172">
        <f>AL72+AO72</f>
        <v>10</v>
      </c>
      <c r="AS72" s="172">
        <f>AM72+AP72</f>
        <v>10</v>
      </c>
    </row>
    <row r="73" spans="1:45" s="6" customFormat="1" ht="90" hidden="1" customHeight="1" x14ac:dyDescent="0.25">
      <c r="A73" s="33">
        <v>905</v>
      </c>
      <c r="B73" s="185" t="s">
        <v>49</v>
      </c>
      <c r="C73" s="184" t="s">
        <v>195</v>
      </c>
      <c r="D73" s="189">
        <f>D74</f>
        <v>450</v>
      </c>
      <c r="E73" s="189">
        <f>E74</f>
        <v>450</v>
      </c>
      <c r="F73" s="189">
        <f>F74</f>
        <v>450</v>
      </c>
      <c r="G73" s="170"/>
      <c r="H73" s="170"/>
      <c r="I73" s="170"/>
      <c r="J73" s="189">
        <f>J74</f>
        <v>0</v>
      </c>
      <c r="K73" s="189">
        <f t="shared" ref="K73:U73" si="215">K74</f>
        <v>0</v>
      </c>
      <c r="L73" s="189">
        <f t="shared" si="215"/>
        <v>0</v>
      </c>
      <c r="M73" s="181">
        <f t="shared" si="215"/>
        <v>450</v>
      </c>
      <c r="N73" s="181">
        <f t="shared" si="215"/>
        <v>450</v>
      </c>
      <c r="O73" s="181">
        <f t="shared" si="215"/>
        <v>450</v>
      </c>
      <c r="P73" s="181">
        <f>P74</f>
        <v>0</v>
      </c>
      <c r="Q73" s="181">
        <f t="shared" si="215"/>
        <v>0</v>
      </c>
      <c r="R73" s="181">
        <f t="shared" si="215"/>
        <v>0</v>
      </c>
      <c r="S73" s="181">
        <f t="shared" si="215"/>
        <v>450</v>
      </c>
      <c r="T73" s="181">
        <f t="shared" si="215"/>
        <v>450</v>
      </c>
      <c r="U73" s="181">
        <f t="shared" si="215"/>
        <v>450</v>
      </c>
      <c r="V73" s="181">
        <f t="shared" ref="V73:AS73" si="216">V74</f>
        <v>0</v>
      </c>
      <c r="W73" s="181">
        <f t="shared" si="216"/>
        <v>0</v>
      </c>
      <c r="X73" s="181">
        <f t="shared" si="216"/>
        <v>0</v>
      </c>
      <c r="Y73" s="182">
        <f t="shared" si="216"/>
        <v>450</v>
      </c>
      <c r="Z73" s="182">
        <f t="shared" si="216"/>
        <v>450</v>
      </c>
      <c r="AA73" s="182">
        <f t="shared" si="216"/>
        <v>450</v>
      </c>
      <c r="AB73" s="182">
        <f t="shared" si="216"/>
        <v>0</v>
      </c>
      <c r="AC73" s="182">
        <f t="shared" si="216"/>
        <v>0</v>
      </c>
      <c r="AD73" s="182">
        <f t="shared" si="216"/>
        <v>0</v>
      </c>
      <c r="AE73" s="182">
        <f t="shared" si="216"/>
        <v>450</v>
      </c>
      <c r="AF73" s="182">
        <f t="shared" si="216"/>
        <v>450</v>
      </c>
      <c r="AG73" s="182">
        <f t="shared" si="216"/>
        <v>450</v>
      </c>
      <c r="AH73" s="182">
        <f t="shared" si="216"/>
        <v>0</v>
      </c>
      <c r="AI73" s="182">
        <f t="shared" si="216"/>
        <v>0</v>
      </c>
      <c r="AJ73" s="182">
        <f t="shared" si="216"/>
        <v>0</v>
      </c>
      <c r="AK73" s="181">
        <f t="shared" si="216"/>
        <v>450</v>
      </c>
      <c r="AL73" s="181">
        <f t="shared" si="216"/>
        <v>450</v>
      </c>
      <c r="AM73" s="181">
        <f t="shared" si="216"/>
        <v>450</v>
      </c>
      <c r="AN73" s="181">
        <f t="shared" si="216"/>
        <v>0</v>
      </c>
      <c r="AO73" s="181">
        <f t="shared" si="216"/>
        <v>0</v>
      </c>
      <c r="AP73" s="181">
        <f t="shared" si="216"/>
        <v>0</v>
      </c>
      <c r="AQ73" s="181">
        <f t="shared" si="216"/>
        <v>450</v>
      </c>
      <c r="AR73" s="181">
        <f t="shared" si="216"/>
        <v>450</v>
      </c>
      <c r="AS73" s="181">
        <f t="shared" si="216"/>
        <v>450</v>
      </c>
    </row>
    <row r="74" spans="1:45" s="6" customFormat="1" ht="75" hidden="1" customHeight="1" x14ac:dyDescent="0.25">
      <c r="A74" s="33">
        <v>905</v>
      </c>
      <c r="B74" s="185" t="s">
        <v>50</v>
      </c>
      <c r="C74" s="168" t="s">
        <v>196</v>
      </c>
      <c r="D74" s="177">
        <v>450</v>
      </c>
      <c r="E74" s="177">
        <v>450</v>
      </c>
      <c r="F74" s="177">
        <v>450</v>
      </c>
      <c r="G74" s="170"/>
      <c r="H74" s="170"/>
      <c r="I74" s="170"/>
      <c r="J74" s="177"/>
      <c r="K74" s="177"/>
      <c r="L74" s="177"/>
      <c r="M74" s="172">
        <f>D74+J74</f>
        <v>450</v>
      </c>
      <c r="N74" s="172">
        <f>E74+K74</f>
        <v>450</v>
      </c>
      <c r="O74" s="172">
        <f>F74+L74</f>
        <v>450</v>
      </c>
      <c r="P74" s="172"/>
      <c r="Q74" s="172"/>
      <c r="R74" s="172"/>
      <c r="S74" s="172">
        <f>M74+P74</f>
        <v>450</v>
      </c>
      <c r="T74" s="172">
        <f>N74+Q74</f>
        <v>450</v>
      </c>
      <c r="U74" s="172">
        <f>O74+R74</f>
        <v>450</v>
      </c>
      <c r="V74" s="172"/>
      <c r="W74" s="172"/>
      <c r="X74" s="172"/>
      <c r="Y74" s="174">
        <f>S74+V74</f>
        <v>450</v>
      </c>
      <c r="Z74" s="174">
        <f>T74+W74</f>
        <v>450</v>
      </c>
      <c r="AA74" s="174">
        <f>U74+X74</f>
        <v>450</v>
      </c>
      <c r="AB74" s="174"/>
      <c r="AC74" s="174"/>
      <c r="AD74" s="174"/>
      <c r="AE74" s="174">
        <f>Y74+AB74</f>
        <v>450</v>
      </c>
      <c r="AF74" s="174">
        <f>Z74+AC74</f>
        <v>450</v>
      </c>
      <c r="AG74" s="174">
        <f>AA74+AD74</f>
        <v>450</v>
      </c>
      <c r="AH74" s="174"/>
      <c r="AI74" s="174"/>
      <c r="AJ74" s="174"/>
      <c r="AK74" s="172">
        <f>AE74+AH74</f>
        <v>450</v>
      </c>
      <c r="AL74" s="172">
        <f>AF74+AI74</f>
        <v>450</v>
      </c>
      <c r="AM74" s="172">
        <f>AG74+AJ74</f>
        <v>450</v>
      </c>
      <c r="AN74" s="172"/>
      <c r="AO74" s="172"/>
      <c r="AP74" s="172"/>
      <c r="AQ74" s="172">
        <f>AK74+AN74</f>
        <v>450</v>
      </c>
      <c r="AR74" s="172">
        <f>AL74+AO74</f>
        <v>450</v>
      </c>
      <c r="AS74" s="172">
        <f>AM74+AP74</f>
        <v>450</v>
      </c>
    </row>
    <row r="75" spans="1:45" s="6" customFormat="1" ht="54" hidden="1" customHeight="1" x14ac:dyDescent="0.25">
      <c r="A75" s="33">
        <v>905</v>
      </c>
      <c r="B75" s="185" t="s">
        <v>51</v>
      </c>
      <c r="C75" s="184" t="s">
        <v>197</v>
      </c>
      <c r="D75" s="189">
        <f>D76</f>
        <v>24126</v>
      </c>
      <c r="E75" s="189">
        <f>E76</f>
        <v>24126</v>
      </c>
      <c r="F75" s="189">
        <f>F76</f>
        <v>24126</v>
      </c>
      <c r="G75" s="170"/>
      <c r="H75" s="170"/>
      <c r="I75" s="170"/>
      <c r="J75" s="189">
        <f>J76</f>
        <v>0</v>
      </c>
      <c r="K75" s="189">
        <f t="shared" ref="K75:U75" si="217">K76</f>
        <v>0</v>
      </c>
      <c r="L75" s="189">
        <f t="shared" si="217"/>
        <v>0</v>
      </c>
      <c r="M75" s="181">
        <f t="shared" si="217"/>
        <v>24126</v>
      </c>
      <c r="N75" s="181">
        <f t="shared" si="217"/>
        <v>24126</v>
      </c>
      <c r="O75" s="181">
        <f t="shared" si="217"/>
        <v>24126</v>
      </c>
      <c r="P75" s="181">
        <f>P76</f>
        <v>0</v>
      </c>
      <c r="Q75" s="181">
        <f t="shared" si="217"/>
        <v>0</v>
      </c>
      <c r="R75" s="181">
        <f t="shared" si="217"/>
        <v>0</v>
      </c>
      <c r="S75" s="181">
        <f t="shared" si="217"/>
        <v>24126</v>
      </c>
      <c r="T75" s="181">
        <f t="shared" si="217"/>
        <v>24126</v>
      </c>
      <c r="U75" s="181">
        <f t="shared" si="217"/>
        <v>24126</v>
      </c>
      <c r="V75" s="181">
        <f t="shared" ref="V75:AS75" si="218">V76</f>
        <v>0</v>
      </c>
      <c r="W75" s="181">
        <f t="shared" si="218"/>
        <v>0</v>
      </c>
      <c r="X75" s="181">
        <f t="shared" si="218"/>
        <v>0</v>
      </c>
      <c r="Y75" s="182">
        <f t="shared" si="218"/>
        <v>24126</v>
      </c>
      <c r="Z75" s="182">
        <f t="shared" si="218"/>
        <v>24126</v>
      </c>
      <c r="AA75" s="182">
        <f t="shared" si="218"/>
        <v>24126</v>
      </c>
      <c r="AB75" s="182">
        <f t="shared" si="218"/>
        <v>0</v>
      </c>
      <c r="AC75" s="182">
        <f t="shared" si="218"/>
        <v>0</v>
      </c>
      <c r="AD75" s="182">
        <f t="shared" si="218"/>
        <v>0</v>
      </c>
      <c r="AE75" s="182">
        <f t="shared" si="218"/>
        <v>24126</v>
      </c>
      <c r="AF75" s="182">
        <f t="shared" si="218"/>
        <v>24126</v>
      </c>
      <c r="AG75" s="182">
        <f t="shared" si="218"/>
        <v>24126</v>
      </c>
      <c r="AH75" s="182">
        <f t="shared" si="218"/>
        <v>0</v>
      </c>
      <c r="AI75" s="182">
        <f t="shared" si="218"/>
        <v>0</v>
      </c>
      <c r="AJ75" s="182">
        <f t="shared" si="218"/>
        <v>0</v>
      </c>
      <c r="AK75" s="181">
        <f t="shared" si="218"/>
        <v>24126</v>
      </c>
      <c r="AL75" s="181">
        <f t="shared" si="218"/>
        <v>24126</v>
      </c>
      <c r="AM75" s="181">
        <f t="shared" si="218"/>
        <v>24126</v>
      </c>
      <c r="AN75" s="181">
        <f t="shared" si="218"/>
        <v>0</v>
      </c>
      <c r="AO75" s="181">
        <f t="shared" si="218"/>
        <v>0</v>
      </c>
      <c r="AP75" s="181">
        <f t="shared" si="218"/>
        <v>0</v>
      </c>
      <c r="AQ75" s="181">
        <f t="shared" si="218"/>
        <v>24126</v>
      </c>
      <c r="AR75" s="181">
        <f t="shared" si="218"/>
        <v>24126</v>
      </c>
      <c r="AS75" s="181">
        <f t="shared" si="218"/>
        <v>24126</v>
      </c>
    </row>
    <row r="76" spans="1:45" s="6" customFormat="1" ht="37.5" hidden="1" customHeight="1" x14ac:dyDescent="0.25">
      <c r="A76" s="33">
        <v>905</v>
      </c>
      <c r="B76" s="185" t="s">
        <v>52</v>
      </c>
      <c r="C76" s="168" t="s">
        <v>198</v>
      </c>
      <c r="D76" s="177">
        <v>24126</v>
      </c>
      <c r="E76" s="177">
        <v>24126</v>
      </c>
      <c r="F76" s="177">
        <v>24126</v>
      </c>
      <c r="G76" s="170"/>
      <c r="H76" s="170"/>
      <c r="I76" s="170"/>
      <c r="J76" s="177"/>
      <c r="K76" s="177"/>
      <c r="L76" s="177"/>
      <c r="M76" s="172">
        <f>D76+J76</f>
        <v>24126</v>
      </c>
      <c r="N76" s="172">
        <f>E76+K76</f>
        <v>24126</v>
      </c>
      <c r="O76" s="172">
        <f>F76+L76</f>
        <v>24126</v>
      </c>
      <c r="P76" s="172"/>
      <c r="Q76" s="172"/>
      <c r="R76" s="172"/>
      <c r="S76" s="172">
        <f>M76+P76</f>
        <v>24126</v>
      </c>
      <c r="T76" s="172">
        <f>N76+Q76</f>
        <v>24126</v>
      </c>
      <c r="U76" s="172">
        <f>O76+R76</f>
        <v>24126</v>
      </c>
      <c r="V76" s="172"/>
      <c r="W76" s="172"/>
      <c r="X76" s="172"/>
      <c r="Y76" s="174">
        <f>S76+V76</f>
        <v>24126</v>
      </c>
      <c r="Z76" s="174">
        <f>T76+W76</f>
        <v>24126</v>
      </c>
      <c r="AA76" s="174">
        <f>U76+X76</f>
        <v>24126</v>
      </c>
      <c r="AB76" s="174"/>
      <c r="AC76" s="174"/>
      <c r="AD76" s="174"/>
      <c r="AE76" s="174">
        <f>Y76+AB76</f>
        <v>24126</v>
      </c>
      <c r="AF76" s="174">
        <f>Z76+AC76</f>
        <v>24126</v>
      </c>
      <c r="AG76" s="174">
        <f>AA76+AD76</f>
        <v>24126</v>
      </c>
      <c r="AH76" s="174"/>
      <c r="AI76" s="174"/>
      <c r="AJ76" s="174"/>
      <c r="AK76" s="172">
        <f>AE76+AH76</f>
        <v>24126</v>
      </c>
      <c r="AL76" s="172">
        <f>AF76+AI76</f>
        <v>24126</v>
      </c>
      <c r="AM76" s="172">
        <f>AG76+AJ76</f>
        <v>24126</v>
      </c>
      <c r="AN76" s="172"/>
      <c r="AO76" s="172"/>
      <c r="AP76" s="172"/>
      <c r="AQ76" s="172">
        <f>AK76+AN76</f>
        <v>24126</v>
      </c>
      <c r="AR76" s="172">
        <f>AL76+AO76</f>
        <v>24126</v>
      </c>
      <c r="AS76" s="172">
        <f>AM76+AP76</f>
        <v>24126</v>
      </c>
    </row>
    <row r="77" spans="1:45" s="6" customFormat="1" ht="36" hidden="1" customHeight="1" x14ac:dyDescent="0.25">
      <c r="A77" s="33">
        <v>905</v>
      </c>
      <c r="B77" s="191" t="s">
        <v>53</v>
      </c>
      <c r="C77" s="184" t="s">
        <v>199</v>
      </c>
      <c r="D77" s="189">
        <f t="shared" ref="D77:F78" si="219">D78</f>
        <v>124</v>
      </c>
      <c r="E77" s="189">
        <f t="shared" si="219"/>
        <v>124</v>
      </c>
      <c r="F77" s="189">
        <f t="shared" si="219"/>
        <v>124</v>
      </c>
      <c r="G77" s="170"/>
      <c r="H77" s="170"/>
      <c r="I77" s="170"/>
      <c r="J77" s="189">
        <f t="shared" ref="J77:Y78" si="220">J78</f>
        <v>0</v>
      </c>
      <c r="K77" s="189">
        <f t="shared" si="220"/>
        <v>0</v>
      </c>
      <c r="L77" s="189">
        <f t="shared" si="220"/>
        <v>0</v>
      </c>
      <c r="M77" s="181">
        <f t="shared" si="220"/>
        <v>124</v>
      </c>
      <c r="N77" s="181">
        <f t="shared" si="220"/>
        <v>124</v>
      </c>
      <c r="O77" s="181">
        <f t="shared" si="220"/>
        <v>124</v>
      </c>
      <c r="P77" s="181">
        <f t="shared" si="220"/>
        <v>0</v>
      </c>
      <c r="Q77" s="181">
        <f t="shared" si="220"/>
        <v>0</v>
      </c>
      <c r="R77" s="181">
        <f t="shared" si="220"/>
        <v>0</v>
      </c>
      <c r="S77" s="181">
        <f t="shared" si="220"/>
        <v>124</v>
      </c>
      <c r="T77" s="181">
        <f t="shared" si="220"/>
        <v>124</v>
      </c>
      <c r="U77" s="181">
        <f t="shared" si="220"/>
        <v>124</v>
      </c>
      <c r="V77" s="181">
        <f t="shared" si="220"/>
        <v>0</v>
      </c>
      <c r="W77" s="181">
        <f t="shared" si="220"/>
        <v>0</v>
      </c>
      <c r="X77" s="181">
        <f t="shared" si="220"/>
        <v>0</v>
      </c>
      <c r="Y77" s="182">
        <f t="shared" si="220"/>
        <v>124</v>
      </c>
      <c r="Z77" s="182">
        <f t="shared" ref="Y77:AN78" si="221">Z78</f>
        <v>124</v>
      </c>
      <c r="AA77" s="182">
        <f t="shared" si="221"/>
        <v>124</v>
      </c>
      <c r="AB77" s="182">
        <f t="shared" si="221"/>
        <v>0</v>
      </c>
      <c r="AC77" s="182">
        <f t="shared" si="221"/>
        <v>0</v>
      </c>
      <c r="AD77" s="182">
        <f t="shared" si="221"/>
        <v>0</v>
      </c>
      <c r="AE77" s="182">
        <f t="shared" si="221"/>
        <v>124</v>
      </c>
      <c r="AF77" s="182">
        <f t="shared" si="221"/>
        <v>124</v>
      </c>
      <c r="AG77" s="182">
        <f t="shared" si="221"/>
        <v>124</v>
      </c>
      <c r="AH77" s="182">
        <f t="shared" si="221"/>
        <v>0</v>
      </c>
      <c r="AI77" s="182">
        <f t="shared" si="221"/>
        <v>0</v>
      </c>
      <c r="AJ77" s="182">
        <f t="shared" si="221"/>
        <v>0</v>
      </c>
      <c r="AK77" s="181">
        <f t="shared" si="221"/>
        <v>124</v>
      </c>
      <c r="AL77" s="181">
        <f t="shared" si="221"/>
        <v>124</v>
      </c>
      <c r="AM77" s="181">
        <f t="shared" si="221"/>
        <v>124</v>
      </c>
      <c r="AN77" s="181">
        <f t="shared" si="221"/>
        <v>0</v>
      </c>
      <c r="AO77" s="181">
        <f t="shared" ref="AN77:AS78" si="222">AO78</f>
        <v>0</v>
      </c>
      <c r="AP77" s="181">
        <f t="shared" si="222"/>
        <v>0</v>
      </c>
      <c r="AQ77" s="181">
        <f t="shared" si="222"/>
        <v>124</v>
      </c>
      <c r="AR77" s="181">
        <f t="shared" si="222"/>
        <v>124</v>
      </c>
      <c r="AS77" s="181">
        <f t="shared" si="222"/>
        <v>124</v>
      </c>
    </row>
    <row r="78" spans="1:45" s="6" customFormat="1" ht="54" hidden="1" customHeight="1" x14ac:dyDescent="0.25">
      <c r="A78" s="33">
        <v>905</v>
      </c>
      <c r="B78" s="185" t="s">
        <v>54</v>
      </c>
      <c r="C78" s="184" t="s">
        <v>200</v>
      </c>
      <c r="D78" s="189">
        <f t="shared" si="219"/>
        <v>124</v>
      </c>
      <c r="E78" s="189">
        <f t="shared" si="219"/>
        <v>124</v>
      </c>
      <c r="F78" s="189">
        <f t="shared" si="219"/>
        <v>124</v>
      </c>
      <c r="G78" s="170"/>
      <c r="H78" s="170"/>
      <c r="I78" s="170"/>
      <c r="J78" s="189">
        <f t="shared" si="220"/>
        <v>0</v>
      </c>
      <c r="K78" s="189">
        <f t="shared" si="220"/>
        <v>0</v>
      </c>
      <c r="L78" s="189">
        <f t="shared" si="220"/>
        <v>0</v>
      </c>
      <c r="M78" s="181">
        <f t="shared" si="220"/>
        <v>124</v>
      </c>
      <c r="N78" s="181">
        <f t="shared" si="220"/>
        <v>124</v>
      </c>
      <c r="O78" s="181">
        <f t="shared" si="220"/>
        <v>124</v>
      </c>
      <c r="P78" s="181">
        <f t="shared" si="220"/>
        <v>0</v>
      </c>
      <c r="Q78" s="181">
        <f t="shared" si="220"/>
        <v>0</v>
      </c>
      <c r="R78" s="181">
        <f t="shared" si="220"/>
        <v>0</v>
      </c>
      <c r="S78" s="181">
        <f t="shared" si="220"/>
        <v>124</v>
      </c>
      <c r="T78" s="181">
        <f t="shared" si="220"/>
        <v>124</v>
      </c>
      <c r="U78" s="181">
        <f t="shared" si="220"/>
        <v>124</v>
      </c>
      <c r="V78" s="181">
        <f t="shared" si="220"/>
        <v>0</v>
      </c>
      <c r="W78" s="181">
        <f t="shared" si="220"/>
        <v>0</v>
      </c>
      <c r="X78" s="181">
        <f t="shared" si="220"/>
        <v>0</v>
      </c>
      <c r="Y78" s="182">
        <f t="shared" si="221"/>
        <v>124</v>
      </c>
      <c r="Z78" s="182">
        <f t="shared" si="221"/>
        <v>124</v>
      </c>
      <c r="AA78" s="182">
        <f t="shared" si="221"/>
        <v>124</v>
      </c>
      <c r="AB78" s="182">
        <f t="shared" si="221"/>
        <v>0</v>
      </c>
      <c r="AC78" s="182">
        <f t="shared" si="221"/>
        <v>0</v>
      </c>
      <c r="AD78" s="182">
        <f t="shared" si="221"/>
        <v>0</v>
      </c>
      <c r="AE78" s="182">
        <f t="shared" si="221"/>
        <v>124</v>
      </c>
      <c r="AF78" s="182">
        <f t="shared" si="221"/>
        <v>124</v>
      </c>
      <c r="AG78" s="182">
        <f t="shared" si="221"/>
        <v>124</v>
      </c>
      <c r="AH78" s="182">
        <f t="shared" si="221"/>
        <v>0</v>
      </c>
      <c r="AI78" s="182">
        <f t="shared" si="221"/>
        <v>0</v>
      </c>
      <c r="AJ78" s="182">
        <f t="shared" si="221"/>
        <v>0</v>
      </c>
      <c r="AK78" s="181">
        <f t="shared" si="221"/>
        <v>124</v>
      </c>
      <c r="AL78" s="181">
        <f t="shared" si="221"/>
        <v>124</v>
      </c>
      <c r="AM78" s="181">
        <f t="shared" si="221"/>
        <v>124</v>
      </c>
      <c r="AN78" s="181">
        <f t="shared" si="222"/>
        <v>0</v>
      </c>
      <c r="AO78" s="181">
        <f t="shared" si="222"/>
        <v>0</v>
      </c>
      <c r="AP78" s="181">
        <f t="shared" si="222"/>
        <v>0</v>
      </c>
      <c r="AQ78" s="181">
        <f t="shared" si="222"/>
        <v>124</v>
      </c>
      <c r="AR78" s="181">
        <f t="shared" si="222"/>
        <v>124</v>
      </c>
      <c r="AS78" s="181">
        <f t="shared" si="222"/>
        <v>124</v>
      </c>
    </row>
    <row r="79" spans="1:45" s="6" customFormat="1" ht="56.25" hidden="1" customHeight="1" x14ac:dyDescent="0.25">
      <c r="A79" s="33">
        <v>905</v>
      </c>
      <c r="B79" s="185" t="s">
        <v>55</v>
      </c>
      <c r="C79" s="168" t="s">
        <v>201</v>
      </c>
      <c r="D79" s="189">
        <v>124</v>
      </c>
      <c r="E79" s="189">
        <v>124</v>
      </c>
      <c r="F79" s="189">
        <v>124</v>
      </c>
      <c r="G79" s="170"/>
      <c r="H79" s="170"/>
      <c r="I79" s="170"/>
      <c r="J79" s="189"/>
      <c r="K79" s="189"/>
      <c r="L79" s="189"/>
      <c r="M79" s="181">
        <f>D79+J79</f>
        <v>124</v>
      </c>
      <c r="N79" s="181">
        <f>E79+K79</f>
        <v>124</v>
      </c>
      <c r="O79" s="181">
        <f>F79+L79</f>
        <v>124</v>
      </c>
      <c r="P79" s="181"/>
      <c r="Q79" s="181"/>
      <c r="R79" s="181"/>
      <c r="S79" s="181">
        <f>M79+P79</f>
        <v>124</v>
      </c>
      <c r="T79" s="181">
        <f>N79+Q79</f>
        <v>124</v>
      </c>
      <c r="U79" s="181">
        <f>O79+R79</f>
        <v>124</v>
      </c>
      <c r="V79" s="181"/>
      <c r="W79" s="181"/>
      <c r="X79" s="181"/>
      <c r="Y79" s="182">
        <f>S79+V79</f>
        <v>124</v>
      </c>
      <c r="Z79" s="182">
        <f>T79+W79</f>
        <v>124</v>
      </c>
      <c r="AA79" s="182">
        <f>U79+X79</f>
        <v>124</v>
      </c>
      <c r="AB79" s="182"/>
      <c r="AC79" s="182"/>
      <c r="AD79" s="182"/>
      <c r="AE79" s="182">
        <f>Y79+AB79</f>
        <v>124</v>
      </c>
      <c r="AF79" s="182">
        <f>Z79+AC79</f>
        <v>124</v>
      </c>
      <c r="AG79" s="182">
        <f>AA79+AD79</f>
        <v>124</v>
      </c>
      <c r="AH79" s="182"/>
      <c r="AI79" s="182"/>
      <c r="AJ79" s="182"/>
      <c r="AK79" s="181">
        <f>AE79+AH79</f>
        <v>124</v>
      </c>
      <c r="AL79" s="181">
        <f>AF79+AI79</f>
        <v>124</v>
      </c>
      <c r="AM79" s="181">
        <f>AG79+AJ79</f>
        <v>124</v>
      </c>
      <c r="AN79" s="181"/>
      <c r="AO79" s="181"/>
      <c r="AP79" s="181"/>
      <c r="AQ79" s="181">
        <f>AK79+AN79</f>
        <v>124</v>
      </c>
      <c r="AR79" s="181">
        <f>AL79+AO79</f>
        <v>124</v>
      </c>
      <c r="AS79" s="181">
        <f>AM79+AP79</f>
        <v>124</v>
      </c>
    </row>
    <row r="80" spans="1:45" s="6" customFormat="1" ht="90" hidden="1" customHeight="1" x14ac:dyDescent="0.25">
      <c r="A80" s="33">
        <v>905</v>
      </c>
      <c r="B80" s="191" t="s">
        <v>56</v>
      </c>
      <c r="C80" s="214" t="s">
        <v>202</v>
      </c>
      <c r="D80" s="189">
        <f>D81</f>
        <v>3559</v>
      </c>
      <c r="E80" s="189">
        <f>E81</f>
        <v>3559</v>
      </c>
      <c r="F80" s="189">
        <f>F81</f>
        <v>3559</v>
      </c>
      <c r="G80" s="170"/>
      <c r="H80" s="170"/>
      <c r="I80" s="170"/>
      <c r="J80" s="189">
        <f>J81</f>
        <v>0</v>
      </c>
      <c r="K80" s="189">
        <f t="shared" ref="K80:U80" si="223">K81</f>
        <v>0</v>
      </c>
      <c r="L80" s="189">
        <f t="shared" si="223"/>
        <v>0</v>
      </c>
      <c r="M80" s="181">
        <f t="shared" si="223"/>
        <v>3559</v>
      </c>
      <c r="N80" s="181">
        <f t="shared" si="223"/>
        <v>3559</v>
      </c>
      <c r="O80" s="181">
        <f t="shared" si="223"/>
        <v>3559</v>
      </c>
      <c r="P80" s="181">
        <f>P81</f>
        <v>0</v>
      </c>
      <c r="Q80" s="181">
        <f t="shared" si="223"/>
        <v>0</v>
      </c>
      <c r="R80" s="181">
        <f t="shared" si="223"/>
        <v>0</v>
      </c>
      <c r="S80" s="181">
        <f t="shared" si="223"/>
        <v>3559</v>
      </c>
      <c r="T80" s="181">
        <f t="shared" si="223"/>
        <v>3559</v>
      </c>
      <c r="U80" s="181">
        <f t="shared" si="223"/>
        <v>3559</v>
      </c>
      <c r="V80" s="181">
        <f t="shared" ref="V80:AS80" si="224">V81</f>
        <v>0</v>
      </c>
      <c r="W80" s="181">
        <f t="shared" si="224"/>
        <v>0</v>
      </c>
      <c r="X80" s="181">
        <f t="shared" si="224"/>
        <v>0</v>
      </c>
      <c r="Y80" s="182">
        <f t="shared" si="224"/>
        <v>3559</v>
      </c>
      <c r="Z80" s="182">
        <f t="shared" si="224"/>
        <v>3559</v>
      </c>
      <c r="AA80" s="182">
        <f t="shared" si="224"/>
        <v>3559</v>
      </c>
      <c r="AB80" s="182">
        <f t="shared" si="224"/>
        <v>0</v>
      </c>
      <c r="AC80" s="182">
        <f t="shared" si="224"/>
        <v>0</v>
      </c>
      <c r="AD80" s="182">
        <f t="shared" si="224"/>
        <v>0</v>
      </c>
      <c r="AE80" s="182">
        <f t="shared" si="224"/>
        <v>3559</v>
      </c>
      <c r="AF80" s="182">
        <f t="shared" si="224"/>
        <v>3559</v>
      </c>
      <c r="AG80" s="182">
        <f t="shared" si="224"/>
        <v>3559</v>
      </c>
      <c r="AH80" s="182">
        <f t="shared" si="224"/>
        <v>0</v>
      </c>
      <c r="AI80" s="182">
        <f t="shared" si="224"/>
        <v>0</v>
      </c>
      <c r="AJ80" s="182">
        <f t="shared" si="224"/>
        <v>0</v>
      </c>
      <c r="AK80" s="181">
        <f t="shared" si="224"/>
        <v>3559</v>
      </c>
      <c r="AL80" s="181">
        <f t="shared" si="224"/>
        <v>3559</v>
      </c>
      <c r="AM80" s="181">
        <f t="shared" si="224"/>
        <v>3559</v>
      </c>
      <c r="AN80" s="181">
        <f t="shared" si="224"/>
        <v>0</v>
      </c>
      <c r="AO80" s="181">
        <f t="shared" si="224"/>
        <v>0</v>
      </c>
      <c r="AP80" s="181">
        <f t="shared" si="224"/>
        <v>0</v>
      </c>
      <c r="AQ80" s="181">
        <f t="shared" si="224"/>
        <v>3559</v>
      </c>
      <c r="AR80" s="181">
        <f t="shared" si="224"/>
        <v>3559</v>
      </c>
      <c r="AS80" s="181">
        <f t="shared" si="224"/>
        <v>3559</v>
      </c>
    </row>
    <row r="81" spans="1:45" s="6" customFormat="1" ht="131.25" hidden="1" customHeight="1" x14ac:dyDescent="0.25">
      <c r="A81" s="33"/>
      <c r="B81" s="185" t="s">
        <v>57</v>
      </c>
      <c r="C81" s="168" t="s">
        <v>203</v>
      </c>
      <c r="D81" s="177">
        <v>3559</v>
      </c>
      <c r="E81" s="177">
        <v>3559</v>
      </c>
      <c r="F81" s="177">
        <v>3559</v>
      </c>
      <c r="G81" s="170"/>
      <c r="H81" s="170"/>
      <c r="I81" s="170"/>
      <c r="J81" s="177"/>
      <c r="K81" s="177"/>
      <c r="L81" s="177"/>
      <c r="M81" s="172">
        <f>D81+J81</f>
        <v>3559</v>
      </c>
      <c r="N81" s="172">
        <f>E81+K81</f>
        <v>3559</v>
      </c>
      <c r="O81" s="172">
        <f>F81+L81</f>
        <v>3559</v>
      </c>
      <c r="P81" s="172"/>
      <c r="Q81" s="172"/>
      <c r="R81" s="172"/>
      <c r="S81" s="172">
        <f>M81+P81</f>
        <v>3559</v>
      </c>
      <c r="T81" s="172">
        <f>N81+Q81</f>
        <v>3559</v>
      </c>
      <c r="U81" s="172">
        <f>O81+R81</f>
        <v>3559</v>
      </c>
      <c r="V81" s="172"/>
      <c r="W81" s="172"/>
      <c r="X81" s="172"/>
      <c r="Y81" s="174">
        <f>S81+V81</f>
        <v>3559</v>
      </c>
      <c r="Z81" s="174">
        <f>T81+W81</f>
        <v>3559</v>
      </c>
      <c r="AA81" s="174">
        <f>U81+X81</f>
        <v>3559</v>
      </c>
      <c r="AB81" s="174"/>
      <c r="AC81" s="174"/>
      <c r="AD81" s="174"/>
      <c r="AE81" s="174">
        <f>Y81+AB81</f>
        <v>3559</v>
      </c>
      <c r="AF81" s="174">
        <f>Z81+AC81</f>
        <v>3559</v>
      </c>
      <c r="AG81" s="174">
        <f>AA81+AD81</f>
        <v>3559</v>
      </c>
      <c r="AH81" s="174"/>
      <c r="AI81" s="174"/>
      <c r="AJ81" s="174"/>
      <c r="AK81" s="172">
        <f>AE81+AH81</f>
        <v>3559</v>
      </c>
      <c r="AL81" s="172">
        <f>AF81+AI81</f>
        <v>3559</v>
      </c>
      <c r="AM81" s="172">
        <f>AG81+AJ81</f>
        <v>3559</v>
      </c>
      <c r="AN81" s="172"/>
      <c r="AO81" s="172"/>
      <c r="AP81" s="172"/>
      <c r="AQ81" s="172">
        <f>AK81+AN81</f>
        <v>3559</v>
      </c>
      <c r="AR81" s="172">
        <f>AL81+AO81</f>
        <v>3559</v>
      </c>
      <c r="AS81" s="172">
        <f>AM81+AP81</f>
        <v>3559</v>
      </c>
    </row>
    <row r="82" spans="1:45" s="6" customFormat="1" ht="18.75" hidden="1" customHeight="1" x14ac:dyDescent="0.25">
      <c r="A82" s="33"/>
      <c r="B82" s="202" t="s">
        <v>58</v>
      </c>
      <c r="C82" s="196" t="s">
        <v>204</v>
      </c>
      <c r="D82" s="197">
        <f>D83</f>
        <v>3538</v>
      </c>
      <c r="E82" s="197">
        <f>E83</f>
        <v>3672</v>
      </c>
      <c r="F82" s="197">
        <f>F83</f>
        <v>3819</v>
      </c>
      <c r="G82" s="170"/>
      <c r="H82" s="170"/>
      <c r="I82" s="170"/>
      <c r="J82" s="197">
        <f t="shared" ref="J82:Y82" si="225">J83</f>
        <v>0</v>
      </c>
      <c r="K82" s="197">
        <f t="shared" si="225"/>
        <v>0</v>
      </c>
      <c r="L82" s="197">
        <f t="shared" si="225"/>
        <v>0</v>
      </c>
      <c r="M82" s="198">
        <f t="shared" si="225"/>
        <v>3538</v>
      </c>
      <c r="N82" s="198">
        <f t="shared" si="225"/>
        <v>3672</v>
      </c>
      <c r="O82" s="198">
        <f t="shared" si="225"/>
        <v>3819</v>
      </c>
      <c r="P82" s="198">
        <f t="shared" si="225"/>
        <v>0</v>
      </c>
      <c r="Q82" s="198">
        <f t="shared" si="225"/>
        <v>0</v>
      </c>
      <c r="R82" s="198">
        <f t="shared" si="225"/>
        <v>0</v>
      </c>
      <c r="S82" s="198">
        <f t="shared" si="225"/>
        <v>3538</v>
      </c>
      <c r="T82" s="198">
        <f t="shared" si="225"/>
        <v>3672</v>
      </c>
      <c r="U82" s="198">
        <f t="shared" si="225"/>
        <v>3819</v>
      </c>
      <c r="V82" s="198">
        <f t="shared" si="225"/>
        <v>0</v>
      </c>
      <c r="W82" s="198">
        <f t="shared" si="225"/>
        <v>0</v>
      </c>
      <c r="X82" s="198">
        <f t="shared" si="225"/>
        <v>0</v>
      </c>
      <c r="Y82" s="199">
        <f t="shared" si="225"/>
        <v>3538</v>
      </c>
      <c r="Z82" s="199">
        <f>Z83</f>
        <v>3672</v>
      </c>
      <c r="AA82" s="199">
        <f>AA83</f>
        <v>3819</v>
      </c>
      <c r="AB82" s="199">
        <f t="shared" ref="AB82:AE82" si="226">AB83</f>
        <v>0</v>
      </c>
      <c r="AC82" s="199">
        <f t="shared" si="226"/>
        <v>0</v>
      </c>
      <c r="AD82" s="199">
        <f t="shared" si="226"/>
        <v>0</v>
      </c>
      <c r="AE82" s="199">
        <f t="shared" si="226"/>
        <v>3538</v>
      </c>
      <c r="AF82" s="199">
        <f>AF83</f>
        <v>3672</v>
      </c>
      <c r="AG82" s="199">
        <f>AG83</f>
        <v>3819</v>
      </c>
      <c r="AH82" s="199">
        <f t="shared" ref="AH82:AK82" si="227">AH83</f>
        <v>0</v>
      </c>
      <c r="AI82" s="199">
        <f t="shared" si="227"/>
        <v>0</v>
      </c>
      <c r="AJ82" s="199">
        <f t="shared" si="227"/>
        <v>0</v>
      </c>
      <c r="AK82" s="198">
        <f t="shared" si="227"/>
        <v>3538</v>
      </c>
      <c r="AL82" s="198">
        <f>AL83</f>
        <v>3672</v>
      </c>
      <c r="AM82" s="198">
        <f>AM83</f>
        <v>3819</v>
      </c>
      <c r="AN82" s="198">
        <f t="shared" ref="AN82:AQ82" si="228">AN83</f>
        <v>0</v>
      </c>
      <c r="AO82" s="198">
        <f t="shared" si="228"/>
        <v>0</v>
      </c>
      <c r="AP82" s="198">
        <f t="shared" si="228"/>
        <v>0</v>
      </c>
      <c r="AQ82" s="198">
        <f t="shared" si="228"/>
        <v>3538</v>
      </c>
      <c r="AR82" s="198">
        <f>AR83</f>
        <v>3672</v>
      </c>
      <c r="AS82" s="198">
        <f>AS83</f>
        <v>3819</v>
      </c>
    </row>
    <row r="83" spans="1:45" s="6" customFormat="1" ht="18.75" hidden="1" customHeight="1" x14ac:dyDescent="0.25">
      <c r="A83" s="37" t="s">
        <v>315</v>
      </c>
      <c r="B83" s="191" t="s">
        <v>59</v>
      </c>
      <c r="C83" s="184" t="s">
        <v>205</v>
      </c>
      <c r="D83" s="189">
        <f>D84+D85+D86+D87</f>
        <v>3538</v>
      </c>
      <c r="E83" s="189">
        <f>E84+E85+E86+E87</f>
        <v>3672</v>
      </c>
      <c r="F83" s="189">
        <f>F84+F85+F86+F87</f>
        <v>3819</v>
      </c>
      <c r="G83" s="170"/>
      <c r="H83" s="170"/>
      <c r="I83" s="170"/>
      <c r="J83" s="189">
        <f t="shared" ref="J83:AA83" si="229">J84+J85+J86+J87</f>
        <v>0</v>
      </c>
      <c r="K83" s="189">
        <f t="shared" si="229"/>
        <v>0</v>
      </c>
      <c r="L83" s="189">
        <f t="shared" si="229"/>
        <v>0</v>
      </c>
      <c r="M83" s="181">
        <f t="shared" si="229"/>
        <v>3538</v>
      </c>
      <c r="N83" s="181">
        <f t="shared" si="229"/>
        <v>3672</v>
      </c>
      <c r="O83" s="181">
        <f t="shared" si="229"/>
        <v>3819</v>
      </c>
      <c r="P83" s="181">
        <f t="shared" si="229"/>
        <v>0</v>
      </c>
      <c r="Q83" s="181">
        <f t="shared" si="229"/>
        <v>0</v>
      </c>
      <c r="R83" s="181">
        <f t="shared" si="229"/>
        <v>0</v>
      </c>
      <c r="S83" s="181">
        <f t="shared" si="229"/>
        <v>3538</v>
      </c>
      <c r="T83" s="181">
        <f t="shared" si="229"/>
        <v>3672</v>
      </c>
      <c r="U83" s="181">
        <f t="shared" si="229"/>
        <v>3819</v>
      </c>
      <c r="V83" s="181">
        <f t="shared" si="229"/>
        <v>0</v>
      </c>
      <c r="W83" s="181">
        <f t="shared" si="229"/>
        <v>0</v>
      </c>
      <c r="X83" s="181">
        <f t="shared" si="229"/>
        <v>0</v>
      </c>
      <c r="Y83" s="182">
        <f t="shared" si="229"/>
        <v>3538</v>
      </c>
      <c r="Z83" s="182">
        <f t="shared" si="229"/>
        <v>3672</v>
      </c>
      <c r="AA83" s="182">
        <f t="shared" si="229"/>
        <v>3819</v>
      </c>
      <c r="AB83" s="182">
        <f t="shared" ref="AB83:AG83" si="230">AB84+AB85+AB86+AB87</f>
        <v>0</v>
      </c>
      <c r="AC83" s="182">
        <f t="shared" si="230"/>
        <v>0</v>
      </c>
      <c r="AD83" s="182">
        <f t="shared" si="230"/>
        <v>0</v>
      </c>
      <c r="AE83" s="182">
        <f t="shared" si="230"/>
        <v>3538</v>
      </c>
      <c r="AF83" s="182">
        <f t="shared" si="230"/>
        <v>3672</v>
      </c>
      <c r="AG83" s="182">
        <f t="shared" si="230"/>
        <v>3819</v>
      </c>
      <c r="AH83" s="182">
        <f t="shared" ref="AH83:AM83" si="231">AH84+AH85+AH86+AH87</f>
        <v>0</v>
      </c>
      <c r="AI83" s="182">
        <f t="shared" si="231"/>
        <v>0</v>
      </c>
      <c r="AJ83" s="182">
        <f t="shared" si="231"/>
        <v>0</v>
      </c>
      <c r="AK83" s="181">
        <f t="shared" si="231"/>
        <v>3538</v>
      </c>
      <c r="AL83" s="181">
        <f t="shared" si="231"/>
        <v>3672</v>
      </c>
      <c r="AM83" s="181">
        <f t="shared" si="231"/>
        <v>3819</v>
      </c>
      <c r="AN83" s="181">
        <f t="shared" ref="AN83:AS83" si="232">AN84+AN85+AN86+AN87</f>
        <v>0</v>
      </c>
      <c r="AO83" s="181">
        <f t="shared" si="232"/>
        <v>0</v>
      </c>
      <c r="AP83" s="181">
        <f t="shared" si="232"/>
        <v>0</v>
      </c>
      <c r="AQ83" s="181">
        <f t="shared" si="232"/>
        <v>3538</v>
      </c>
      <c r="AR83" s="181">
        <f t="shared" si="232"/>
        <v>3672</v>
      </c>
      <c r="AS83" s="181">
        <f t="shared" si="232"/>
        <v>3819</v>
      </c>
    </row>
    <row r="84" spans="1:45" s="6" customFormat="1" ht="36" hidden="1" customHeight="1" x14ac:dyDescent="0.25">
      <c r="A84" s="37" t="s">
        <v>315</v>
      </c>
      <c r="B84" s="185" t="s">
        <v>383</v>
      </c>
      <c r="C84" s="184" t="s">
        <v>206</v>
      </c>
      <c r="D84" s="189">
        <v>957</v>
      </c>
      <c r="E84" s="189">
        <v>993</v>
      </c>
      <c r="F84" s="189">
        <v>1033</v>
      </c>
      <c r="G84" s="170"/>
      <c r="H84" s="170"/>
      <c r="I84" s="170"/>
      <c r="J84" s="189"/>
      <c r="K84" s="189"/>
      <c r="L84" s="189"/>
      <c r="M84" s="181">
        <f t="shared" ref="M84:O86" si="233">D84+J84</f>
        <v>957</v>
      </c>
      <c r="N84" s="181">
        <f t="shared" si="233"/>
        <v>993</v>
      </c>
      <c r="O84" s="181">
        <f t="shared" si="233"/>
        <v>1033</v>
      </c>
      <c r="P84" s="181"/>
      <c r="Q84" s="181"/>
      <c r="R84" s="181"/>
      <c r="S84" s="181">
        <f t="shared" ref="S84:U86" si="234">M84+P84</f>
        <v>957</v>
      </c>
      <c r="T84" s="181">
        <f t="shared" si="234"/>
        <v>993</v>
      </c>
      <c r="U84" s="181">
        <f t="shared" si="234"/>
        <v>1033</v>
      </c>
      <c r="V84" s="181"/>
      <c r="W84" s="181"/>
      <c r="X84" s="181"/>
      <c r="Y84" s="182">
        <f t="shared" ref="Y84:AA86" si="235">S84+V84</f>
        <v>957</v>
      </c>
      <c r="Z84" s="182">
        <f t="shared" si="235"/>
        <v>993</v>
      </c>
      <c r="AA84" s="182">
        <f t="shared" si="235"/>
        <v>1033</v>
      </c>
      <c r="AB84" s="182"/>
      <c r="AC84" s="182"/>
      <c r="AD84" s="182"/>
      <c r="AE84" s="182">
        <f t="shared" ref="AE84:AE86" si="236">Y84+AB84</f>
        <v>957</v>
      </c>
      <c r="AF84" s="182">
        <f t="shared" ref="AF84:AF86" si="237">Z84+AC84</f>
        <v>993</v>
      </c>
      <c r="AG84" s="182">
        <f t="shared" ref="AG84:AG86" si="238">AA84+AD84</f>
        <v>1033</v>
      </c>
      <c r="AH84" s="182"/>
      <c r="AI84" s="182"/>
      <c r="AJ84" s="182"/>
      <c r="AK84" s="181">
        <f t="shared" ref="AK84:AK86" si="239">AE84+AH84</f>
        <v>957</v>
      </c>
      <c r="AL84" s="181">
        <f t="shared" ref="AL84:AL86" si="240">AF84+AI84</f>
        <v>993</v>
      </c>
      <c r="AM84" s="181">
        <f t="shared" ref="AM84:AM86" si="241">AG84+AJ84</f>
        <v>1033</v>
      </c>
      <c r="AN84" s="181"/>
      <c r="AO84" s="181"/>
      <c r="AP84" s="181"/>
      <c r="AQ84" s="181">
        <f t="shared" ref="AQ84:AQ86" si="242">AK84+AN84</f>
        <v>957</v>
      </c>
      <c r="AR84" s="181">
        <f t="shared" ref="AR84:AR86" si="243">AL84+AO84</f>
        <v>993</v>
      </c>
      <c r="AS84" s="181">
        <f t="shared" ref="AS84:AS86" si="244">AM84+AP84</f>
        <v>1033</v>
      </c>
    </row>
    <row r="85" spans="1:45" s="6" customFormat="1" ht="36" hidden="1" customHeight="1" x14ac:dyDescent="0.25">
      <c r="A85" s="37" t="s">
        <v>315</v>
      </c>
      <c r="B85" s="185" t="s">
        <v>60</v>
      </c>
      <c r="C85" s="184" t="s">
        <v>207</v>
      </c>
      <c r="D85" s="189">
        <v>0</v>
      </c>
      <c r="E85" s="189">
        <v>0</v>
      </c>
      <c r="F85" s="189">
        <v>0</v>
      </c>
      <c r="G85" s="170"/>
      <c r="H85" s="170"/>
      <c r="I85" s="170"/>
      <c r="J85" s="189"/>
      <c r="K85" s="189"/>
      <c r="L85" s="189"/>
      <c r="M85" s="181">
        <f t="shared" si="233"/>
        <v>0</v>
      </c>
      <c r="N85" s="181">
        <f t="shared" si="233"/>
        <v>0</v>
      </c>
      <c r="O85" s="181">
        <f t="shared" si="233"/>
        <v>0</v>
      </c>
      <c r="P85" s="181"/>
      <c r="Q85" s="181"/>
      <c r="R85" s="181"/>
      <c r="S85" s="181">
        <f t="shared" si="234"/>
        <v>0</v>
      </c>
      <c r="T85" s="181">
        <f t="shared" si="234"/>
        <v>0</v>
      </c>
      <c r="U85" s="181">
        <f t="shared" si="234"/>
        <v>0</v>
      </c>
      <c r="V85" s="181"/>
      <c r="W85" s="181"/>
      <c r="X85" s="181"/>
      <c r="Y85" s="182">
        <f t="shared" si="235"/>
        <v>0</v>
      </c>
      <c r="Z85" s="182">
        <f t="shared" si="235"/>
        <v>0</v>
      </c>
      <c r="AA85" s="182">
        <f t="shared" si="235"/>
        <v>0</v>
      </c>
      <c r="AB85" s="182"/>
      <c r="AC85" s="182"/>
      <c r="AD85" s="182"/>
      <c r="AE85" s="182">
        <f t="shared" si="236"/>
        <v>0</v>
      </c>
      <c r="AF85" s="182">
        <f t="shared" si="237"/>
        <v>0</v>
      </c>
      <c r="AG85" s="182">
        <f t="shared" si="238"/>
        <v>0</v>
      </c>
      <c r="AH85" s="182"/>
      <c r="AI85" s="182"/>
      <c r="AJ85" s="182"/>
      <c r="AK85" s="181">
        <f t="shared" si="239"/>
        <v>0</v>
      </c>
      <c r="AL85" s="181">
        <f t="shared" si="240"/>
        <v>0</v>
      </c>
      <c r="AM85" s="181">
        <f t="shared" si="241"/>
        <v>0</v>
      </c>
      <c r="AN85" s="181"/>
      <c r="AO85" s="181"/>
      <c r="AP85" s="181"/>
      <c r="AQ85" s="181">
        <f t="shared" si="242"/>
        <v>0</v>
      </c>
      <c r="AR85" s="181">
        <f t="shared" si="243"/>
        <v>0</v>
      </c>
      <c r="AS85" s="181">
        <f t="shared" si="244"/>
        <v>0</v>
      </c>
    </row>
    <row r="86" spans="1:45" s="6" customFormat="1" ht="18.75" hidden="1" customHeight="1" x14ac:dyDescent="0.25">
      <c r="A86" s="37" t="s">
        <v>315</v>
      </c>
      <c r="B86" s="185" t="s">
        <v>384</v>
      </c>
      <c r="C86" s="184" t="s">
        <v>208</v>
      </c>
      <c r="D86" s="189">
        <v>161</v>
      </c>
      <c r="E86" s="189">
        <v>167</v>
      </c>
      <c r="F86" s="189">
        <v>174</v>
      </c>
      <c r="G86" s="170"/>
      <c r="H86" s="170"/>
      <c r="I86" s="170"/>
      <c r="J86" s="189"/>
      <c r="K86" s="189"/>
      <c r="L86" s="189"/>
      <c r="M86" s="181">
        <f t="shared" si="233"/>
        <v>161</v>
      </c>
      <c r="N86" s="181">
        <f t="shared" si="233"/>
        <v>167</v>
      </c>
      <c r="O86" s="181">
        <f t="shared" si="233"/>
        <v>174</v>
      </c>
      <c r="P86" s="181"/>
      <c r="Q86" s="181"/>
      <c r="R86" s="181"/>
      <c r="S86" s="181">
        <f t="shared" si="234"/>
        <v>161</v>
      </c>
      <c r="T86" s="181">
        <f t="shared" si="234"/>
        <v>167</v>
      </c>
      <c r="U86" s="181">
        <f t="shared" si="234"/>
        <v>174</v>
      </c>
      <c r="V86" s="181"/>
      <c r="W86" s="181"/>
      <c r="X86" s="181"/>
      <c r="Y86" s="182">
        <f t="shared" si="235"/>
        <v>161</v>
      </c>
      <c r="Z86" s="182">
        <f t="shared" si="235"/>
        <v>167</v>
      </c>
      <c r="AA86" s="182">
        <f t="shared" si="235"/>
        <v>174</v>
      </c>
      <c r="AB86" s="182"/>
      <c r="AC86" s="182"/>
      <c r="AD86" s="182"/>
      <c r="AE86" s="182">
        <f t="shared" si="236"/>
        <v>161</v>
      </c>
      <c r="AF86" s="182">
        <f t="shared" si="237"/>
        <v>167</v>
      </c>
      <c r="AG86" s="182">
        <f t="shared" si="238"/>
        <v>174</v>
      </c>
      <c r="AH86" s="182"/>
      <c r="AI86" s="182"/>
      <c r="AJ86" s="182"/>
      <c r="AK86" s="181">
        <f t="shared" si="239"/>
        <v>161</v>
      </c>
      <c r="AL86" s="181">
        <f t="shared" si="240"/>
        <v>167</v>
      </c>
      <c r="AM86" s="181">
        <f t="shared" si="241"/>
        <v>174</v>
      </c>
      <c r="AN86" s="181"/>
      <c r="AO86" s="181"/>
      <c r="AP86" s="181"/>
      <c r="AQ86" s="181">
        <f t="shared" si="242"/>
        <v>161</v>
      </c>
      <c r="AR86" s="181">
        <f t="shared" si="243"/>
        <v>167</v>
      </c>
      <c r="AS86" s="181">
        <f t="shared" si="244"/>
        <v>174</v>
      </c>
    </row>
    <row r="87" spans="1:45" s="6" customFormat="1" ht="18.75" hidden="1" customHeight="1" x14ac:dyDescent="0.25">
      <c r="A87" s="37" t="s">
        <v>315</v>
      </c>
      <c r="B87" s="185" t="s">
        <v>385</v>
      </c>
      <c r="C87" s="184" t="s">
        <v>209</v>
      </c>
      <c r="D87" s="189">
        <f>D88+D89</f>
        <v>2420</v>
      </c>
      <c r="E87" s="189">
        <f>E88+E89</f>
        <v>2512</v>
      </c>
      <c r="F87" s="189">
        <f>F88+F89</f>
        <v>2612</v>
      </c>
      <c r="G87" s="170"/>
      <c r="H87" s="170"/>
      <c r="I87" s="170"/>
      <c r="J87" s="189">
        <f t="shared" ref="J87:O87" si="245">J88+J89</f>
        <v>0</v>
      </c>
      <c r="K87" s="189">
        <f t="shared" si="245"/>
        <v>0</v>
      </c>
      <c r="L87" s="189">
        <f t="shared" si="245"/>
        <v>0</v>
      </c>
      <c r="M87" s="181">
        <f t="shared" si="245"/>
        <v>2420</v>
      </c>
      <c r="N87" s="181">
        <f t="shared" si="245"/>
        <v>2512</v>
      </c>
      <c r="O87" s="181">
        <f t="shared" si="245"/>
        <v>2612</v>
      </c>
      <c r="P87" s="181">
        <f t="shared" ref="P87:U87" si="246">P88+P89</f>
        <v>0</v>
      </c>
      <c r="Q87" s="181">
        <f t="shared" si="246"/>
        <v>0</v>
      </c>
      <c r="R87" s="181">
        <f t="shared" si="246"/>
        <v>0</v>
      </c>
      <c r="S87" s="181">
        <f t="shared" si="246"/>
        <v>2420</v>
      </c>
      <c r="T87" s="181">
        <f t="shared" si="246"/>
        <v>2512</v>
      </c>
      <c r="U87" s="181">
        <f t="shared" si="246"/>
        <v>2612</v>
      </c>
      <c r="V87" s="181">
        <f t="shared" ref="V87:AA87" si="247">V88+V89</f>
        <v>0</v>
      </c>
      <c r="W87" s="181">
        <f t="shared" si="247"/>
        <v>0</v>
      </c>
      <c r="X87" s="181">
        <f t="shared" si="247"/>
        <v>0</v>
      </c>
      <c r="Y87" s="182">
        <f t="shared" si="247"/>
        <v>2420</v>
      </c>
      <c r="Z87" s="182">
        <f t="shared" si="247"/>
        <v>2512</v>
      </c>
      <c r="AA87" s="182">
        <f t="shared" si="247"/>
        <v>2612</v>
      </c>
      <c r="AB87" s="182">
        <f t="shared" ref="AB87:AG87" si="248">AB88+AB89</f>
        <v>0</v>
      </c>
      <c r="AC87" s="182">
        <f t="shared" si="248"/>
        <v>0</v>
      </c>
      <c r="AD87" s="182">
        <f t="shared" si="248"/>
        <v>0</v>
      </c>
      <c r="AE87" s="182">
        <f t="shared" si="248"/>
        <v>2420</v>
      </c>
      <c r="AF87" s="182">
        <f t="shared" si="248"/>
        <v>2512</v>
      </c>
      <c r="AG87" s="182">
        <f t="shared" si="248"/>
        <v>2612</v>
      </c>
      <c r="AH87" s="182">
        <f t="shared" ref="AH87:AM87" si="249">AH88+AH89</f>
        <v>0</v>
      </c>
      <c r="AI87" s="182">
        <f t="shared" si="249"/>
        <v>0</v>
      </c>
      <c r="AJ87" s="182">
        <f t="shared" si="249"/>
        <v>0</v>
      </c>
      <c r="AK87" s="181">
        <f t="shared" si="249"/>
        <v>2420</v>
      </c>
      <c r="AL87" s="181">
        <f t="shared" si="249"/>
        <v>2512</v>
      </c>
      <c r="AM87" s="181">
        <f t="shared" si="249"/>
        <v>2612</v>
      </c>
      <c r="AN87" s="181">
        <f t="shared" ref="AN87:AS87" si="250">AN88+AN89</f>
        <v>0</v>
      </c>
      <c r="AO87" s="181">
        <f t="shared" si="250"/>
        <v>0</v>
      </c>
      <c r="AP87" s="181">
        <f t="shared" si="250"/>
        <v>0</v>
      </c>
      <c r="AQ87" s="181">
        <f t="shared" si="250"/>
        <v>2420</v>
      </c>
      <c r="AR87" s="181">
        <f t="shared" si="250"/>
        <v>2512</v>
      </c>
      <c r="AS87" s="181">
        <f t="shared" si="250"/>
        <v>2612</v>
      </c>
    </row>
    <row r="88" spans="1:45" s="6" customFormat="1" ht="18.75" hidden="1" customHeight="1" x14ac:dyDescent="0.25">
      <c r="A88" s="37" t="s">
        <v>315</v>
      </c>
      <c r="B88" s="185" t="s">
        <v>386</v>
      </c>
      <c r="C88" s="168" t="s">
        <v>327</v>
      </c>
      <c r="D88" s="189">
        <v>2220</v>
      </c>
      <c r="E88" s="189">
        <v>2304</v>
      </c>
      <c r="F88" s="189">
        <v>2396</v>
      </c>
      <c r="G88" s="170"/>
      <c r="H88" s="170"/>
      <c r="I88" s="170"/>
      <c r="J88" s="189"/>
      <c r="K88" s="189"/>
      <c r="L88" s="189"/>
      <c r="M88" s="181">
        <f t="shared" ref="M88:O89" si="251">D88+J88</f>
        <v>2220</v>
      </c>
      <c r="N88" s="181">
        <f t="shared" si="251"/>
        <v>2304</v>
      </c>
      <c r="O88" s="181">
        <f t="shared" si="251"/>
        <v>2396</v>
      </c>
      <c r="P88" s="181"/>
      <c r="Q88" s="181"/>
      <c r="R88" s="181"/>
      <c r="S88" s="181">
        <f t="shared" ref="S88:U89" si="252">M88+P88</f>
        <v>2220</v>
      </c>
      <c r="T88" s="181">
        <f t="shared" si="252"/>
        <v>2304</v>
      </c>
      <c r="U88" s="181">
        <f t="shared" si="252"/>
        <v>2396</v>
      </c>
      <c r="V88" s="181"/>
      <c r="W88" s="181"/>
      <c r="X88" s="181"/>
      <c r="Y88" s="182">
        <f t="shared" ref="Y88:AA89" si="253">S88+V88</f>
        <v>2220</v>
      </c>
      <c r="Z88" s="182">
        <f t="shared" si="253"/>
        <v>2304</v>
      </c>
      <c r="AA88" s="182">
        <f t="shared" si="253"/>
        <v>2396</v>
      </c>
      <c r="AB88" s="182"/>
      <c r="AC88" s="182"/>
      <c r="AD88" s="182"/>
      <c r="AE88" s="182">
        <f t="shared" ref="AE88:AE89" si="254">Y88+AB88</f>
        <v>2220</v>
      </c>
      <c r="AF88" s="182">
        <f t="shared" ref="AF88:AF89" si="255">Z88+AC88</f>
        <v>2304</v>
      </c>
      <c r="AG88" s="182">
        <f t="shared" ref="AG88:AG89" si="256">AA88+AD88</f>
        <v>2396</v>
      </c>
      <c r="AH88" s="182"/>
      <c r="AI88" s="182"/>
      <c r="AJ88" s="182"/>
      <c r="AK88" s="181">
        <f t="shared" ref="AK88:AK89" si="257">AE88+AH88</f>
        <v>2220</v>
      </c>
      <c r="AL88" s="181">
        <f t="shared" ref="AL88:AL89" si="258">AF88+AI88</f>
        <v>2304</v>
      </c>
      <c r="AM88" s="181">
        <f t="shared" ref="AM88:AM89" si="259">AG88+AJ88</f>
        <v>2396</v>
      </c>
      <c r="AN88" s="181"/>
      <c r="AO88" s="181"/>
      <c r="AP88" s="181"/>
      <c r="AQ88" s="181">
        <f t="shared" ref="AQ88:AQ89" si="260">AK88+AN88</f>
        <v>2220</v>
      </c>
      <c r="AR88" s="181">
        <f t="shared" ref="AR88:AR89" si="261">AL88+AO88</f>
        <v>2304</v>
      </c>
      <c r="AS88" s="181">
        <f t="shared" ref="AS88:AS89" si="262">AM88+AP88</f>
        <v>2396</v>
      </c>
    </row>
    <row r="89" spans="1:45" s="6" customFormat="1" ht="18.75" hidden="1" customHeight="1" x14ac:dyDescent="0.25">
      <c r="A89" s="37" t="s">
        <v>315</v>
      </c>
      <c r="B89" s="185" t="s">
        <v>387</v>
      </c>
      <c r="C89" s="168" t="s">
        <v>332</v>
      </c>
      <c r="D89" s="189">
        <v>200</v>
      </c>
      <c r="E89" s="189">
        <v>208</v>
      </c>
      <c r="F89" s="189">
        <v>216</v>
      </c>
      <c r="G89" s="170"/>
      <c r="H89" s="170"/>
      <c r="I89" s="170"/>
      <c r="J89" s="189"/>
      <c r="K89" s="189"/>
      <c r="L89" s="189"/>
      <c r="M89" s="181">
        <f t="shared" si="251"/>
        <v>200</v>
      </c>
      <c r="N89" s="181">
        <f t="shared" si="251"/>
        <v>208</v>
      </c>
      <c r="O89" s="181">
        <f t="shared" si="251"/>
        <v>216</v>
      </c>
      <c r="P89" s="181"/>
      <c r="Q89" s="181"/>
      <c r="R89" s="181"/>
      <c r="S89" s="181">
        <f t="shared" si="252"/>
        <v>200</v>
      </c>
      <c r="T89" s="181">
        <f t="shared" si="252"/>
        <v>208</v>
      </c>
      <c r="U89" s="181">
        <f t="shared" si="252"/>
        <v>216</v>
      </c>
      <c r="V89" s="181"/>
      <c r="W89" s="181"/>
      <c r="X89" s="181"/>
      <c r="Y89" s="182">
        <f t="shared" si="253"/>
        <v>200</v>
      </c>
      <c r="Z89" s="182">
        <f t="shared" si="253"/>
        <v>208</v>
      </c>
      <c r="AA89" s="182">
        <f t="shared" si="253"/>
        <v>216</v>
      </c>
      <c r="AB89" s="182"/>
      <c r="AC89" s="182"/>
      <c r="AD89" s="182"/>
      <c r="AE89" s="182">
        <f t="shared" si="254"/>
        <v>200</v>
      </c>
      <c r="AF89" s="182">
        <f t="shared" si="255"/>
        <v>208</v>
      </c>
      <c r="AG89" s="182">
        <f t="shared" si="256"/>
        <v>216</v>
      </c>
      <c r="AH89" s="182"/>
      <c r="AI89" s="182"/>
      <c r="AJ89" s="182"/>
      <c r="AK89" s="181">
        <f t="shared" si="257"/>
        <v>200</v>
      </c>
      <c r="AL89" s="181">
        <f t="shared" si="258"/>
        <v>208</v>
      </c>
      <c r="AM89" s="181">
        <f t="shared" si="259"/>
        <v>216</v>
      </c>
      <c r="AN89" s="181"/>
      <c r="AO89" s="181"/>
      <c r="AP89" s="181"/>
      <c r="AQ89" s="181">
        <f t="shared" si="260"/>
        <v>200</v>
      </c>
      <c r="AR89" s="181">
        <f t="shared" si="261"/>
        <v>208</v>
      </c>
      <c r="AS89" s="181">
        <f t="shared" si="262"/>
        <v>216</v>
      </c>
    </row>
    <row r="90" spans="1:45" s="6" customFormat="1" ht="54" hidden="1" customHeight="1" x14ac:dyDescent="0.25">
      <c r="A90" s="33"/>
      <c r="B90" s="202" t="s">
        <v>61</v>
      </c>
      <c r="C90" s="196" t="s">
        <v>340</v>
      </c>
      <c r="D90" s="197">
        <f>D91+D93</f>
        <v>7811.6</v>
      </c>
      <c r="E90" s="197">
        <f>E91+E93</f>
        <v>7811.6</v>
      </c>
      <c r="F90" s="197">
        <f>F91+F93</f>
        <v>7759.3</v>
      </c>
      <c r="G90" s="170"/>
      <c r="H90" s="170"/>
      <c r="I90" s="170"/>
      <c r="J90" s="197">
        <f t="shared" ref="J90:O90" si="263">J91+J93</f>
        <v>0</v>
      </c>
      <c r="K90" s="197">
        <f t="shared" si="263"/>
        <v>0</v>
      </c>
      <c r="L90" s="197">
        <f t="shared" si="263"/>
        <v>0</v>
      </c>
      <c r="M90" s="198">
        <f t="shared" si="263"/>
        <v>7811.6</v>
      </c>
      <c r="N90" s="198">
        <f t="shared" si="263"/>
        <v>7811.6</v>
      </c>
      <c r="O90" s="198">
        <f t="shared" si="263"/>
        <v>7759.3</v>
      </c>
      <c r="P90" s="198">
        <f t="shared" ref="P90:U90" si="264">P91+P93</f>
        <v>0</v>
      </c>
      <c r="Q90" s="198">
        <f t="shared" si="264"/>
        <v>0</v>
      </c>
      <c r="R90" s="198">
        <f t="shared" si="264"/>
        <v>0</v>
      </c>
      <c r="S90" s="198">
        <f t="shared" si="264"/>
        <v>7811.6</v>
      </c>
      <c r="T90" s="198">
        <f t="shared" si="264"/>
        <v>7811.6</v>
      </c>
      <c r="U90" s="198">
        <f t="shared" si="264"/>
        <v>7759.3</v>
      </c>
      <c r="V90" s="198">
        <f t="shared" ref="V90:AA90" si="265">V91+V93</f>
        <v>0</v>
      </c>
      <c r="W90" s="198">
        <f t="shared" si="265"/>
        <v>0</v>
      </c>
      <c r="X90" s="198">
        <f t="shared" si="265"/>
        <v>0</v>
      </c>
      <c r="Y90" s="199">
        <f t="shared" si="265"/>
        <v>7811.6</v>
      </c>
      <c r="Z90" s="199">
        <f t="shared" si="265"/>
        <v>7811.6</v>
      </c>
      <c r="AA90" s="199">
        <f t="shared" si="265"/>
        <v>7759.3</v>
      </c>
      <c r="AB90" s="199">
        <f t="shared" ref="AB90:AG90" si="266">AB91+AB93</f>
        <v>0</v>
      </c>
      <c r="AC90" s="199">
        <f t="shared" si="266"/>
        <v>0</v>
      </c>
      <c r="AD90" s="199">
        <f t="shared" si="266"/>
        <v>0</v>
      </c>
      <c r="AE90" s="199">
        <f t="shared" si="266"/>
        <v>7811.6</v>
      </c>
      <c r="AF90" s="199">
        <f t="shared" si="266"/>
        <v>7811.6</v>
      </c>
      <c r="AG90" s="199">
        <f t="shared" si="266"/>
        <v>7759.3</v>
      </c>
      <c r="AH90" s="199">
        <f t="shared" ref="AH90:AM90" si="267">AH91+AH93</f>
        <v>0</v>
      </c>
      <c r="AI90" s="199">
        <f t="shared" si="267"/>
        <v>0</v>
      </c>
      <c r="AJ90" s="199">
        <f t="shared" si="267"/>
        <v>0</v>
      </c>
      <c r="AK90" s="198">
        <f t="shared" si="267"/>
        <v>7811.6</v>
      </c>
      <c r="AL90" s="198">
        <f t="shared" si="267"/>
        <v>7811.6</v>
      </c>
      <c r="AM90" s="198">
        <f t="shared" si="267"/>
        <v>7759.3</v>
      </c>
      <c r="AN90" s="198">
        <f t="shared" ref="AN90:AS90" si="268">AN91+AN93</f>
        <v>0</v>
      </c>
      <c r="AO90" s="198">
        <f t="shared" si="268"/>
        <v>0</v>
      </c>
      <c r="AP90" s="198">
        <f t="shared" si="268"/>
        <v>0</v>
      </c>
      <c r="AQ90" s="198">
        <f t="shared" si="268"/>
        <v>7811.6</v>
      </c>
      <c r="AR90" s="198">
        <f t="shared" si="268"/>
        <v>7811.6</v>
      </c>
      <c r="AS90" s="198">
        <f t="shared" si="268"/>
        <v>7759.3</v>
      </c>
    </row>
    <row r="91" spans="1:45" s="6" customFormat="1" ht="18.75" hidden="1" customHeight="1" x14ac:dyDescent="0.25">
      <c r="A91" s="33"/>
      <c r="B91" s="191" t="s">
        <v>62</v>
      </c>
      <c r="C91" s="184" t="s">
        <v>210</v>
      </c>
      <c r="D91" s="189">
        <f>D92</f>
        <v>817.8</v>
      </c>
      <c r="E91" s="189">
        <f>E92</f>
        <v>817.8</v>
      </c>
      <c r="F91" s="189">
        <f>F92</f>
        <v>765.5</v>
      </c>
      <c r="G91" s="170"/>
      <c r="H91" s="170"/>
      <c r="I91" s="170"/>
      <c r="J91" s="189">
        <f t="shared" ref="J91:Y91" si="269">J92</f>
        <v>0</v>
      </c>
      <c r="K91" s="189">
        <f t="shared" si="269"/>
        <v>0</v>
      </c>
      <c r="L91" s="189">
        <f t="shared" si="269"/>
        <v>0</v>
      </c>
      <c r="M91" s="181">
        <f t="shared" si="269"/>
        <v>817.8</v>
      </c>
      <c r="N91" s="181">
        <f t="shared" si="269"/>
        <v>817.8</v>
      </c>
      <c r="O91" s="181">
        <f t="shared" si="269"/>
        <v>765.5</v>
      </c>
      <c r="P91" s="181">
        <f t="shared" si="269"/>
        <v>0</v>
      </c>
      <c r="Q91" s="181">
        <f t="shared" si="269"/>
        <v>0</v>
      </c>
      <c r="R91" s="181">
        <f t="shared" si="269"/>
        <v>0</v>
      </c>
      <c r="S91" s="181">
        <f t="shared" si="269"/>
        <v>817.8</v>
      </c>
      <c r="T91" s="181">
        <f t="shared" si="269"/>
        <v>817.8</v>
      </c>
      <c r="U91" s="181">
        <f t="shared" si="269"/>
        <v>765.5</v>
      </c>
      <c r="V91" s="181">
        <f t="shared" si="269"/>
        <v>0</v>
      </c>
      <c r="W91" s="181">
        <f t="shared" si="269"/>
        <v>0</v>
      </c>
      <c r="X91" s="181">
        <f t="shared" si="269"/>
        <v>0</v>
      </c>
      <c r="Y91" s="182">
        <f t="shared" si="269"/>
        <v>817.8</v>
      </c>
      <c r="Z91" s="182">
        <f>Z92</f>
        <v>817.8</v>
      </c>
      <c r="AA91" s="182">
        <f>AA92</f>
        <v>765.5</v>
      </c>
      <c r="AB91" s="182">
        <f t="shared" ref="AB91:AE91" si="270">AB92</f>
        <v>0</v>
      </c>
      <c r="AC91" s="182">
        <f t="shared" si="270"/>
        <v>0</v>
      </c>
      <c r="AD91" s="182">
        <f t="shared" si="270"/>
        <v>0</v>
      </c>
      <c r="AE91" s="182">
        <f t="shared" si="270"/>
        <v>817.8</v>
      </c>
      <c r="AF91" s="182">
        <f>AF92</f>
        <v>817.8</v>
      </c>
      <c r="AG91" s="182">
        <f>AG92</f>
        <v>765.5</v>
      </c>
      <c r="AH91" s="182">
        <f t="shared" ref="AH91:AK91" si="271">AH92</f>
        <v>-650</v>
      </c>
      <c r="AI91" s="182">
        <f t="shared" si="271"/>
        <v>0</v>
      </c>
      <c r="AJ91" s="182">
        <f t="shared" si="271"/>
        <v>0</v>
      </c>
      <c r="AK91" s="181">
        <f t="shared" si="271"/>
        <v>167.79999999999995</v>
      </c>
      <c r="AL91" s="181">
        <f>AL92</f>
        <v>817.8</v>
      </c>
      <c r="AM91" s="181">
        <f>AM92</f>
        <v>765.5</v>
      </c>
      <c r="AN91" s="181"/>
      <c r="AO91" s="181">
        <f t="shared" ref="AO91:AQ91" si="272">AO92</f>
        <v>0</v>
      </c>
      <c r="AP91" s="181">
        <f t="shared" si="272"/>
        <v>0</v>
      </c>
      <c r="AQ91" s="181">
        <f t="shared" si="272"/>
        <v>167.79999999999995</v>
      </c>
      <c r="AR91" s="181">
        <f>AR92</f>
        <v>817.8</v>
      </c>
      <c r="AS91" s="181">
        <f>AS92</f>
        <v>765.5</v>
      </c>
    </row>
    <row r="92" spans="1:45" s="6" customFormat="1" ht="37.5" hidden="1" customHeight="1" x14ac:dyDescent="0.25">
      <c r="A92" s="33">
        <v>911</v>
      </c>
      <c r="B92" s="185" t="s">
        <v>63</v>
      </c>
      <c r="C92" s="168" t="s">
        <v>211</v>
      </c>
      <c r="D92" s="189">
        <v>817.8</v>
      </c>
      <c r="E92" s="189">
        <v>817.8</v>
      </c>
      <c r="F92" s="189">
        <v>765.5</v>
      </c>
      <c r="G92" s="170"/>
      <c r="H92" s="170"/>
      <c r="I92" s="170"/>
      <c r="J92" s="189"/>
      <c r="K92" s="189"/>
      <c r="L92" s="189"/>
      <c r="M92" s="172">
        <f>D92+J92</f>
        <v>817.8</v>
      </c>
      <c r="N92" s="172">
        <f>E92+K92</f>
        <v>817.8</v>
      </c>
      <c r="O92" s="172">
        <f>F92+L92</f>
        <v>765.5</v>
      </c>
      <c r="P92" s="181"/>
      <c r="Q92" s="181"/>
      <c r="R92" s="181"/>
      <c r="S92" s="172">
        <f>M92+P92</f>
        <v>817.8</v>
      </c>
      <c r="T92" s="172">
        <f>N92+Q92</f>
        <v>817.8</v>
      </c>
      <c r="U92" s="172">
        <f>O92+R92</f>
        <v>765.5</v>
      </c>
      <c r="V92" s="181"/>
      <c r="W92" s="181"/>
      <c r="X92" s="181"/>
      <c r="Y92" s="174">
        <f>S92+V92</f>
        <v>817.8</v>
      </c>
      <c r="Z92" s="174">
        <f>T92+W92</f>
        <v>817.8</v>
      </c>
      <c r="AA92" s="174">
        <f>U92+X92</f>
        <v>765.5</v>
      </c>
      <c r="AB92" s="182"/>
      <c r="AC92" s="182"/>
      <c r="AD92" s="182"/>
      <c r="AE92" s="174">
        <f>Y92+AB92</f>
        <v>817.8</v>
      </c>
      <c r="AF92" s="174">
        <f>Z92+AC92</f>
        <v>817.8</v>
      </c>
      <c r="AG92" s="174">
        <f>AA92+AD92</f>
        <v>765.5</v>
      </c>
      <c r="AH92" s="182">
        <v>-650</v>
      </c>
      <c r="AI92" s="182"/>
      <c r="AJ92" s="182"/>
      <c r="AK92" s="172">
        <f>AE92+AH92</f>
        <v>167.79999999999995</v>
      </c>
      <c r="AL92" s="172">
        <f>AF92+AI92</f>
        <v>817.8</v>
      </c>
      <c r="AM92" s="172">
        <f>AG92+AJ92</f>
        <v>765.5</v>
      </c>
      <c r="AN92" s="181"/>
      <c r="AO92" s="181"/>
      <c r="AP92" s="181"/>
      <c r="AQ92" s="172">
        <f>AK92+AN92</f>
        <v>167.79999999999995</v>
      </c>
      <c r="AR92" s="172">
        <f>AL92+AO92</f>
        <v>817.8</v>
      </c>
      <c r="AS92" s="172">
        <f>AM92+AP92</f>
        <v>765.5</v>
      </c>
    </row>
    <row r="93" spans="1:45" s="6" customFormat="1" ht="18.75" hidden="1" customHeight="1" x14ac:dyDescent="0.25">
      <c r="A93" s="33"/>
      <c r="B93" s="185" t="s">
        <v>64</v>
      </c>
      <c r="C93" s="184" t="s">
        <v>212</v>
      </c>
      <c r="D93" s="189">
        <f>D94+D95</f>
        <v>6993.8</v>
      </c>
      <c r="E93" s="189">
        <f>E94+E95</f>
        <v>6993.8</v>
      </c>
      <c r="F93" s="189">
        <f>F94+F95</f>
        <v>6993.8</v>
      </c>
      <c r="G93" s="170"/>
      <c r="H93" s="170"/>
      <c r="I93" s="170"/>
      <c r="J93" s="189">
        <f t="shared" ref="J93:AA93" si="273">J94+J95</f>
        <v>0</v>
      </c>
      <c r="K93" s="189">
        <f t="shared" si="273"/>
        <v>0</v>
      </c>
      <c r="L93" s="189">
        <f t="shared" si="273"/>
        <v>0</v>
      </c>
      <c r="M93" s="181">
        <f t="shared" si="273"/>
        <v>6993.8</v>
      </c>
      <c r="N93" s="181">
        <f t="shared" si="273"/>
        <v>6993.8</v>
      </c>
      <c r="O93" s="181">
        <f t="shared" si="273"/>
        <v>6993.8</v>
      </c>
      <c r="P93" s="181">
        <f t="shared" si="273"/>
        <v>0</v>
      </c>
      <c r="Q93" s="181">
        <f t="shared" si="273"/>
        <v>0</v>
      </c>
      <c r="R93" s="181">
        <f t="shared" si="273"/>
        <v>0</v>
      </c>
      <c r="S93" s="181">
        <f t="shared" si="273"/>
        <v>6993.8</v>
      </c>
      <c r="T93" s="181">
        <f t="shared" si="273"/>
        <v>6993.8</v>
      </c>
      <c r="U93" s="181">
        <f t="shared" si="273"/>
        <v>6993.8</v>
      </c>
      <c r="V93" s="181">
        <f t="shared" si="273"/>
        <v>0</v>
      </c>
      <c r="W93" s="181">
        <f t="shared" si="273"/>
        <v>0</v>
      </c>
      <c r="X93" s="181">
        <f t="shared" si="273"/>
        <v>0</v>
      </c>
      <c r="Y93" s="182">
        <f t="shared" si="273"/>
        <v>6993.8</v>
      </c>
      <c r="Z93" s="182">
        <f t="shared" si="273"/>
        <v>6993.8</v>
      </c>
      <c r="AA93" s="182">
        <f t="shared" si="273"/>
        <v>6993.8</v>
      </c>
      <c r="AB93" s="182">
        <f t="shared" ref="AB93:AG93" si="274">AB94+AB95</f>
        <v>0</v>
      </c>
      <c r="AC93" s="182">
        <f t="shared" si="274"/>
        <v>0</v>
      </c>
      <c r="AD93" s="182">
        <f t="shared" si="274"/>
        <v>0</v>
      </c>
      <c r="AE93" s="182">
        <f t="shared" si="274"/>
        <v>6993.8</v>
      </c>
      <c r="AF93" s="182">
        <f t="shared" si="274"/>
        <v>6993.8</v>
      </c>
      <c r="AG93" s="182">
        <f t="shared" si="274"/>
        <v>6993.8</v>
      </c>
      <c r="AH93" s="182">
        <f t="shared" ref="AH93:AM93" si="275">AH94+AH95</f>
        <v>650</v>
      </c>
      <c r="AI93" s="182">
        <f t="shared" si="275"/>
        <v>0</v>
      </c>
      <c r="AJ93" s="182">
        <f t="shared" si="275"/>
        <v>0</v>
      </c>
      <c r="AK93" s="181">
        <f t="shared" si="275"/>
        <v>7643.8</v>
      </c>
      <c r="AL93" s="181">
        <f t="shared" si="275"/>
        <v>6993.8</v>
      </c>
      <c r="AM93" s="181">
        <f t="shared" si="275"/>
        <v>6993.8</v>
      </c>
      <c r="AN93" s="181"/>
      <c r="AO93" s="181">
        <f t="shared" ref="AO93:AS93" si="276">AO94+AO95</f>
        <v>0</v>
      </c>
      <c r="AP93" s="181">
        <f t="shared" si="276"/>
        <v>0</v>
      </c>
      <c r="AQ93" s="181">
        <f t="shared" si="276"/>
        <v>7643.8</v>
      </c>
      <c r="AR93" s="181">
        <f t="shared" si="276"/>
        <v>6993.8</v>
      </c>
      <c r="AS93" s="181">
        <f t="shared" si="276"/>
        <v>6993.8</v>
      </c>
    </row>
    <row r="94" spans="1:45" s="12" customFormat="1" ht="56.25" hidden="1" customHeight="1" x14ac:dyDescent="0.25">
      <c r="A94" s="38">
        <v>900</v>
      </c>
      <c r="B94" s="185" t="s">
        <v>65</v>
      </c>
      <c r="C94" s="180" t="s">
        <v>213</v>
      </c>
      <c r="D94" s="189">
        <v>1635</v>
      </c>
      <c r="E94" s="189">
        <v>1635</v>
      </c>
      <c r="F94" s="189">
        <v>1635</v>
      </c>
      <c r="G94" s="170"/>
      <c r="H94" s="170"/>
      <c r="I94" s="170"/>
      <c r="J94" s="189"/>
      <c r="K94" s="189"/>
      <c r="L94" s="189"/>
      <c r="M94" s="172">
        <f t="shared" ref="M94:O95" si="277">D94+J94</f>
        <v>1635</v>
      </c>
      <c r="N94" s="172">
        <f t="shared" si="277"/>
        <v>1635</v>
      </c>
      <c r="O94" s="172">
        <f t="shared" si="277"/>
        <v>1635</v>
      </c>
      <c r="P94" s="181"/>
      <c r="Q94" s="181"/>
      <c r="R94" s="181"/>
      <c r="S94" s="172">
        <f t="shared" ref="S94:U95" si="278">M94+P94</f>
        <v>1635</v>
      </c>
      <c r="T94" s="172">
        <f t="shared" si="278"/>
        <v>1635</v>
      </c>
      <c r="U94" s="172">
        <f t="shared" si="278"/>
        <v>1635</v>
      </c>
      <c r="V94" s="181"/>
      <c r="W94" s="181"/>
      <c r="X94" s="181"/>
      <c r="Y94" s="174">
        <f t="shared" ref="Y94:AA95" si="279">S94+V94</f>
        <v>1635</v>
      </c>
      <c r="Z94" s="174">
        <f t="shared" si="279"/>
        <v>1635</v>
      </c>
      <c r="AA94" s="174">
        <f t="shared" si="279"/>
        <v>1635</v>
      </c>
      <c r="AB94" s="182"/>
      <c r="AC94" s="182"/>
      <c r="AD94" s="182"/>
      <c r="AE94" s="174">
        <f t="shared" ref="AE94:AE95" si="280">Y94+AB94</f>
        <v>1635</v>
      </c>
      <c r="AF94" s="174">
        <f t="shared" ref="AF94:AF95" si="281">Z94+AC94</f>
        <v>1635</v>
      </c>
      <c r="AG94" s="174">
        <f t="shared" ref="AG94:AG95" si="282">AA94+AD94</f>
        <v>1635</v>
      </c>
      <c r="AH94" s="182"/>
      <c r="AI94" s="182"/>
      <c r="AJ94" s="182"/>
      <c r="AK94" s="172">
        <f t="shared" ref="AK94:AK95" si="283">AE94+AH94</f>
        <v>1635</v>
      </c>
      <c r="AL94" s="172">
        <f t="shared" ref="AL94:AL95" si="284">AF94+AI94</f>
        <v>1635</v>
      </c>
      <c r="AM94" s="172">
        <f t="shared" ref="AM94:AM95" si="285">AG94+AJ94</f>
        <v>1635</v>
      </c>
      <c r="AN94" s="181"/>
      <c r="AO94" s="181"/>
      <c r="AP94" s="181"/>
      <c r="AQ94" s="172">
        <f t="shared" ref="AQ94:AQ95" si="286">AK94+AN94</f>
        <v>1635</v>
      </c>
      <c r="AR94" s="172">
        <f t="shared" ref="AR94:AR95" si="287">AL94+AO94</f>
        <v>1635</v>
      </c>
      <c r="AS94" s="172">
        <f t="shared" ref="AS94:AS95" si="288">AM94+AP94</f>
        <v>1635</v>
      </c>
    </row>
    <row r="95" spans="1:45" s="11" customFormat="1" ht="37.5" hidden="1" customHeight="1" x14ac:dyDescent="0.25">
      <c r="A95" s="39" t="s">
        <v>392</v>
      </c>
      <c r="B95" s="252" t="s">
        <v>66</v>
      </c>
      <c r="C95" s="219" t="s">
        <v>214</v>
      </c>
      <c r="D95" s="253">
        <f>5523.8-165</f>
        <v>5358.8</v>
      </c>
      <c r="E95" s="253">
        <f>5523.8-165</f>
        <v>5358.8</v>
      </c>
      <c r="F95" s="253">
        <f>5523.8-165</f>
        <v>5358.8</v>
      </c>
      <c r="G95" s="254"/>
      <c r="H95" s="254"/>
      <c r="I95" s="254"/>
      <c r="J95" s="253"/>
      <c r="K95" s="253"/>
      <c r="L95" s="253"/>
      <c r="M95" s="172">
        <f t="shared" si="277"/>
        <v>5358.8</v>
      </c>
      <c r="N95" s="172">
        <f t="shared" si="277"/>
        <v>5358.8</v>
      </c>
      <c r="O95" s="172">
        <f t="shared" si="277"/>
        <v>5358.8</v>
      </c>
      <c r="P95" s="255"/>
      <c r="Q95" s="255"/>
      <c r="R95" s="255"/>
      <c r="S95" s="172">
        <f t="shared" si="278"/>
        <v>5358.8</v>
      </c>
      <c r="T95" s="172">
        <f t="shared" si="278"/>
        <v>5358.8</v>
      </c>
      <c r="U95" s="172">
        <f t="shared" si="278"/>
        <v>5358.8</v>
      </c>
      <c r="V95" s="255"/>
      <c r="W95" s="255"/>
      <c r="X95" s="255"/>
      <c r="Y95" s="174">
        <f t="shared" si="279"/>
        <v>5358.8</v>
      </c>
      <c r="Z95" s="174">
        <f t="shared" si="279"/>
        <v>5358.8</v>
      </c>
      <c r="AA95" s="174">
        <f t="shared" si="279"/>
        <v>5358.8</v>
      </c>
      <c r="AB95" s="256"/>
      <c r="AC95" s="256"/>
      <c r="AD95" s="256"/>
      <c r="AE95" s="174">
        <f t="shared" si="280"/>
        <v>5358.8</v>
      </c>
      <c r="AF95" s="174">
        <f t="shared" si="281"/>
        <v>5358.8</v>
      </c>
      <c r="AG95" s="174">
        <f t="shared" si="282"/>
        <v>5358.8</v>
      </c>
      <c r="AH95" s="174">
        <v>650</v>
      </c>
      <c r="AI95" s="256"/>
      <c r="AJ95" s="256"/>
      <c r="AK95" s="172">
        <f t="shared" si="283"/>
        <v>6008.8</v>
      </c>
      <c r="AL95" s="172">
        <f t="shared" si="284"/>
        <v>5358.8</v>
      </c>
      <c r="AM95" s="172">
        <f t="shared" si="285"/>
        <v>5358.8</v>
      </c>
      <c r="AN95" s="172"/>
      <c r="AO95" s="255"/>
      <c r="AP95" s="255"/>
      <c r="AQ95" s="172">
        <f t="shared" si="286"/>
        <v>6008.8</v>
      </c>
      <c r="AR95" s="172">
        <f t="shared" si="287"/>
        <v>5358.8</v>
      </c>
      <c r="AS95" s="172">
        <f t="shared" si="288"/>
        <v>5358.8</v>
      </c>
    </row>
    <row r="96" spans="1:45" s="6" customFormat="1" ht="18.75" hidden="1" customHeight="1" x14ac:dyDescent="0.25">
      <c r="A96" s="33"/>
      <c r="B96" s="195" t="s">
        <v>67</v>
      </c>
      <c r="C96" s="196" t="s">
        <v>215</v>
      </c>
      <c r="D96" s="197">
        <f>D97+D99+D103</f>
        <v>5000</v>
      </c>
      <c r="E96" s="197">
        <f>E97+E99+E103</f>
        <v>3500</v>
      </c>
      <c r="F96" s="197">
        <f>F97+F99+F103</f>
        <v>3000</v>
      </c>
      <c r="G96" s="170"/>
      <c r="H96" s="170"/>
      <c r="I96" s="170"/>
      <c r="J96" s="197">
        <f t="shared" ref="J96:AA96" si="289">J97+J99+J103</f>
        <v>0</v>
      </c>
      <c r="K96" s="197">
        <f t="shared" si="289"/>
        <v>0</v>
      </c>
      <c r="L96" s="197">
        <f t="shared" si="289"/>
        <v>0</v>
      </c>
      <c r="M96" s="198">
        <f t="shared" si="289"/>
        <v>5000</v>
      </c>
      <c r="N96" s="198">
        <f t="shared" si="289"/>
        <v>3500</v>
      </c>
      <c r="O96" s="198">
        <f t="shared" si="289"/>
        <v>3000</v>
      </c>
      <c r="P96" s="198">
        <f t="shared" si="289"/>
        <v>0</v>
      </c>
      <c r="Q96" s="198">
        <f t="shared" si="289"/>
        <v>0</v>
      </c>
      <c r="R96" s="198">
        <f t="shared" si="289"/>
        <v>0</v>
      </c>
      <c r="S96" s="198">
        <f t="shared" si="289"/>
        <v>5000</v>
      </c>
      <c r="T96" s="198">
        <f t="shared" si="289"/>
        <v>3500</v>
      </c>
      <c r="U96" s="198">
        <f t="shared" si="289"/>
        <v>3000</v>
      </c>
      <c r="V96" s="198">
        <f t="shared" si="289"/>
        <v>0</v>
      </c>
      <c r="W96" s="198">
        <f t="shared" si="289"/>
        <v>0</v>
      </c>
      <c r="X96" s="198">
        <f t="shared" si="289"/>
        <v>0</v>
      </c>
      <c r="Y96" s="199">
        <f t="shared" si="289"/>
        <v>5000</v>
      </c>
      <c r="Z96" s="199">
        <f t="shared" si="289"/>
        <v>3500</v>
      </c>
      <c r="AA96" s="199">
        <f t="shared" si="289"/>
        <v>3000</v>
      </c>
      <c r="AB96" s="199">
        <f t="shared" ref="AB96:AG96" si="290">AB97+AB99+AB103</f>
        <v>0</v>
      </c>
      <c r="AC96" s="199">
        <f t="shared" si="290"/>
        <v>0</v>
      </c>
      <c r="AD96" s="199">
        <f t="shared" si="290"/>
        <v>0</v>
      </c>
      <c r="AE96" s="199">
        <f t="shared" si="290"/>
        <v>5000</v>
      </c>
      <c r="AF96" s="199">
        <f t="shared" si="290"/>
        <v>3500</v>
      </c>
      <c r="AG96" s="199">
        <f t="shared" si="290"/>
        <v>3000</v>
      </c>
      <c r="AH96" s="199">
        <f t="shared" ref="AH96:AM96" si="291">AH97+AH99+AH103</f>
        <v>0</v>
      </c>
      <c r="AI96" s="199">
        <f t="shared" si="291"/>
        <v>0</v>
      </c>
      <c r="AJ96" s="199">
        <f t="shared" si="291"/>
        <v>0</v>
      </c>
      <c r="AK96" s="198">
        <f t="shared" si="291"/>
        <v>5000</v>
      </c>
      <c r="AL96" s="198">
        <f t="shared" si="291"/>
        <v>3500</v>
      </c>
      <c r="AM96" s="198">
        <f t="shared" si="291"/>
        <v>3000</v>
      </c>
      <c r="AN96" s="198">
        <f t="shared" ref="AN96:AS96" si="292">AN97+AN99+AN103</f>
        <v>0</v>
      </c>
      <c r="AO96" s="198">
        <f t="shared" si="292"/>
        <v>0</v>
      </c>
      <c r="AP96" s="198">
        <f t="shared" si="292"/>
        <v>0</v>
      </c>
      <c r="AQ96" s="198">
        <f t="shared" si="292"/>
        <v>5000</v>
      </c>
      <c r="AR96" s="198">
        <f t="shared" si="292"/>
        <v>3500</v>
      </c>
      <c r="AS96" s="198">
        <f t="shared" si="292"/>
        <v>3000</v>
      </c>
    </row>
    <row r="97" spans="1:45" s="6" customFormat="1" ht="18.75" hidden="1" customHeight="1" x14ac:dyDescent="0.25">
      <c r="A97" s="33">
        <v>900</v>
      </c>
      <c r="B97" s="191" t="s">
        <v>68</v>
      </c>
      <c r="C97" s="184" t="s">
        <v>216</v>
      </c>
      <c r="D97" s="189">
        <f>D98</f>
        <v>430</v>
      </c>
      <c r="E97" s="189">
        <f>E98</f>
        <v>430</v>
      </c>
      <c r="F97" s="189">
        <f>F98</f>
        <v>430</v>
      </c>
      <c r="G97" s="170"/>
      <c r="H97" s="170"/>
      <c r="I97" s="170"/>
      <c r="J97" s="189">
        <f>J98</f>
        <v>0</v>
      </c>
      <c r="K97" s="189">
        <f t="shared" ref="K97:U97" si="293">K98</f>
        <v>0</v>
      </c>
      <c r="L97" s="189">
        <f t="shared" si="293"/>
        <v>0</v>
      </c>
      <c r="M97" s="181">
        <f t="shared" si="293"/>
        <v>430</v>
      </c>
      <c r="N97" s="181">
        <f t="shared" si="293"/>
        <v>430</v>
      </c>
      <c r="O97" s="181">
        <f t="shared" si="293"/>
        <v>430</v>
      </c>
      <c r="P97" s="181">
        <f>P98</f>
        <v>0</v>
      </c>
      <c r="Q97" s="181">
        <f t="shared" si="293"/>
        <v>0</v>
      </c>
      <c r="R97" s="181">
        <f t="shared" si="293"/>
        <v>0</v>
      </c>
      <c r="S97" s="181">
        <f t="shared" si="293"/>
        <v>430</v>
      </c>
      <c r="T97" s="181">
        <f t="shared" si="293"/>
        <v>430</v>
      </c>
      <c r="U97" s="181">
        <f t="shared" si="293"/>
        <v>430</v>
      </c>
      <c r="V97" s="181">
        <f t="shared" ref="V97:AS97" si="294">V98</f>
        <v>0</v>
      </c>
      <c r="W97" s="181">
        <f t="shared" si="294"/>
        <v>0</v>
      </c>
      <c r="X97" s="181">
        <f t="shared" si="294"/>
        <v>0</v>
      </c>
      <c r="Y97" s="182">
        <f t="shared" si="294"/>
        <v>430</v>
      </c>
      <c r="Z97" s="182">
        <f t="shared" si="294"/>
        <v>430</v>
      </c>
      <c r="AA97" s="182">
        <f t="shared" si="294"/>
        <v>430</v>
      </c>
      <c r="AB97" s="182">
        <f t="shared" si="294"/>
        <v>0</v>
      </c>
      <c r="AC97" s="182">
        <f t="shared" si="294"/>
        <v>0</v>
      </c>
      <c r="AD97" s="182">
        <f t="shared" si="294"/>
        <v>0</v>
      </c>
      <c r="AE97" s="182">
        <f t="shared" si="294"/>
        <v>430</v>
      </c>
      <c r="AF97" s="182">
        <f t="shared" si="294"/>
        <v>430</v>
      </c>
      <c r="AG97" s="182">
        <f t="shared" si="294"/>
        <v>430</v>
      </c>
      <c r="AH97" s="182">
        <f t="shared" si="294"/>
        <v>0</v>
      </c>
      <c r="AI97" s="182">
        <f t="shared" si="294"/>
        <v>0</v>
      </c>
      <c r="AJ97" s="182">
        <f t="shared" si="294"/>
        <v>0</v>
      </c>
      <c r="AK97" s="181">
        <f t="shared" si="294"/>
        <v>430</v>
      </c>
      <c r="AL97" s="181">
        <f t="shared" si="294"/>
        <v>430</v>
      </c>
      <c r="AM97" s="181">
        <f t="shared" si="294"/>
        <v>430</v>
      </c>
      <c r="AN97" s="181">
        <f t="shared" si="294"/>
        <v>0</v>
      </c>
      <c r="AO97" s="181">
        <f t="shared" si="294"/>
        <v>0</v>
      </c>
      <c r="AP97" s="181">
        <f t="shared" si="294"/>
        <v>0</v>
      </c>
      <c r="AQ97" s="181">
        <f t="shared" si="294"/>
        <v>430</v>
      </c>
      <c r="AR97" s="181">
        <f t="shared" si="294"/>
        <v>430</v>
      </c>
      <c r="AS97" s="181">
        <f t="shared" si="294"/>
        <v>430</v>
      </c>
    </row>
    <row r="98" spans="1:45" s="6" customFormat="1" ht="37.5" hidden="1" customHeight="1" x14ac:dyDescent="0.25">
      <c r="A98" s="33">
        <v>900</v>
      </c>
      <c r="B98" s="185" t="s">
        <v>69</v>
      </c>
      <c r="C98" s="168" t="s">
        <v>217</v>
      </c>
      <c r="D98" s="189">
        <v>430</v>
      </c>
      <c r="E98" s="189">
        <v>430</v>
      </c>
      <c r="F98" s="189">
        <v>430</v>
      </c>
      <c r="G98" s="170"/>
      <c r="H98" s="170"/>
      <c r="I98" s="170"/>
      <c r="J98" s="189"/>
      <c r="K98" s="189"/>
      <c r="L98" s="189"/>
      <c r="M98" s="172">
        <f>D98+J98</f>
        <v>430</v>
      </c>
      <c r="N98" s="172">
        <f>E98+K98</f>
        <v>430</v>
      </c>
      <c r="O98" s="172">
        <f>F98+L98</f>
        <v>430</v>
      </c>
      <c r="P98" s="181"/>
      <c r="Q98" s="181"/>
      <c r="R98" s="181"/>
      <c r="S98" s="172">
        <f>M98+P98</f>
        <v>430</v>
      </c>
      <c r="T98" s="172">
        <f>N98+Q98</f>
        <v>430</v>
      </c>
      <c r="U98" s="172">
        <f>O98+R98</f>
        <v>430</v>
      </c>
      <c r="V98" s="181"/>
      <c r="W98" s="181"/>
      <c r="X98" s="181"/>
      <c r="Y98" s="174">
        <f>S98+V98</f>
        <v>430</v>
      </c>
      <c r="Z98" s="174">
        <f>T98+W98</f>
        <v>430</v>
      </c>
      <c r="AA98" s="174">
        <f>U98+X98</f>
        <v>430</v>
      </c>
      <c r="AB98" s="182"/>
      <c r="AC98" s="182"/>
      <c r="AD98" s="182"/>
      <c r="AE98" s="174">
        <f>Y98+AB98</f>
        <v>430</v>
      </c>
      <c r="AF98" s="174">
        <f>Z98+AC98</f>
        <v>430</v>
      </c>
      <c r="AG98" s="174">
        <f>AA98+AD98</f>
        <v>430</v>
      </c>
      <c r="AH98" s="182"/>
      <c r="AI98" s="182"/>
      <c r="AJ98" s="182"/>
      <c r="AK98" s="172">
        <f>AE98+AH98</f>
        <v>430</v>
      </c>
      <c r="AL98" s="172">
        <f>AF98+AI98</f>
        <v>430</v>
      </c>
      <c r="AM98" s="172">
        <f>AG98+AJ98</f>
        <v>430</v>
      </c>
      <c r="AN98" s="181"/>
      <c r="AO98" s="181"/>
      <c r="AP98" s="181"/>
      <c r="AQ98" s="172">
        <f>AK98+AN98</f>
        <v>430</v>
      </c>
      <c r="AR98" s="172">
        <f>AL98+AO98</f>
        <v>430</v>
      </c>
      <c r="AS98" s="172">
        <f>AM98+AP98</f>
        <v>430</v>
      </c>
    </row>
    <row r="99" spans="1:45" s="6" customFormat="1" ht="72" hidden="1" customHeight="1" x14ac:dyDescent="0.25">
      <c r="A99" s="33">
        <v>905</v>
      </c>
      <c r="B99" s="191" t="s">
        <v>70</v>
      </c>
      <c r="C99" s="214" t="s">
        <v>371</v>
      </c>
      <c r="D99" s="189">
        <f>D100</f>
        <v>3000</v>
      </c>
      <c r="E99" s="189">
        <f>E100</f>
        <v>1500</v>
      </c>
      <c r="F99" s="189">
        <f>F100</f>
        <v>1000</v>
      </c>
      <c r="G99" s="170"/>
      <c r="H99" s="170"/>
      <c r="I99" s="170"/>
      <c r="J99" s="189">
        <f>J100</f>
        <v>0</v>
      </c>
      <c r="K99" s="189">
        <f t="shared" ref="K99:U99" si="295">K100</f>
        <v>0</v>
      </c>
      <c r="L99" s="189">
        <f t="shared" si="295"/>
        <v>0</v>
      </c>
      <c r="M99" s="181">
        <f t="shared" si="295"/>
        <v>3000</v>
      </c>
      <c r="N99" s="181">
        <f t="shared" si="295"/>
        <v>1500</v>
      </c>
      <c r="O99" s="181">
        <f t="shared" si="295"/>
        <v>1000</v>
      </c>
      <c r="P99" s="181">
        <f>P100</f>
        <v>0</v>
      </c>
      <c r="Q99" s="181">
        <f t="shared" si="295"/>
        <v>0</v>
      </c>
      <c r="R99" s="181">
        <f t="shared" si="295"/>
        <v>0</v>
      </c>
      <c r="S99" s="181">
        <f t="shared" si="295"/>
        <v>3000</v>
      </c>
      <c r="T99" s="181">
        <f t="shared" si="295"/>
        <v>1500</v>
      </c>
      <c r="U99" s="181">
        <f t="shared" si="295"/>
        <v>1000</v>
      </c>
      <c r="V99" s="181">
        <f t="shared" ref="V99:AS99" si="296">V100</f>
        <v>0</v>
      </c>
      <c r="W99" s="181">
        <f t="shared" si="296"/>
        <v>0</v>
      </c>
      <c r="X99" s="181">
        <f t="shared" si="296"/>
        <v>0</v>
      </c>
      <c r="Y99" s="182">
        <f t="shared" si="296"/>
        <v>3000</v>
      </c>
      <c r="Z99" s="182">
        <f t="shared" si="296"/>
        <v>1500</v>
      </c>
      <c r="AA99" s="182">
        <f t="shared" si="296"/>
        <v>1000</v>
      </c>
      <c r="AB99" s="182">
        <f t="shared" si="296"/>
        <v>0</v>
      </c>
      <c r="AC99" s="182">
        <f t="shared" si="296"/>
        <v>0</v>
      </c>
      <c r="AD99" s="182">
        <f t="shared" si="296"/>
        <v>0</v>
      </c>
      <c r="AE99" s="182">
        <f t="shared" si="296"/>
        <v>3000</v>
      </c>
      <c r="AF99" s="182">
        <f t="shared" si="296"/>
        <v>1500</v>
      </c>
      <c r="AG99" s="182">
        <f t="shared" si="296"/>
        <v>1000</v>
      </c>
      <c r="AH99" s="182">
        <f t="shared" si="296"/>
        <v>0</v>
      </c>
      <c r="AI99" s="182">
        <f t="shared" si="296"/>
        <v>0</v>
      </c>
      <c r="AJ99" s="182">
        <f t="shared" si="296"/>
        <v>0</v>
      </c>
      <c r="AK99" s="181">
        <f t="shared" si="296"/>
        <v>3000</v>
      </c>
      <c r="AL99" s="181">
        <f t="shared" si="296"/>
        <v>1500</v>
      </c>
      <c r="AM99" s="181">
        <f t="shared" si="296"/>
        <v>1000</v>
      </c>
      <c r="AN99" s="181">
        <f t="shared" si="296"/>
        <v>0</v>
      </c>
      <c r="AO99" s="181">
        <f t="shared" si="296"/>
        <v>0</v>
      </c>
      <c r="AP99" s="181">
        <f t="shared" si="296"/>
        <v>0</v>
      </c>
      <c r="AQ99" s="181">
        <f t="shared" si="296"/>
        <v>3000</v>
      </c>
      <c r="AR99" s="181">
        <f t="shared" si="296"/>
        <v>1500</v>
      </c>
      <c r="AS99" s="181">
        <f t="shared" si="296"/>
        <v>1000</v>
      </c>
    </row>
    <row r="100" spans="1:45" s="6" customFormat="1" ht="90" hidden="1" customHeight="1" x14ac:dyDescent="0.25">
      <c r="A100" s="33">
        <v>905</v>
      </c>
      <c r="B100" s="191" t="s">
        <v>71</v>
      </c>
      <c r="C100" s="214" t="s">
        <v>218</v>
      </c>
      <c r="D100" s="189">
        <f>D101+D102</f>
        <v>3000</v>
      </c>
      <c r="E100" s="189">
        <f>E101+E102</f>
        <v>1500</v>
      </c>
      <c r="F100" s="189">
        <f>F101+F102</f>
        <v>1000</v>
      </c>
      <c r="G100" s="170"/>
      <c r="H100" s="170"/>
      <c r="I100" s="170"/>
      <c r="J100" s="189">
        <f t="shared" ref="J100:AA100" si="297">J101+J102</f>
        <v>0</v>
      </c>
      <c r="K100" s="189">
        <f t="shared" si="297"/>
        <v>0</v>
      </c>
      <c r="L100" s="189">
        <f t="shared" si="297"/>
        <v>0</v>
      </c>
      <c r="M100" s="181">
        <f t="shared" si="297"/>
        <v>3000</v>
      </c>
      <c r="N100" s="181">
        <f t="shared" si="297"/>
        <v>1500</v>
      </c>
      <c r="O100" s="181">
        <f t="shared" si="297"/>
        <v>1000</v>
      </c>
      <c r="P100" s="181">
        <f t="shared" si="297"/>
        <v>0</v>
      </c>
      <c r="Q100" s="181">
        <f t="shared" si="297"/>
        <v>0</v>
      </c>
      <c r="R100" s="181">
        <f t="shared" si="297"/>
        <v>0</v>
      </c>
      <c r="S100" s="181">
        <f t="shared" si="297"/>
        <v>3000</v>
      </c>
      <c r="T100" s="181">
        <f t="shared" si="297"/>
        <v>1500</v>
      </c>
      <c r="U100" s="181">
        <f t="shared" si="297"/>
        <v>1000</v>
      </c>
      <c r="V100" s="181">
        <f t="shared" si="297"/>
        <v>0</v>
      </c>
      <c r="W100" s="181">
        <f t="shared" si="297"/>
        <v>0</v>
      </c>
      <c r="X100" s="181">
        <f t="shared" si="297"/>
        <v>0</v>
      </c>
      <c r="Y100" s="182">
        <f t="shared" si="297"/>
        <v>3000</v>
      </c>
      <c r="Z100" s="182">
        <f t="shared" si="297"/>
        <v>1500</v>
      </c>
      <c r="AA100" s="182">
        <f t="shared" si="297"/>
        <v>1000</v>
      </c>
      <c r="AB100" s="182">
        <f t="shared" ref="AB100:AG100" si="298">AB101+AB102</f>
        <v>0</v>
      </c>
      <c r="AC100" s="182">
        <f t="shared" si="298"/>
        <v>0</v>
      </c>
      <c r="AD100" s="182">
        <f t="shared" si="298"/>
        <v>0</v>
      </c>
      <c r="AE100" s="182">
        <f t="shared" si="298"/>
        <v>3000</v>
      </c>
      <c r="AF100" s="182">
        <f t="shared" si="298"/>
        <v>1500</v>
      </c>
      <c r="AG100" s="182">
        <f t="shared" si="298"/>
        <v>1000</v>
      </c>
      <c r="AH100" s="182">
        <f t="shared" ref="AH100:AM100" si="299">AH101+AH102</f>
        <v>0</v>
      </c>
      <c r="AI100" s="182">
        <f t="shared" si="299"/>
        <v>0</v>
      </c>
      <c r="AJ100" s="182">
        <f t="shared" si="299"/>
        <v>0</v>
      </c>
      <c r="AK100" s="181">
        <f t="shared" si="299"/>
        <v>3000</v>
      </c>
      <c r="AL100" s="181">
        <f t="shared" si="299"/>
        <v>1500</v>
      </c>
      <c r="AM100" s="181">
        <f t="shared" si="299"/>
        <v>1000</v>
      </c>
      <c r="AN100" s="181">
        <f t="shared" ref="AN100:AS100" si="300">AN101+AN102</f>
        <v>0</v>
      </c>
      <c r="AO100" s="181">
        <f t="shared" si="300"/>
        <v>0</v>
      </c>
      <c r="AP100" s="181">
        <f t="shared" si="300"/>
        <v>0</v>
      </c>
      <c r="AQ100" s="181">
        <f t="shared" si="300"/>
        <v>3000</v>
      </c>
      <c r="AR100" s="181">
        <f t="shared" si="300"/>
        <v>1500</v>
      </c>
      <c r="AS100" s="181">
        <f t="shared" si="300"/>
        <v>1000</v>
      </c>
    </row>
    <row r="101" spans="1:45" s="6" customFormat="1" ht="112.5" hidden="1" customHeight="1" x14ac:dyDescent="0.25">
      <c r="A101" s="33"/>
      <c r="B101" s="209" t="s">
        <v>336</v>
      </c>
      <c r="C101" s="215" t="s">
        <v>337</v>
      </c>
      <c r="D101" s="177">
        <v>0</v>
      </c>
      <c r="E101" s="177">
        <v>0</v>
      </c>
      <c r="F101" s="177">
        <v>0</v>
      </c>
      <c r="G101" s="170"/>
      <c r="H101" s="170"/>
      <c r="I101" s="170"/>
      <c r="J101" s="177"/>
      <c r="K101" s="177"/>
      <c r="L101" s="177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2"/>
      <c r="AL101" s="172"/>
      <c r="AM101" s="172"/>
      <c r="AN101" s="172"/>
      <c r="AO101" s="172"/>
      <c r="AP101" s="172"/>
      <c r="AQ101" s="172"/>
      <c r="AR101" s="172"/>
      <c r="AS101" s="172"/>
    </row>
    <row r="102" spans="1:45" s="6" customFormat="1" ht="93.75" hidden="1" customHeight="1" x14ac:dyDescent="0.25">
      <c r="A102" s="33">
        <v>905</v>
      </c>
      <c r="B102" s="185" t="s">
        <v>72</v>
      </c>
      <c r="C102" s="168" t="s">
        <v>219</v>
      </c>
      <c r="D102" s="189">
        <v>3000</v>
      </c>
      <c r="E102" s="189">
        <v>1500</v>
      </c>
      <c r="F102" s="189">
        <v>1000</v>
      </c>
      <c r="G102" s="170"/>
      <c r="H102" s="170"/>
      <c r="I102" s="170"/>
      <c r="J102" s="189"/>
      <c r="K102" s="189"/>
      <c r="L102" s="189"/>
      <c r="M102" s="172">
        <f>D102+J102</f>
        <v>3000</v>
      </c>
      <c r="N102" s="172">
        <f>E102+K102</f>
        <v>1500</v>
      </c>
      <c r="O102" s="172">
        <f>F102+L102</f>
        <v>1000</v>
      </c>
      <c r="P102" s="181"/>
      <c r="Q102" s="181"/>
      <c r="R102" s="181"/>
      <c r="S102" s="172">
        <f>M102+P102</f>
        <v>3000</v>
      </c>
      <c r="T102" s="172">
        <f>N102+Q102</f>
        <v>1500</v>
      </c>
      <c r="U102" s="172">
        <f>O102+R102</f>
        <v>1000</v>
      </c>
      <c r="V102" s="181"/>
      <c r="W102" s="181"/>
      <c r="X102" s="181"/>
      <c r="Y102" s="174">
        <f>S102+V102</f>
        <v>3000</v>
      </c>
      <c r="Z102" s="174">
        <f>T102+W102</f>
        <v>1500</v>
      </c>
      <c r="AA102" s="174">
        <f>U102+X102</f>
        <v>1000</v>
      </c>
      <c r="AB102" s="182"/>
      <c r="AC102" s="182"/>
      <c r="AD102" s="182"/>
      <c r="AE102" s="174">
        <f>Y102+AB102</f>
        <v>3000</v>
      </c>
      <c r="AF102" s="174">
        <f>Z102+AC102</f>
        <v>1500</v>
      </c>
      <c r="AG102" s="174">
        <f>AA102+AD102</f>
        <v>1000</v>
      </c>
      <c r="AH102" s="182"/>
      <c r="AI102" s="182"/>
      <c r="AJ102" s="182"/>
      <c r="AK102" s="172">
        <f>AE102+AH102</f>
        <v>3000</v>
      </c>
      <c r="AL102" s="172">
        <f>AF102+AI102</f>
        <v>1500</v>
      </c>
      <c r="AM102" s="172">
        <f>AG102+AJ102</f>
        <v>1000</v>
      </c>
      <c r="AN102" s="181"/>
      <c r="AO102" s="181"/>
      <c r="AP102" s="181"/>
      <c r="AQ102" s="172">
        <f>AK102+AN102</f>
        <v>3000</v>
      </c>
      <c r="AR102" s="172">
        <f>AL102+AO102</f>
        <v>1500</v>
      </c>
      <c r="AS102" s="172">
        <f>AM102+AP102</f>
        <v>1000</v>
      </c>
    </row>
    <row r="103" spans="1:45" s="6" customFormat="1" ht="54" hidden="1" customHeight="1" x14ac:dyDescent="0.25">
      <c r="A103" s="33">
        <v>905</v>
      </c>
      <c r="B103" s="191" t="s">
        <v>73</v>
      </c>
      <c r="C103" s="214" t="s">
        <v>220</v>
      </c>
      <c r="D103" s="189">
        <f>D104</f>
        <v>1570</v>
      </c>
      <c r="E103" s="189">
        <f t="shared" ref="D103:F104" si="301">E104</f>
        <v>1570</v>
      </c>
      <c r="F103" s="189">
        <f t="shared" si="301"/>
        <v>1570</v>
      </c>
      <c r="G103" s="170"/>
      <c r="H103" s="170"/>
      <c r="I103" s="170"/>
      <c r="J103" s="189">
        <f t="shared" ref="J103:Y104" si="302">J104</f>
        <v>0</v>
      </c>
      <c r="K103" s="189">
        <f t="shared" si="302"/>
        <v>0</v>
      </c>
      <c r="L103" s="189">
        <f t="shared" si="302"/>
        <v>0</v>
      </c>
      <c r="M103" s="181">
        <f t="shared" si="302"/>
        <v>1570</v>
      </c>
      <c r="N103" s="181">
        <f t="shared" si="302"/>
        <v>1570</v>
      </c>
      <c r="O103" s="181">
        <f t="shared" si="302"/>
        <v>1570</v>
      </c>
      <c r="P103" s="181">
        <f t="shared" si="302"/>
        <v>0</v>
      </c>
      <c r="Q103" s="181">
        <f t="shared" si="302"/>
        <v>0</v>
      </c>
      <c r="R103" s="181">
        <f t="shared" si="302"/>
        <v>0</v>
      </c>
      <c r="S103" s="181">
        <f t="shared" si="302"/>
        <v>1570</v>
      </c>
      <c r="T103" s="181">
        <f t="shared" si="302"/>
        <v>1570</v>
      </c>
      <c r="U103" s="181">
        <f t="shared" si="302"/>
        <v>1570</v>
      </c>
      <c r="V103" s="181">
        <f t="shared" si="302"/>
        <v>0</v>
      </c>
      <c r="W103" s="181">
        <f t="shared" si="302"/>
        <v>0</v>
      </c>
      <c r="X103" s="181">
        <f t="shared" si="302"/>
        <v>0</v>
      </c>
      <c r="Y103" s="182">
        <f t="shared" si="302"/>
        <v>1570</v>
      </c>
      <c r="Z103" s="182">
        <f t="shared" ref="Y103:AN104" si="303">Z104</f>
        <v>1570</v>
      </c>
      <c r="AA103" s="182">
        <f t="shared" si="303"/>
        <v>1570</v>
      </c>
      <c r="AB103" s="182">
        <f t="shared" si="303"/>
        <v>0</v>
      </c>
      <c r="AC103" s="182">
        <f t="shared" si="303"/>
        <v>0</v>
      </c>
      <c r="AD103" s="182">
        <f t="shared" si="303"/>
        <v>0</v>
      </c>
      <c r="AE103" s="182">
        <f t="shared" si="303"/>
        <v>1570</v>
      </c>
      <c r="AF103" s="182">
        <f t="shared" si="303"/>
        <v>1570</v>
      </c>
      <c r="AG103" s="182">
        <f t="shared" si="303"/>
        <v>1570</v>
      </c>
      <c r="AH103" s="182">
        <f t="shared" si="303"/>
        <v>0</v>
      </c>
      <c r="AI103" s="182">
        <f t="shared" si="303"/>
        <v>0</v>
      </c>
      <c r="AJ103" s="182">
        <f t="shared" si="303"/>
        <v>0</v>
      </c>
      <c r="AK103" s="181">
        <f t="shared" si="303"/>
        <v>1570</v>
      </c>
      <c r="AL103" s="181">
        <f t="shared" si="303"/>
        <v>1570</v>
      </c>
      <c r="AM103" s="181">
        <f t="shared" si="303"/>
        <v>1570</v>
      </c>
      <c r="AN103" s="181">
        <f t="shared" si="303"/>
        <v>0</v>
      </c>
      <c r="AO103" s="181">
        <f t="shared" ref="AN103:AS104" si="304">AO104</f>
        <v>0</v>
      </c>
      <c r="AP103" s="181">
        <f t="shared" si="304"/>
        <v>0</v>
      </c>
      <c r="AQ103" s="181">
        <f t="shared" si="304"/>
        <v>1570</v>
      </c>
      <c r="AR103" s="181">
        <f t="shared" si="304"/>
        <v>1570</v>
      </c>
      <c r="AS103" s="181">
        <f t="shared" si="304"/>
        <v>1570</v>
      </c>
    </row>
    <row r="104" spans="1:45" s="6" customFormat="1" ht="36" hidden="1" customHeight="1" x14ac:dyDescent="0.25">
      <c r="A104" s="33">
        <v>905</v>
      </c>
      <c r="B104" s="191" t="s">
        <v>74</v>
      </c>
      <c r="C104" s="184" t="s">
        <v>221</v>
      </c>
      <c r="D104" s="189">
        <f t="shared" si="301"/>
        <v>1570</v>
      </c>
      <c r="E104" s="189">
        <f t="shared" si="301"/>
        <v>1570</v>
      </c>
      <c r="F104" s="189">
        <f t="shared" si="301"/>
        <v>1570</v>
      </c>
      <c r="G104" s="170"/>
      <c r="H104" s="170"/>
      <c r="I104" s="170"/>
      <c r="J104" s="189">
        <f t="shared" si="302"/>
        <v>0</v>
      </c>
      <c r="K104" s="189">
        <f t="shared" si="302"/>
        <v>0</v>
      </c>
      <c r="L104" s="189">
        <f t="shared" si="302"/>
        <v>0</v>
      </c>
      <c r="M104" s="181">
        <f t="shared" si="302"/>
        <v>1570</v>
      </c>
      <c r="N104" s="181">
        <f t="shared" si="302"/>
        <v>1570</v>
      </c>
      <c r="O104" s="181">
        <f t="shared" si="302"/>
        <v>1570</v>
      </c>
      <c r="P104" s="181">
        <f t="shared" si="302"/>
        <v>0</v>
      </c>
      <c r="Q104" s="181">
        <f t="shared" si="302"/>
        <v>0</v>
      </c>
      <c r="R104" s="181">
        <f t="shared" si="302"/>
        <v>0</v>
      </c>
      <c r="S104" s="181">
        <f t="shared" si="302"/>
        <v>1570</v>
      </c>
      <c r="T104" s="181">
        <f t="shared" si="302"/>
        <v>1570</v>
      </c>
      <c r="U104" s="181">
        <f t="shared" si="302"/>
        <v>1570</v>
      </c>
      <c r="V104" s="181">
        <f t="shared" si="302"/>
        <v>0</v>
      </c>
      <c r="W104" s="181">
        <f t="shared" si="302"/>
        <v>0</v>
      </c>
      <c r="X104" s="181">
        <f t="shared" si="302"/>
        <v>0</v>
      </c>
      <c r="Y104" s="182">
        <f t="shared" si="303"/>
        <v>1570</v>
      </c>
      <c r="Z104" s="182">
        <f t="shared" si="303"/>
        <v>1570</v>
      </c>
      <c r="AA104" s="182">
        <f t="shared" si="303"/>
        <v>1570</v>
      </c>
      <c r="AB104" s="182">
        <f t="shared" si="303"/>
        <v>0</v>
      </c>
      <c r="AC104" s="182">
        <f t="shared" si="303"/>
        <v>0</v>
      </c>
      <c r="AD104" s="182">
        <f t="shared" si="303"/>
        <v>0</v>
      </c>
      <c r="AE104" s="182">
        <f t="shared" si="303"/>
        <v>1570</v>
      </c>
      <c r="AF104" s="182">
        <f t="shared" si="303"/>
        <v>1570</v>
      </c>
      <c r="AG104" s="182">
        <f t="shared" si="303"/>
        <v>1570</v>
      </c>
      <c r="AH104" s="182">
        <f t="shared" si="303"/>
        <v>0</v>
      </c>
      <c r="AI104" s="182">
        <f t="shared" si="303"/>
        <v>0</v>
      </c>
      <c r="AJ104" s="182">
        <f t="shared" si="303"/>
        <v>0</v>
      </c>
      <c r="AK104" s="181">
        <f t="shared" si="303"/>
        <v>1570</v>
      </c>
      <c r="AL104" s="181">
        <f t="shared" si="303"/>
        <v>1570</v>
      </c>
      <c r="AM104" s="181">
        <f t="shared" si="303"/>
        <v>1570</v>
      </c>
      <c r="AN104" s="181">
        <f t="shared" si="304"/>
        <v>0</v>
      </c>
      <c r="AO104" s="181">
        <f t="shared" si="304"/>
        <v>0</v>
      </c>
      <c r="AP104" s="181">
        <f t="shared" si="304"/>
        <v>0</v>
      </c>
      <c r="AQ104" s="181">
        <f t="shared" si="304"/>
        <v>1570</v>
      </c>
      <c r="AR104" s="181">
        <f t="shared" si="304"/>
        <v>1570</v>
      </c>
      <c r="AS104" s="181">
        <f t="shared" si="304"/>
        <v>1570</v>
      </c>
    </row>
    <row r="105" spans="1:45" s="6" customFormat="1" ht="56.25" hidden="1" customHeight="1" x14ac:dyDescent="0.25">
      <c r="A105" s="33">
        <v>905</v>
      </c>
      <c r="B105" s="185" t="s">
        <v>75</v>
      </c>
      <c r="C105" s="168" t="s">
        <v>222</v>
      </c>
      <c r="D105" s="177">
        <v>1570</v>
      </c>
      <c r="E105" s="177">
        <v>1570</v>
      </c>
      <c r="F105" s="177">
        <v>1570</v>
      </c>
      <c r="G105" s="170"/>
      <c r="H105" s="170"/>
      <c r="I105" s="170"/>
      <c r="J105" s="177"/>
      <c r="K105" s="177"/>
      <c r="L105" s="177"/>
      <c r="M105" s="172">
        <f>D105+J105</f>
        <v>1570</v>
      </c>
      <c r="N105" s="172">
        <f>E105+K105</f>
        <v>1570</v>
      </c>
      <c r="O105" s="172">
        <f>F105+L105</f>
        <v>1570</v>
      </c>
      <c r="P105" s="172"/>
      <c r="Q105" s="172"/>
      <c r="R105" s="172"/>
      <c r="S105" s="172">
        <f>M105+P105</f>
        <v>1570</v>
      </c>
      <c r="T105" s="172">
        <f>N105+Q105</f>
        <v>1570</v>
      </c>
      <c r="U105" s="172">
        <f>O105+R105</f>
        <v>1570</v>
      </c>
      <c r="V105" s="172"/>
      <c r="W105" s="172"/>
      <c r="X105" s="172"/>
      <c r="Y105" s="174">
        <f>S105+V105</f>
        <v>1570</v>
      </c>
      <c r="Z105" s="174">
        <f>T105+W105</f>
        <v>1570</v>
      </c>
      <c r="AA105" s="174">
        <f>U105+X105</f>
        <v>1570</v>
      </c>
      <c r="AB105" s="174"/>
      <c r="AC105" s="174"/>
      <c r="AD105" s="174"/>
      <c r="AE105" s="174">
        <f>Y105+AB105</f>
        <v>1570</v>
      </c>
      <c r="AF105" s="174">
        <f>Z105+AC105</f>
        <v>1570</v>
      </c>
      <c r="AG105" s="174">
        <f>AA105+AD105</f>
        <v>1570</v>
      </c>
      <c r="AH105" s="174"/>
      <c r="AI105" s="174"/>
      <c r="AJ105" s="174"/>
      <c r="AK105" s="172">
        <f>AE105+AH105</f>
        <v>1570</v>
      </c>
      <c r="AL105" s="172">
        <f>AF105+AI105</f>
        <v>1570</v>
      </c>
      <c r="AM105" s="172">
        <f>AG105+AJ105</f>
        <v>1570</v>
      </c>
      <c r="AN105" s="172"/>
      <c r="AO105" s="172"/>
      <c r="AP105" s="172"/>
      <c r="AQ105" s="172">
        <f>AK105+AN105</f>
        <v>1570</v>
      </c>
      <c r="AR105" s="172">
        <f>AL105+AO105</f>
        <v>1570</v>
      </c>
      <c r="AS105" s="172">
        <f>AM105+AP105</f>
        <v>1570</v>
      </c>
    </row>
    <row r="106" spans="1:45" s="6" customFormat="1" hidden="1" x14ac:dyDescent="0.25">
      <c r="A106" s="33"/>
      <c r="B106" s="202" t="s">
        <v>76</v>
      </c>
      <c r="C106" s="196" t="s">
        <v>223</v>
      </c>
      <c r="D106" s="197">
        <f>D107+D110+D112+D115+D116+D117+D121+D122+D125+D127+D128+D130</f>
        <v>7080</v>
      </c>
      <c r="E106" s="197">
        <f>E107+E110+E112+E115+E116+E117+E121+E122+E125+E127+E128+E130</f>
        <v>7267</v>
      </c>
      <c r="F106" s="197">
        <f>F107+F110+F112+F115+F116+F117+F121+F122+F125+F127+F128+F130</f>
        <v>7472</v>
      </c>
      <c r="G106" s="170"/>
      <c r="H106" s="170"/>
      <c r="I106" s="170"/>
      <c r="J106" s="197">
        <f t="shared" ref="J106:AG106" si="305">J107+J110+J112+J115+J116+J117+J121+J122+J125+J127+J128+J130</f>
        <v>0</v>
      </c>
      <c r="K106" s="197">
        <f t="shared" si="305"/>
        <v>0</v>
      </c>
      <c r="L106" s="197">
        <f t="shared" si="305"/>
        <v>0</v>
      </c>
      <c r="M106" s="198">
        <f t="shared" si="305"/>
        <v>7080</v>
      </c>
      <c r="N106" s="198">
        <f t="shared" si="305"/>
        <v>7267</v>
      </c>
      <c r="O106" s="198">
        <f t="shared" si="305"/>
        <v>7472</v>
      </c>
      <c r="P106" s="198">
        <f t="shared" si="305"/>
        <v>0</v>
      </c>
      <c r="Q106" s="198">
        <f t="shared" si="305"/>
        <v>0</v>
      </c>
      <c r="R106" s="198">
        <f t="shared" si="305"/>
        <v>0</v>
      </c>
      <c r="S106" s="198">
        <f t="shared" si="305"/>
        <v>7080</v>
      </c>
      <c r="T106" s="198">
        <f t="shared" si="305"/>
        <v>7267</v>
      </c>
      <c r="U106" s="198">
        <f t="shared" si="305"/>
        <v>7472</v>
      </c>
      <c r="V106" s="198">
        <f t="shared" si="305"/>
        <v>0</v>
      </c>
      <c r="W106" s="198">
        <f t="shared" si="305"/>
        <v>0</v>
      </c>
      <c r="X106" s="198">
        <f t="shared" si="305"/>
        <v>0</v>
      </c>
      <c r="Y106" s="199">
        <f t="shared" si="305"/>
        <v>7080</v>
      </c>
      <c r="Z106" s="199">
        <f t="shared" si="305"/>
        <v>7267</v>
      </c>
      <c r="AA106" s="199">
        <f t="shared" si="305"/>
        <v>7472</v>
      </c>
      <c r="AB106" s="199">
        <f t="shared" si="305"/>
        <v>0</v>
      </c>
      <c r="AC106" s="199">
        <f t="shared" si="305"/>
        <v>0</v>
      </c>
      <c r="AD106" s="199">
        <f t="shared" si="305"/>
        <v>0</v>
      </c>
      <c r="AE106" s="199">
        <f t="shared" si="305"/>
        <v>7080</v>
      </c>
      <c r="AF106" s="199">
        <f t="shared" si="305"/>
        <v>7267</v>
      </c>
      <c r="AG106" s="199">
        <f t="shared" si="305"/>
        <v>7472</v>
      </c>
      <c r="AH106" s="199">
        <f t="shared" ref="AH106:AM106" si="306">AH107+AH110+AH112+AH115+AH116+AH117+AH121+AH122+AH125+AH127+AH128+AH130</f>
        <v>0</v>
      </c>
      <c r="AI106" s="199">
        <f t="shared" si="306"/>
        <v>0</v>
      </c>
      <c r="AJ106" s="199">
        <f t="shared" si="306"/>
        <v>0</v>
      </c>
      <c r="AK106" s="198">
        <f t="shared" si="306"/>
        <v>7080</v>
      </c>
      <c r="AL106" s="198">
        <f t="shared" si="306"/>
        <v>7267</v>
      </c>
      <c r="AM106" s="198">
        <f t="shared" si="306"/>
        <v>7472</v>
      </c>
      <c r="AN106" s="198">
        <f t="shared" ref="AN106:AS106" si="307">AN107+AN110+AN112+AN115+AN116+AN117+AN121+AN122+AN125+AN127+AN128+AN130</f>
        <v>0</v>
      </c>
      <c r="AO106" s="198">
        <f t="shared" si="307"/>
        <v>0</v>
      </c>
      <c r="AP106" s="198">
        <f t="shared" si="307"/>
        <v>0</v>
      </c>
      <c r="AQ106" s="198">
        <f t="shared" si="307"/>
        <v>7080</v>
      </c>
      <c r="AR106" s="198">
        <f t="shared" si="307"/>
        <v>7267</v>
      </c>
      <c r="AS106" s="198">
        <f t="shared" si="307"/>
        <v>7472</v>
      </c>
    </row>
    <row r="107" spans="1:45" s="6" customFormat="1" ht="36" hidden="1" customHeight="1" x14ac:dyDescent="0.25">
      <c r="A107" s="33"/>
      <c r="B107" s="191" t="s">
        <v>77</v>
      </c>
      <c r="C107" s="184" t="s">
        <v>368</v>
      </c>
      <c r="D107" s="189">
        <f>D108+D109</f>
        <v>204</v>
      </c>
      <c r="E107" s="189">
        <f>E108+E109</f>
        <v>212</v>
      </c>
      <c r="F107" s="189">
        <f>F108+F109</f>
        <v>221</v>
      </c>
      <c r="G107" s="170"/>
      <c r="H107" s="170"/>
      <c r="I107" s="170"/>
      <c r="J107" s="189">
        <f t="shared" ref="J107:O107" si="308">J108+J109</f>
        <v>0</v>
      </c>
      <c r="K107" s="189">
        <f t="shared" si="308"/>
        <v>0</v>
      </c>
      <c r="L107" s="189">
        <f t="shared" si="308"/>
        <v>0</v>
      </c>
      <c r="M107" s="181">
        <f t="shared" si="308"/>
        <v>204</v>
      </c>
      <c r="N107" s="181">
        <f t="shared" si="308"/>
        <v>212</v>
      </c>
      <c r="O107" s="181">
        <f t="shared" si="308"/>
        <v>221</v>
      </c>
      <c r="P107" s="181">
        <f t="shared" ref="P107:U107" si="309">P108+P109</f>
        <v>0</v>
      </c>
      <c r="Q107" s="181">
        <f t="shared" si="309"/>
        <v>0</v>
      </c>
      <c r="R107" s="181">
        <f t="shared" si="309"/>
        <v>0</v>
      </c>
      <c r="S107" s="181">
        <f t="shared" si="309"/>
        <v>204</v>
      </c>
      <c r="T107" s="181">
        <f t="shared" si="309"/>
        <v>212</v>
      </c>
      <c r="U107" s="181">
        <f t="shared" si="309"/>
        <v>221</v>
      </c>
      <c r="V107" s="181">
        <f t="shared" ref="V107:AA107" si="310">V108+V109</f>
        <v>0</v>
      </c>
      <c r="W107" s="181">
        <f t="shared" si="310"/>
        <v>0</v>
      </c>
      <c r="X107" s="181">
        <f t="shared" si="310"/>
        <v>0</v>
      </c>
      <c r="Y107" s="182">
        <f t="shared" si="310"/>
        <v>204</v>
      </c>
      <c r="Z107" s="182">
        <f t="shared" si="310"/>
        <v>212</v>
      </c>
      <c r="AA107" s="182">
        <f t="shared" si="310"/>
        <v>221</v>
      </c>
      <c r="AB107" s="182">
        <f t="shared" ref="AB107:AG107" si="311">AB108+AB109</f>
        <v>0</v>
      </c>
      <c r="AC107" s="182">
        <f t="shared" si="311"/>
        <v>0</v>
      </c>
      <c r="AD107" s="182">
        <f t="shared" si="311"/>
        <v>0</v>
      </c>
      <c r="AE107" s="182">
        <f t="shared" si="311"/>
        <v>204</v>
      </c>
      <c r="AF107" s="182">
        <f t="shared" si="311"/>
        <v>212</v>
      </c>
      <c r="AG107" s="182">
        <f t="shared" si="311"/>
        <v>221</v>
      </c>
      <c r="AH107" s="182">
        <f t="shared" ref="AH107:AM107" si="312">AH108+AH109</f>
        <v>0</v>
      </c>
      <c r="AI107" s="182">
        <f t="shared" si="312"/>
        <v>0</v>
      </c>
      <c r="AJ107" s="182">
        <f t="shared" si="312"/>
        <v>0</v>
      </c>
      <c r="AK107" s="181">
        <f t="shared" si="312"/>
        <v>204</v>
      </c>
      <c r="AL107" s="181">
        <f t="shared" si="312"/>
        <v>212</v>
      </c>
      <c r="AM107" s="181">
        <f t="shared" si="312"/>
        <v>221</v>
      </c>
      <c r="AN107" s="181">
        <f t="shared" ref="AN107:AS107" si="313">AN108+AN109</f>
        <v>0</v>
      </c>
      <c r="AO107" s="181">
        <f t="shared" si="313"/>
        <v>0</v>
      </c>
      <c r="AP107" s="181">
        <f t="shared" si="313"/>
        <v>0</v>
      </c>
      <c r="AQ107" s="181">
        <f t="shared" si="313"/>
        <v>204</v>
      </c>
      <c r="AR107" s="181">
        <f t="shared" si="313"/>
        <v>212</v>
      </c>
      <c r="AS107" s="181">
        <f t="shared" si="313"/>
        <v>221</v>
      </c>
    </row>
    <row r="108" spans="1:45" s="6" customFormat="1" ht="137.25" hidden="1" customHeight="1" x14ac:dyDescent="0.25">
      <c r="A108" s="33">
        <v>182</v>
      </c>
      <c r="B108" s="185" t="s">
        <v>78</v>
      </c>
      <c r="C108" s="216" t="s">
        <v>343</v>
      </c>
      <c r="D108" s="189">
        <v>189</v>
      </c>
      <c r="E108" s="189">
        <v>196</v>
      </c>
      <c r="F108" s="189">
        <v>204</v>
      </c>
      <c r="G108" s="170"/>
      <c r="H108" s="170"/>
      <c r="I108" s="170"/>
      <c r="J108" s="189"/>
      <c r="K108" s="189"/>
      <c r="L108" s="189"/>
      <c r="M108" s="172">
        <f t="shared" ref="M108:O109" si="314">D108+J108</f>
        <v>189</v>
      </c>
      <c r="N108" s="172">
        <f t="shared" si="314"/>
        <v>196</v>
      </c>
      <c r="O108" s="172">
        <f t="shared" si="314"/>
        <v>204</v>
      </c>
      <c r="P108" s="181"/>
      <c r="Q108" s="181"/>
      <c r="R108" s="181"/>
      <c r="S108" s="172">
        <f t="shared" ref="S108:U109" si="315">M108+P108</f>
        <v>189</v>
      </c>
      <c r="T108" s="172">
        <f t="shared" si="315"/>
        <v>196</v>
      </c>
      <c r="U108" s="172">
        <f t="shared" si="315"/>
        <v>204</v>
      </c>
      <c r="V108" s="181"/>
      <c r="W108" s="181"/>
      <c r="X108" s="181"/>
      <c r="Y108" s="174">
        <f t="shared" ref="Y108:AA109" si="316">S108+V108</f>
        <v>189</v>
      </c>
      <c r="Z108" s="174">
        <f t="shared" si="316"/>
        <v>196</v>
      </c>
      <c r="AA108" s="174">
        <f t="shared" si="316"/>
        <v>204</v>
      </c>
      <c r="AB108" s="182"/>
      <c r="AC108" s="182"/>
      <c r="AD108" s="182"/>
      <c r="AE108" s="174">
        <f t="shared" ref="AE108:AE109" si="317">Y108+AB108</f>
        <v>189</v>
      </c>
      <c r="AF108" s="174">
        <f t="shared" ref="AF108:AF109" si="318">Z108+AC108</f>
        <v>196</v>
      </c>
      <c r="AG108" s="174">
        <f t="shared" ref="AG108:AG109" si="319">AA108+AD108</f>
        <v>204</v>
      </c>
      <c r="AH108" s="182"/>
      <c r="AI108" s="182"/>
      <c r="AJ108" s="182"/>
      <c r="AK108" s="172">
        <f t="shared" ref="AK108:AK109" si="320">AE108+AH108</f>
        <v>189</v>
      </c>
      <c r="AL108" s="172">
        <f t="shared" ref="AL108:AL109" si="321">AF108+AI108</f>
        <v>196</v>
      </c>
      <c r="AM108" s="172">
        <f t="shared" ref="AM108:AM109" si="322">AG108+AJ108</f>
        <v>204</v>
      </c>
      <c r="AN108" s="181"/>
      <c r="AO108" s="181"/>
      <c r="AP108" s="181"/>
      <c r="AQ108" s="172">
        <f t="shared" ref="AQ108:AQ109" si="323">AK108+AN108</f>
        <v>189</v>
      </c>
      <c r="AR108" s="172">
        <f t="shared" ref="AR108:AR109" si="324">AL108+AO108</f>
        <v>196</v>
      </c>
      <c r="AS108" s="172">
        <f t="shared" ref="AS108:AS109" si="325">AM108+AP108</f>
        <v>204</v>
      </c>
    </row>
    <row r="109" spans="1:45" s="6" customFormat="1" ht="56.25" hidden="1" customHeight="1" x14ac:dyDescent="0.25">
      <c r="A109" s="33">
        <v>182</v>
      </c>
      <c r="B109" s="185" t="s">
        <v>79</v>
      </c>
      <c r="C109" s="168" t="s">
        <v>377</v>
      </c>
      <c r="D109" s="189">
        <v>15</v>
      </c>
      <c r="E109" s="189">
        <v>16</v>
      </c>
      <c r="F109" s="189">
        <v>17</v>
      </c>
      <c r="G109" s="170"/>
      <c r="H109" s="170"/>
      <c r="I109" s="170"/>
      <c r="J109" s="189"/>
      <c r="K109" s="189"/>
      <c r="L109" s="189"/>
      <c r="M109" s="172">
        <f t="shared" si="314"/>
        <v>15</v>
      </c>
      <c r="N109" s="172">
        <f t="shared" si="314"/>
        <v>16</v>
      </c>
      <c r="O109" s="172">
        <f t="shared" si="314"/>
        <v>17</v>
      </c>
      <c r="P109" s="181"/>
      <c r="Q109" s="181"/>
      <c r="R109" s="181"/>
      <c r="S109" s="172">
        <f t="shared" si="315"/>
        <v>15</v>
      </c>
      <c r="T109" s="172">
        <f t="shared" si="315"/>
        <v>16</v>
      </c>
      <c r="U109" s="172">
        <f t="shared" si="315"/>
        <v>17</v>
      </c>
      <c r="V109" s="181"/>
      <c r="W109" s="181"/>
      <c r="X109" s="181"/>
      <c r="Y109" s="174">
        <f t="shared" si="316"/>
        <v>15</v>
      </c>
      <c r="Z109" s="174">
        <f t="shared" si="316"/>
        <v>16</v>
      </c>
      <c r="AA109" s="174">
        <f t="shared" si="316"/>
        <v>17</v>
      </c>
      <c r="AB109" s="182"/>
      <c r="AC109" s="182"/>
      <c r="AD109" s="182"/>
      <c r="AE109" s="174">
        <f t="shared" si="317"/>
        <v>15</v>
      </c>
      <c r="AF109" s="174">
        <f t="shared" si="318"/>
        <v>16</v>
      </c>
      <c r="AG109" s="174">
        <f t="shared" si="319"/>
        <v>17</v>
      </c>
      <c r="AH109" s="182"/>
      <c r="AI109" s="182"/>
      <c r="AJ109" s="182"/>
      <c r="AK109" s="172">
        <f t="shared" si="320"/>
        <v>15</v>
      </c>
      <c r="AL109" s="172">
        <f t="shared" si="321"/>
        <v>16</v>
      </c>
      <c r="AM109" s="172">
        <f t="shared" si="322"/>
        <v>17</v>
      </c>
      <c r="AN109" s="181"/>
      <c r="AO109" s="181"/>
      <c r="AP109" s="181"/>
      <c r="AQ109" s="172">
        <f t="shared" si="323"/>
        <v>15</v>
      </c>
      <c r="AR109" s="172">
        <f t="shared" si="324"/>
        <v>16</v>
      </c>
      <c r="AS109" s="172">
        <f t="shared" si="325"/>
        <v>17</v>
      </c>
    </row>
    <row r="110" spans="1:45" s="10" customFormat="1" ht="72" hidden="1" customHeight="1" x14ac:dyDescent="0.25">
      <c r="A110" s="40"/>
      <c r="B110" s="209" t="s">
        <v>80</v>
      </c>
      <c r="C110" s="217" t="s">
        <v>224</v>
      </c>
      <c r="D110" s="189">
        <f>D111</f>
        <v>0</v>
      </c>
      <c r="E110" s="189">
        <f>E111</f>
        <v>0</v>
      </c>
      <c r="F110" s="189">
        <f>F111</f>
        <v>0</v>
      </c>
      <c r="G110" s="170"/>
      <c r="H110" s="170"/>
      <c r="I110" s="170"/>
      <c r="J110" s="189">
        <f t="shared" ref="J110:AS110" si="326">J111</f>
        <v>0</v>
      </c>
      <c r="K110" s="189">
        <f t="shared" si="326"/>
        <v>0</v>
      </c>
      <c r="L110" s="189">
        <f t="shared" si="326"/>
        <v>0</v>
      </c>
      <c r="M110" s="189">
        <f t="shared" si="326"/>
        <v>0</v>
      </c>
      <c r="N110" s="189">
        <f t="shared" si="326"/>
        <v>0</v>
      </c>
      <c r="O110" s="189">
        <f t="shared" si="326"/>
        <v>0</v>
      </c>
      <c r="P110" s="189">
        <f t="shared" si="326"/>
        <v>0</v>
      </c>
      <c r="Q110" s="189">
        <f t="shared" si="326"/>
        <v>0</v>
      </c>
      <c r="R110" s="189">
        <f t="shared" si="326"/>
        <v>0</v>
      </c>
      <c r="S110" s="189">
        <f t="shared" si="326"/>
        <v>0</v>
      </c>
      <c r="T110" s="189">
        <f t="shared" si="326"/>
        <v>0</v>
      </c>
      <c r="U110" s="189">
        <f t="shared" si="326"/>
        <v>0</v>
      </c>
      <c r="V110" s="189">
        <f t="shared" si="326"/>
        <v>0</v>
      </c>
      <c r="W110" s="189">
        <f t="shared" si="326"/>
        <v>0</v>
      </c>
      <c r="X110" s="189">
        <f t="shared" si="326"/>
        <v>0</v>
      </c>
      <c r="Y110" s="182">
        <f t="shared" si="326"/>
        <v>0</v>
      </c>
      <c r="Z110" s="182">
        <f t="shared" si="326"/>
        <v>0</v>
      </c>
      <c r="AA110" s="182">
        <f t="shared" si="326"/>
        <v>0</v>
      </c>
      <c r="AB110" s="182">
        <f t="shared" si="326"/>
        <v>0</v>
      </c>
      <c r="AC110" s="182">
        <f t="shared" si="326"/>
        <v>0</v>
      </c>
      <c r="AD110" s="182">
        <f t="shared" si="326"/>
        <v>0</v>
      </c>
      <c r="AE110" s="182">
        <f t="shared" si="326"/>
        <v>0</v>
      </c>
      <c r="AF110" s="182">
        <f t="shared" si="326"/>
        <v>0</v>
      </c>
      <c r="AG110" s="182">
        <f t="shared" si="326"/>
        <v>0</v>
      </c>
      <c r="AH110" s="182">
        <f t="shared" si="326"/>
        <v>0</v>
      </c>
      <c r="AI110" s="182">
        <f t="shared" si="326"/>
        <v>0</v>
      </c>
      <c r="AJ110" s="182">
        <f t="shared" si="326"/>
        <v>0</v>
      </c>
      <c r="AK110" s="181">
        <f t="shared" si="326"/>
        <v>0</v>
      </c>
      <c r="AL110" s="181">
        <f t="shared" si="326"/>
        <v>0</v>
      </c>
      <c r="AM110" s="181">
        <f t="shared" si="326"/>
        <v>0</v>
      </c>
      <c r="AN110" s="181">
        <f t="shared" si="326"/>
        <v>0</v>
      </c>
      <c r="AO110" s="181">
        <f t="shared" si="326"/>
        <v>0</v>
      </c>
      <c r="AP110" s="181">
        <f t="shared" si="326"/>
        <v>0</v>
      </c>
      <c r="AQ110" s="181">
        <f t="shared" si="326"/>
        <v>0</v>
      </c>
      <c r="AR110" s="181">
        <f t="shared" si="326"/>
        <v>0</v>
      </c>
      <c r="AS110" s="181">
        <f t="shared" si="326"/>
        <v>0</v>
      </c>
    </row>
    <row r="111" spans="1:45" s="10" customFormat="1" ht="75" hidden="1" customHeight="1" x14ac:dyDescent="0.25">
      <c r="A111" s="40"/>
      <c r="B111" s="187" t="s">
        <v>81</v>
      </c>
      <c r="C111" s="215" t="s">
        <v>224</v>
      </c>
      <c r="D111" s="189">
        <v>0</v>
      </c>
      <c r="E111" s="189">
        <v>0</v>
      </c>
      <c r="F111" s="189">
        <v>0</v>
      </c>
      <c r="G111" s="170"/>
      <c r="H111" s="170"/>
      <c r="I111" s="170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1"/>
      <c r="AL111" s="181"/>
      <c r="AM111" s="181"/>
      <c r="AN111" s="181"/>
      <c r="AO111" s="181"/>
      <c r="AP111" s="181"/>
      <c r="AQ111" s="181"/>
      <c r="AR111" s="181"/>
      <c r="AS111" s="181"/>
    </row>
    <row r="112" spans="1:45" s="6" customFormat="1" ht="54" hidden="1" customHeight="1" x14ac:dyDescent="0.25">
      <c r="A112" s="33">
        <v>141</v>
      </c>
      <c r="B112" s="191" t="s">
        <v>82</v>
      </c>
      <c r="C112" s="214" t="s">
        <v>376</v>
      </c>
      <c r="D112" s="189">
        <f>D113+D114</f>
        <v>266</v>
      </c>
      <c r="E112" s="189">
        <f>E113+E114</f>
        <v>276</v>
      </c>
      <c r="F112" s="189">
        <f>F113+F114</f>
        <v>287</v>
      </c>
      <c r="G112" s="170"/>
      <c r="H112" s="170"/>
      <c r="I112" s="170"/>
      <c r="J112" s="189">
        <f t="shared" ref="J112:O112" si="327">J113+J114</f>
        <v>0</v>
      </c>
      <c r="K112" s="189">
        <f t="shared" si="327"/>
        <v>0</v>
      </c>
      <c r="L112" s="189">
        <f t="shared" si="327"/>
        <v>0</v>
      </c>
      <c r="M112" s="181">
        <f t="shared" si="327"/>
        <v>266</v>
      </c>
      <c r="N112" s="181">
        <f t="shared" si="327"/>
        <v>276</v>
      </c>
      <c r="O112" s="181">
        <f t="shared" si="327"/>
        <v>287</v>
      </c>
      <c r="P112" s="181">
        <f t="shared" ref="P112:U112" si="328">P113+P114</f>
        <v>0</v>
      </c>
      <c r="Q112" s="181">
        <f t="shared" si="328"/>
        <v>0</v>
      </c>
      <c r="R112" s="181">
        <f t="shared" si="328"/>
        <v>0</v>
      </c>
      <c r="S112" s="181">
        <f t="shared" si="328"/>
        <v>266</v>
      </c>
      <c r="T112" s="181">
        <f t="shared" si="328"/>
        <v>276</v>
      </c>
      <c r="U112" s="181">
        <f t="shared" si="328"/>
        <v>287</v>
      </c>
      <c r="V112" s="181">
        <f t="shared" ref="V112:AA112" si="329">V113+V114</f>
        <v>0</v>
      </c>
      <c r="W112" s="181">
        <f t="shared" si="329"/>
        <v>0</v>
      </c>
      <c r="X112" s="181">
        <f t="shared" si="329"/>
        <v>0</v>
      </c>
      <c r="Y112" s="182">
        <f t="shared" si="329"/>
        <v>266</v>
      </c>
      <c r="Z112" s="182">
        <f t="shared" si="329"/>
        <v>276</v>
      </c>
      <c r="AA112" s="182">
        <f t="shared" si="329"/>
        <v>287</v>
      </c>
      <c r="AB112" s="182">
        <f t="shared" ref="AB112:AG112" si="330">AB113+AB114</f>
        <v>0</v>
      </c>
      <c r="AC112" s="182">
        <f t="shared" si="330"/>
        <v>0</v>
      </c>
      <c r="AD112" s="182">
        <f t="shared" si="330"/>
        <v>0</v>
      </c>
      <c r="AE112" s="182">
        <f t="shared" si="330"/>
        <v>266</v>
      </c>
      <c r="AF112" s="182">
        <f t="shared" si="330"/>
        <v>276</v>
      </c>
      <c r="AG112" s="182">
        <f t="shared" si="330"/>
        <v>287</v>
      </c>
      <c r="AH112" s="182">
        <f t="shared" ref="AH112:AM112" si="331">AH113+AH114</f>
        <v>0</v>
      </c>
      <c r="AI112" s="182">
        <f t="shared" si="331"/>
        <v>0</v>
      </c>
      <c r="AJ112" s="182">
        <f t="shared" si="331"/>
        <v>0</v>
      </c>
      <c r="AK112" s="181">
        <f t="shared" si="331"/>
        <v>266</v>
      </c>
      <c r="AL112" s="181">
        <f t="shared" si="331"/>
        <v>276</v>
      </c>
      <c r="AM112" s="181">
        <f t="shared" si="331"/>
        <v>287</v>
      </c>
      <c r="AN112" s="181">
        <f t="shared" ref="AN112:AS112" si="332">AN113+AN114</f>
        <v>0</v>
      </c>
      <c r="AO112" s="181">
        <f t="shared" si="332"/>
        <v>0</v>
      </c>
      <c r="AP112" s="181">
        <f t="shared" si="332"/>
        <v>0</v>
      </c>
      <c r="AQ112" s="181">
        <f t="shared" si="332"/>
        <v>266</v>
      </c>
      <c r="AR112" s="181">
        <f t="shared" si="332"/>
        <v>276</v>
      </c>
      <c r="AS112" s="181">
        <f t="shared" si="332"/>
        <v>287</v>
      </c>
    </row>
    <row r="113" spans="1:45" s="6" customFormat="1" ht="75" hidden="1" customHeight="1" x14ac:dyDescent="0.25">
      <c r="A113" s="33">
        <v>141</v>
      </c>
      <c r="B113" s="185" t="s">
        <v>83</v>
      </c>
      <c r="C113" s="216" t="s">
        <v>225</v>
      </c>
      <c r="D113" s="189">
        <v>259</v>
      </c>
      <c r="E113" s="189">
        <v>269</v>
      </c>
      <c r="F113" s="189">
        <v>280</v>
      </c>
      <c r="G113" s="170"/>
      <c r="H113" s="170"/>
      <c r="I113" s="170"/>
      <c r="J113" s="189"/>
      <c r="K113" s="189"/>
      <c r="L113" s="189"/>
      <c r="M113" s="172">
        <f t="shared" ref="M113:O116" si="333">D113+J113</f>
        <v>259</v>
      </c>
      <c r="N113" s="172">
        <f t="shared" si="333"/>
        <v>269</v>
      </c>
      <c r="O113" s="172">
        <f t="shared" si="333"/>
        <v>280</v>
      </c>
      <c r="P113" s="181"/>
      <c r="Q113" s="181"/>
      <c r="R113" s="181"/>
      <c r="S113" s="172">
        <f t="shared" ref="S113:U116" si="334">M113+P113</f>
        <v>259</v>
      </c>
      <c r="T113" s="172">
        <f t="shared" si="334"/>
        <v>269</v>
      </c>
      <c r="U113" s="172">
        <f t="shared" si="334"/>
        <v>280</v>
      </c>
      <c r="V113" s="181"/>
      <c r="W113" s="181"/>
      <c r="X113" s="181"/>
      <c r="Y113" s="174">
        <f t="shared" ref="Y113:AA116" si="335">S113+V113</f>
        <v>259</v>
      </c>
      <c r="Z113" s="174">
        <f t="shared" si="335"/>
        <v>269</v>
      </c>
      <c r="AA113" s="174">
        <f t="shared" si="335"/>
        <v>280</v>
      </c>
      <c r="AB113" s="182"/>
      <c r="AC113" s="182"/>
      <c r="AD113" s="182"/>
      <c r="AE113" s="174">
        <f t="shared" ref="AE113:AE116" si="336">Y113+AB113</f>
        <v>259</v>
      </c>
      <c r="AF113" s="174">
        <f t="shared" ref="AF113:AF116" si="337">Z113+AC113</f>
        <v>269</v>
      </c>
      <c r="AG113" s="174">
        <f t="shared" ref="AG113:AG116" si="338">AA113+AD113</f>
        <v>280</v>
      </c>
      <c r="AH113" s="182"/>
      <c r="AI113" s="182"/>
      <c r="AJ113" s="182"/>
      <c r="AK113" s="172">
        <f t="shared" ref="AK113:AK116" si="339">AE113+AH113</f>
        <v>259</v>
      </c>
      <c r="AL113" s="172">
        <f t="shared" ref="AL113:AL116" si="340">AF113+AI113</f>
        <v>269</v>
      </c>
      <c r="AM113" s="172">
        <f t="shared" ref="AM113:AM116" si="341">AG113+AJ113</f>
        <v>280</v>
      </c>
      <c r="AN113" s="181"/>
      <c r="AO113" s="181"/>
      <c r="AP113" s="181"/>
      <c r="AQ113" s="172">
        <f t="shared" ref="AQ113:AQ116" si="342">AK113+AN113</f>
        <v>259</v>
      </c>
      <c r="AR113" s="172">
        <f t="shared" ref="AR113:AR116" si="343">AL113+AO113</f>
        <v>269</v>
      </c>
      <c r="AS113" s="172">
        <f t="shared" ref="AS113:AS116" si="344">AM113+AP113</f>
        <v>280</v>
      </c>
    </row>
    <row r="114" spans="1:45" s="6" customFormat="1" ht="56.25" hidden="1" customHeight="1" x14ac:dyDescent="0.25">
      <c r="A114" s="33">
        <v>141</v>
      </c>
      <c r="B114" s="185" t="s">
        <v>84</v>
      </c>
      <c r="C114" s="216" t="s">
        <v>226</v>
      </c>
      <c r="D114" s="189">
        <v>7</v>
      </c>
      <c r="E114" s="189">
        <v>7</v>
      </c>
      <c r="F114" s="189">
        <v>7</v>
      </c>
      <c r="G114" s="170"/>
      <c r="H114" s="170"/>
      <c r="I114" s="170"/>
      <c r="J114" s="189"/>
      <c r="K114" s="189"/>
      <c r="L114" s="189"/>
      <c r="M114" s="172">
        <f t="shared" si="333"/>
        <v>7</v>
      </c>
      <c r="N114" s="172">
        <f t="shared" si="333"/>
        <v>7</v>
      </c>
      <c r="O114" s="172">
        <f t="shared" si="333"/>
        <v>7</v>
      </c>
      <c r="P114" s="181"/>
      <c r="Q114" s="181"/>
      <c r="R114" s="181"/>
      <c r="S114" s="172">
        <f t="shared" si="334"/>
        <v>7</v>
      </c>
      <c r="T114" s="172">
        <f t="shared" si="334"/>
        <v>7</v>
      </c>
      <c r="U114" s="172">
        <f t="shared" si="334"/>
        <v>7</v>
      </c>
      <c r="V114" s="181"/>
      <c r="W114" s="181"/>
      <c r="X114" s="181"/>
      <c r="Y114" s="174">
        <f t="shared" si="335"/>
        <v>7</v>
      </c>
      <c r="Z114" s="174">
        <f t="shared" si="335"/>
        <v>7</v>
      </c>
      <c r="AA114" s="174">
        <f t="shared" si="335"/>
        <v>7</v>
      </c>
      <c r="AB114" s="182"/>
      <c r="AC114" s="182"/>
      <c r="AD114" s="182"/>
      <c r="AE114" s="174">
        <f t="shared" si="336"/>
        <v>7</v>
      </c>
      <c r="AF114" s="174">
        <f t="shared" si="337"/>
        <v>7</v>
      </c>
      <c r="AG114" s="174">
        <f t="shared" si="338"/>
        <v>7</v>
      </c>
      <c r="AH114" s="182"/>
      <c r="AI114" s="182"/>
      <c r="AJ114" s="182"/>
      <c r="AK114" s="172">
        <f t="shared" si="339"/>
        <v>7</v>
      </c>
      <c r="AL114" s="172">
        <f t="shared" si="340"/>
        <v>7</v>
      </c>
      <c r="AM114" s="172">
        <f t="shared" si="341"/>
        <v>7</v>
      </c>
      <c r="AN114" s="181"/>
      <c r="AO114" s="181"/>
      <c r="AP114" s="181"/>
      <c r="AQ114" s="172">
        <f t="shared" si="342"/>
        <v>7</v>
      </c>
      <c r="AR114" s="172">
        <f t="shared" si="343"/>
        <v>7</v>
      </c>
      <c r="AS114" s="172">
        <f t="shared" si="344"/>
        <v>7</v>
      </c>
    </row>
    <row r="115" spans="1:45" s="6" customFormat="1" ht="54" hidden="1" customHeight="1" x14ac:dyDescent="0.25">
      <c r="A115" s="33">
        <v>919</v>
      </c>
      <c r="B115" s="185" t="s">
        <v>388</v>
      </c>
      <c r="C115" s="214" t="s">
        <v>390</v>
      </c>
      <c r="D115" s="189">
        <v>100</v>
      </c>
      <c r="E115" s="189">
        <v>100</v>
      </c>
      <c r="F115" s="189">
        <v>100</v>
      </c>
      <c r="G115" s="170"/>
      <c r="H115" s="170"/>
      <c r="I115" s="170"/>
      <c r="J115" s="189"/>
      <c r="K115" s="189"/>
      <c r="L115" s="189"/>
      <c r="M115" s="181">
        <f t="shared" si="333"/>
        <v>100</v>
      </c>
      <c r="N115" s="181">
        <f t="shared" si="333"/>
        <v>100</v>
      </c>
      <c r="O115" s="181">
        <f t="shared" si="333"/>
        <v>100</v>
      </c>
      <c r="P115" s="181"/>
      <c r="Q115" s="181"/>
      <c r="R115" s="181"/>
      <c r="S115" s="181">
        <f t="shared" si="334"/>
        <v>100</v>
      </c>
      <c r="T115" s="181">
        <f t="shared" si="334"/>
        <v>100</v>
      </c>
      <c r="U115" s="181">
        <f t="shared" si="334"/>
        <v>100</v>
      </c>
      <c r="V115" s="181"/>
      <c r="W115" s="181"/>
      <c r="X115" s="181"/>
      <c r="Y115" s="182">
        <f t="shared" si="335"/>
        <v>100</v>
      </c>
      <c r="Z115" s="182">
        <f t="shared" si="335"/>
        <v>100</v>
      </c>
      <c r="AA115" s="182">
        <f t="shared" si="335"/>
        <v>100</v>
      </c>
      <c r="AB115" s="182"/>
      <c r="AC115" s="182"/>
      <c r="AD115" s="182"/>
      <c r="AE115" s="182">
        <f t="shared" si="336"/>
        <v>100</v>
      </c>
      <c r="AF115" s="182">
        <f t="shared" si="337"/>
        <v>100</v>
      </c>
      <c r="AG115" s="182">
        <f t="shared" si="338"/>
        <v>100</v>
      </c>
      <c r="AH115" s="182"/>
      <c r="AI115" s="182"/>
      <c r="AJ115" s="182"/>
      <c r="AK115" s="181">
        <f t="shared" si="339"/>
        <v>100</v>
      </c>
      <c r="AL115" s="181">
        <f t="shared" si="340"/>
        <v>100</v>
      </c>
      <c r="AM115" s="181">
        <f t="shared" si="341"/>
        <v>100</v>
      </c>
      <c r="AN115" s="181"/>
      <c r="AO115" s="181"/>
      <c r="AP115" s="181"/>
      <c r="AQ115" s="181">
        <f t="shared" si="342"/>
        <v>100</v>
      </c>
      <c r="AR115" s="181">
        <f t="shared" si="343"/>
        <v>100</v>
      </c>
      <c r="AS115" s="181">
        <f t="shared" si="344"/>
        <v>100</v>
      </c>
    </row>
    <row r="116" spans="1:45" s="6" customFormat="1" ht="72" hidden="1" x14ac:dyDescent="0.25">
      <c r="A116" s="33">
        <v>919</v>
      </c>
      <c r="B116" s="185" t="s">
        <v>389</v>
      </c>
      <c r="C116" s="214" t="s">
        <v>391</v>
      </c>
      <c r="D116" s="189">
        <v>65</v>
      </c>
      <c r="E116" s="189">
        <v>65</v>
      </c>
      <c r="F116" s="189">
        <v>65</v>
      </c>
      <c r="G116" s="170"/>
      <c r="H116" s="170"/>
      <c r="I116" s="170"/>
      <c r="J116" s="189"/>
      <c r="K116" s="189"/>
      <c r="L116" s="189"/>
      <c r="M116" s="181">
        <f t="shared" si="333"/>
        <v>65</v>
      </c>
      <c r="N116" s="181">
        <f t="shared" si="333"/>
        <v>65</v>
      </c>
      <c r="O116" s="181">
        <f t="shared" si="333"/>
        <v>65</v>
      </c>
      <c r="P116" s="181"/>
      <c r="Q116" s="181"/>
      <c r="R116" s="181"/>
      <c r="S116" s="181">
        <f t="shared" si="334"/>
        <v>65</v>
      </c>
      <c r="T116" s="181">
        <f t="shared" si="334"/>
        <v>65</v>
      </c>
      <c r="U116" s="181">
        <f t="shared" si="334"/>
        <v>65</v>
      </c>
      <c r="V116" s="181"/>
      <c r="W116" s="181"/>
      <c r="X116" s="181"/>
      <c r="Y116" s="182">
        <f t="shared" si="335"/>
        <v>65</v>
      </c>
      <c r="Z116" s="182">
        <f t="shared" si="335"/>
        <v>65</v>
      </c>
      <c r="AA116" s="182">
        <f t="shared" si="335"/>
        <v>65</v>
      </c>
      <c r="AB116" s="182">
        <v>40</v>
      </c>
      <c r="AC116" s="182"/>
      <c r="AD116" s="182"/>
      <c r="AE116" s="182">
        <f t="shared" si="336"/>
        <v>105</v>
      </c>
      <c r="AF116" s="182">
        <f t="shared" si="337"/>
        <v>65</v>
      </c>
      <c r="AG116" s="182">
        <f t="shared" si="338"/>
        <v>65</v>
      </c>
      <c r="AH116" s="182"/>
      <c r="AI116" s="182"/>
      <c r="AJ116" s="182"/>
      <c r="AK116" s="181">
        <f t="shared" si="339"/>
        <v>105</v>
      </c>
      <c r="AL116" s="181">
        <f t="shared" si="340"/>
        <v>65</v>
      </c>
      <c r="AM116" s="181">
        <f t="shared" si="341"/>
        <v>65</v>
      </c>
      <c r="AN116" s="181"/>
      <c r="AO116" s="181"/>
      <c r="AP116" s="181"/>
      <c r="AQ116" s="181">
        <f t="shared" si="342"/>
        <v>105</v>
      </c>
      <c r="AR116" s="181">
        <f t="shared" si="343"/>
        <v>65</v>
      </c>
      <c r="AS116" s="181">
        <f t="shared" si="344"/>
        <v>65</v>
      </c>
    </row>
    <row r="117" spans="1:45" s="6" customFormat="1" ht="90" hidden="1" customHeight="1" x14ac:dyDescent="0.25">
      <c r="A117" s="33">
        <v>141</v>
      </c>
      <c r="B117" s="191" t="s">
        <v>85</v>
      </c>
      <c r="C117" s="214" t="s">
        <v>227</v>
      </c>
      <c r="D117" s="189">
        <f>D118+D119+D120</f>
        <v>392</v>
      </c>
      <c r="E117" s="189">
        <f>E118+E119+E120</f>
        <v>407</v>
      </c>
      <c r="F117" s="189">
        <f>F118+F119+F120</f>
        <v>423</v>
      </c>
      <c r="G117" s="170"/>
      <c r="H117" s="170"/>
      <c r="I117" s="170"/>
      <c r="J117" s="189">
        <f t="shared" ref="J117:O117" si="345">J118+J119+J120</f>
        <v>0</v>
      </c>
      <c r="K117" s="189">
        <f t="shared" si="345"/>
        <v>0</v>
      </c>
      <c r="L117" s="189">
        <f t="shared" si="345"/>
        <v>0</v>
      </c>
      <c r="M117" s="181">
        <f t="shared" si="345"/>
        <v>392</v>
      </c>
      <c r="N117" s="181">
        <f t="shared" si="345"/>
        <v>407</v>
      </c>
      <c r="O117" s="181">
        <f t="shared" si="345"/>
        <v>423</v>
      </c>
      <c r="P117" s="181">
        <f t="shared" ref="P117:U117" si="346">P118+P119+P120</f>
        <v>0</v>
      </c>
      <c r="Q117" s="181">
        <f t="shared" si="346"/>
        <v>0</v>
      </c>
      <c r="R117" s="181">
        <f t="shared" si="346"/>
        <v>0</v>
      </c>
      <c r="S117" s="181">
        <f t="shared" si="346"/>
        <v>392</v>
      </c>
      <c r="T117" s="181">
        <f t="shared" si="346"/>
        <v>407</v>
      </c>
      <c r="U117" s="181">
        <f t="shared" si="346"/>
        <v>423</v>
      </c>
      <c r="V117" s="181">
        <f t="shared" ref="V117:AA117" si="347">V118+V119+V120</f>
        <v>0</v>
      </c>
      <c r="W117" s="181">
        <f t="shared" si="347"/>
        <v>0</v>
      </c>
      <c r="X117" s="181">
        <f t="shared" si="347"/>
        <v>0</v>
      </c>
      <c r="Y117" s="182">
        <f t="shared" si="347"/>
        <v>392</v>
      </c>
      <c r="Z117" s="182">
        <f t="shared" si="347"/>
        <v>407</v>
      </c>
      <c r="AA117" s="182">
        <f t="shared" si="347"/>
        <v>423</v>
      </c>
      <c r="AB117" s="182">
        <f t="shared" ref="AB117:AG117" si="348">AB118+AB119+AB120</f>
        <v>0</v>
      </c>
      <c r="AC117" s="182">
        <f t="shared" si="348"/>
        <v>0</v>
      </c>
      <c r="AD117" s="182">
        <f t="shared" si="348"/>
        <v>0</v>
      </c>
      <c r="AE117" s="182">
        <f t="shared" si="348"/>
        <v>392</v>
      </c>
      <c r="AF117" s="182">
        <f t="shared" si="348"/>
        <v>407</v>
      </c>
      <c r="AG117" s="182">
        <f t="shared" si="348"/>
        <v>423</v>
      </c>
      <c r="AH117" s="182"/>
      <c r="AI117" s="182">
        <f t="shared" ref="AI117:AM117" si="349">AI118+AI119+AI120</f>
        <v>0</v>
      </c>
      <c r="AJ117" s="182">
        <f t="shared" si="349"/>
        <v>0</v>
      </c>
      <c r="AK117" s="181">
        <f t="shared" si="349"/>
        <v>392</v>
      </c>
      <c r="AL117" s="181">
        <f t="shared" si="349"/>
        <v>407</v>
      </c>
      <c r="AM117" s="181">
        <f t="shared" si="349"/>
        <v>423</v>
      </c>
      <c r="AN117" s="181"/>
      <c r="AO117" s="181">
        <f t="shared" ref="AO117:AS117" si="350">AO118+AO119+AO120</f>
        <v>0</v>
      </c>
      <c r="AP117" s="181">
        <f t="shared" si="350"/>
        <v>0</v>
      </c>
      <c r="AQ117" s="181">
        <f t="shared" si="350"/>
        <v>392</v>
      </c>
      <c r="AR117" s="181">
        <f t="shared" si="350"/>
        <v>407</v>
      </c>
      <c r="AS117" s="181">
        <f t="shared" si="350"/>
        <v>423</v>
      </c>
    </row>
    <row r="118" spans="1:45" s="10" customFormat="1" ht="36" hidden="1" customHeight="1" x14ac:dyDescent="0.25">
      <c r="A118" s="40"/>
      <c r="B118" s="185" t="s">
        <v>86</v>
      </c>
      <c r="C118" s="201" t="s">
        <v>378</v>
      </c>
      <c r="D118" s="189">
        <v>0</v>
      </c>
      <c r="E118" s="189">
        <v>0</v>
      </c>
      <c r="F118" s="189">
        <v>0</v>
      </c>
      <c r="G118" s="170"/>
      <c r="H118" s="170"/>
      <c r="I118" s="170"/>
      <c r="J118" s="189"/>
      <c r="K118" s="189"/>
      <c r="L118" s="189"/>
      <c r="M118" s="181">
        <f t="shared" ref="M118:O121" si="351">D118+J118</f>
        <v>0</v>
      </c>
      <c r="N118" s="181">
        <f t="shared" si="351"/>
        <v>0</v>
      </c>
      <c r="O118" s="181">
        <f t="shared" si="351"/>
        <v>0</v>
      </c>
      <c r="P118" s="181"/>
      <c r="Q118" s="181"/>
      <c r="R118" s="181"/>
      <c r="S118" s="181">
        <f t="shared" ref="S118:U121" si="352">M118+P118</f>
        <v>0</v>
      </c>
      <c r="T118" s="181">
        <f t="shared" si="352"/>
        <v>0</v>
      </c>
      <c r="U118" s="181">
        <f t="shared" si="352"/>
        <v>0</v>
      </c>
      <c r="V118" s="181"/>
      <c r="W118" s="181"/>
      <c r="X118" s="181"/>
      <c r="Y118" s="182">
        <f t="shared" ref="Y118:AA121" si="353">S118+V118</f>
        <v>0</v>
      </c>
      <c r="Z118" s="182">
        <f t="shared" si="353"/>
        <v>0</v>
      </c>
      <c r="AA118" s="182">
        <f t="shared" si="353"/>
        <v>0</v>
      </c>
      <c r="AB118" s="182"/>
      <c r="AC118" s="182"/>
      <c r="AD118" s="182"/>
      <c r="AE118" s="182">
        <f t="shared" ref="AE118:AE121" si="354">Y118+AB118</f>
        <v>0</v>
      </c>
      <c r="AF118" s="182">
        <f t="shared" ref="AF118:AF121" si="355">Z118+AC118</f>
        <v>0</v>
      </c>
      <c r="AG118" s="182">
        <f t="shared" ref="AG118:AG121" si="356">AA118+AD118</f>
        <v>0</v>
      </c>
      <c r="AH118" s="182"/>
      <c r="AI118" s="182"/>
      <c r="AJ118" s="182"/>
      <c r="AK118" s="181">
        <f t="shared" ref="AK118:AK121" si="357">AE118+AH118</f>
        <v>0</v>
      </c>
      <c r="AL118" s="181">
        <f t="shared" ref="AL118:AL121" si="358">AF118+AI118</f>
        <v>0</v>
      </c>
      <c r="AM118" s="181">
        <f t="shared" ref="AM118:AM121" si="359">AG118+AJ118</f>
        <v>0</v>
      </c>
      <c r="AN118" s="181"/>
      <c r="AO118" s="181"/>
      <c r="AP118" s="181"/>
      <c r="AQ118" s="181">
        <f t="shared" ref="AQ118:AQ121" si="360">AK118+AN118</f>
        <v>0</v>
      </c>
      <c r="AR118" s="181">
        <f t="shared" ref="AR118:AR121" si="361">AL118+AO118</f>
        <v>0</v>
      </c>
      <c r="AS118" s="181">
        <f t="shared" ref="AS118:AS121" si="362">AM118+AP118</f>
        <v>0</v>
      </c>
    </row>
    <row r="119" spans="1:45" s="6" customFormat="1" ht="37.5" hidden="1" customHeight="1" x14ac:dyDescent="0.25">
      <c r="A119" s="37" t="s">
        <v>315</v>
      </c>
      <c r="B119" s="185" t="s">
        <v>87</v>
      </c>
      <c r="C119" s="168" t="s">
        <v>379</v>
      </c>
      <c r="D119" s="189">
        <v>279</v>
      </c>
      <c r="E119" s="189">
        <v>290</v>
      </c>
      <c r="F119" s="189">
        <v>301</v>
      </c>
      <c r="G119" s="170"/>
      <c r="H119" s="170"/>
      <c r="I119" s="170"/>
      <c r="J119" s="189"/>
      <c r="K119" s="189"/>
      <c r="L119" s="189"/>
      <c r="M119" s="172">
        <f t="shared" si="351"/>
        <v>279</v>
      </c>
      <c r="N119" s="172">
        <f t="shared" si="351"/>
        <v>290</v>
      </c>
      <c r="O119" s="172">
        <f t="shared" si="351"/>
        <v>301</v>
      </c>
      <c r="P119" s="181"/>
      <c r="Q119" s="181"/>
      <c r="R119" s="181"/>
      <c r="S119" s="172">
        <f t="shared" si="352"/>
        <v>279</v>
      </c>
      <c r="T119" s="172">
        <f t="shared" si="352"/>
        <v>290</v>
      </c>
      <c r="U119" s="172">
        <f t="shared" si="352"/>
        <v>301</v>
      </c>
      <c r="V119" s="181"/>
      <c r="W119" s="181"/>
      <c r="X119" s="181"/>
      <c r="Y119" s="174">
        <f t="shared" si="353"/>
        <v>279</v>
      </c>
      <c r="Z119" s="174">
        <f t="shared" si="353"/>
        <v>290</v>
      </c>
      <c r="AA119" s="174">
        <f t="shared" si="353"/>
        <v>301</v>
      </c>
      <c r="AB119" s="182"/>
      <c r="AC119" s="182"/>
      <c r="AD119" s="182"/>
      <c r="AE119" s="174">
        <f t="shared" si="354"/>
        <v>279</v>
      </c>
      <c r="AF119" s="174">
        <f t="shared" si="355"/>
        <v>290</v>
      </c>
      <c r="AG119" s="174">
        <f t="shared" si="356"/>
        <v>301</v>
      </c>
      <c r="AH119" s="182"/>
      <c r="AI119" s="182"/>
      <c r="AJ119" s="182"/>
      <c r="AK119" s="172">
        <f t="shared" si="357"/>
        <v>279</v>
      </c>
      <c r="AL119" s="172">
        <f t="shared" si="358"/>
        <v>290</v>
      </c>
      <c r="AM119" s="172">
        <f t="shared" si="359"/>
        <v>301</v>
      </c>
      <c r="AN119" s="181"/>
      <c r="AO119" s="181"/>
      <c r="AP119" s="181"/>
      <c r="AQ119" s="172">
        <f t="shared" si="360"/>
        <v>279</v>
      </c>
      <c r="AR119" s="172">
        <f t="shared" si="361"/>
        <v>290</v>
      </c>
      <c r="AS119" s="172">
        <f t="shared" si="362"/>
        <v>301</v>
      </c>
    </row>
    <row r="120" spans="1:45" s="6" customFormat="1" ht="37.5" hidden="1" customHeight="1" x14ac:dyDescent="0.25">
      <c r="A120" s="33">
        <v>321</v>
      </c>
      <c r="B120" s="185" t="s">
        <v>88</v>
      </c>
      <c r="C120" s="168" t="s">
        <v>228</v>
      </c>
      <c r="D120" s="189">
        <v>113</v>
      </c>
      <c r="E120" s="189">
        <v>117</v>
      </c>
      <c r="F120" s="189">
        <v>122</v>
      </c>
      <c r="G120" s="170"/>
      <c r="H120" s="170"/>
      <c r="I120" s="170"/>
      <c r="J120" s="189"/>
      <c r="K120" s="189"/>
      <c r="L120" s="189"/>
      <c r="M120" s="172">
        <f t="shared" si="351"/>
        <v>113</v>
      </c>
      <c r="N120" s="172">
        <f t="shared" si="351"/>
        <v>117</v>
      </c>
      <c r="O120" s="172">
        <f t="shared" si="351"/>
        <v>122</v>
      </c>
      <c r="P120" s="181"/>
      <c r="Q120" s="181"/>
      <c r="R120" s="181"/>
      <c r="S120" s="172">
        <f t="shared" si="352"/>
        <v>113</v>
      </c>
      <c r="T120" s="172">
        <f t="shared" si="352"/>
        <v>117</v>
      </c>
      <c r="U120" s="172">
        <f t="shared" si="352"/>
        <v>122</v>
      </c>
      <c r="V120" s="181"/>
      <c r="W120" s="181"/>
      <c r="X120" s="181"/>
      <c r="Y120" s="174">
        <f t="shared" si="353"/>
        <v>113</v>
      </c>
      <c r="Z120" s="174">
        <f t="shared" si="353"/>
        <v>117</v>
      </c>
      <c r="AA120" s="174">
        <f t="shared" si="353"/>
        <v>122</v>
      </c>
      <c r="AB120" s="182"/>
      <c r="AC120" s="182"/>
      <c r="AD120" s="182"/>
      <c r="AE120" s="174">
        <f t="shared" si="354"/>
        <v>113</v>
      </c>
      <c r="AF120" s="174">
        <f t="shared" si="355"/>
        <v>117</v>
      </c>
      <c r="AG120" s="174">
        <f t="shared" si="356"/>
        <v>122</v>
      </c>
      <c r="AH120" s="182"/>
      <c r="AI120" s="182"/>
      <c r="AJ120" s="182"/>
      <c r="AK120" s="172">
        <f t="shared" si="357"/>
        <v>113</v>
      </c>
      <c r="AL120" s="172">
        <f t="shared" si="358"/>
        <v>117</v>
      </c>
      <c r="AM120" s="172">
        <f t="shared" si="359"/>
        <v>122</v>
      </c>
      <c r="AN120" s="181"/>
      <c r="AO120" s="181"/>
      <c r="AP120" s="181"/>
      <c r="AQ120" s="172">
        <f t="shared" si="360"/>
        <v>113</v>
      </c>
      <c r="AR120" s="172">
        <f t="shared" si="361"/>
        <v>117</v>
      </c>
      <c r="AS120" s="172">
        <f t="shared" si="362"/>
        <v>122</v>
      </c>
    </row>
    <row r="121" spans="1:45" s="6" customFormat="1" ht="54" hidden="1" customHeight="1" x14ac:dyDescent="0.25">
      <c r="A121" s="33">
        <v>141</v>
      </c>
      <c r="B121" s="185" t="s">
        <v>89</v>
      </c>
      <c r="C121" s="184" t="s">
        <v>364</v>
      </c>
      <c r="D121" s="189">
        <v>1291</v>
      </c>
      <c r="E121" s="189">
        <v>1340</v>
      </c>
      <c r="F121" s="189">
        <v>1394</v>
      </c>
      <c r="G121" s="170"/>
      <c r="H121" s="170"/>
      <c r="I121" s="170"/>
      <c r="J121" s="189"/>
      <c r="K121" s="189"/>
      <c r="L121" s="189"/>
      <c r="M121" s="181">
        <f t="shared" si="351"/>
        <v>1291</v>
      </c>
      <c r="N121" s="181">
        <f t="shared" si="351"/>
        <v>1340</v>
      </c>
      <c r="O121" s="181">
        <f t="shared" si="351"/>
        <v>1394</v>
      </c>
      <c r="P121" s="181"/>
      <c r="Q121" s="181"/>
      <c r="R121" s="181"/>
      <c r="S121" s="181">
        <f t="shared" si="352"/>
        <v>1291</v>
      </c>
      <c r="T121" s="181">
        <f t="shared" si="352"/>
        <v>1340</v>
      </c>
      <c r="U121" s="181">
        <f t="shared" si="352"/>
        <v>1394</v>
      </c>
      <c r="V121" s="181"/>
      <c r="W121" s="181"/>
      <c r="X121" s="181"/>
      <c r="Y121" s="182">
        <f t="shared" si="353"/>
        <v>1291</v>
      </c>
      <c r="Z121" s="182">
        <f t="shared" si="353"/>
        <v>1340</v>
      </c>
      <c r="AA121" s="182">
        <f t="shared" si="353"/>
        <v>1394</v>
      </c>
      <c r="AB121" s="182"/>
      <c r="AC121" s="182"/>
      <c r="AD121" s="182"/>
      <c r="AE121" s="182">
        <f t="shared" si="354"/>
        <v>1291</v>
      </c>
      <c r="AF121" s="182">
        <f t="shared" si="355"/>
        <v>1340</v>
      </c>
      <c r="AG121" s="182">
        <f t="shared" si="356"/>
        <v>1394</v>
      </c>
      <c r="AH121" s="182"/>
      <c r="AI121" s="182"/>
      <c r="AJ121" s="182"/>
      <c r="AK121" s="181">
        <f t="shared" si="357"/>
        <v>1291</v>
      </c>
      <c r="AL121" s="181">
        <f t="shared" si="358"/>
        <v>1340</v>
      </c>
      <c r="AM121" s="181">
        <f t="shared" si="359"/>
        <v>1394</v>
      </c>
      <c r="AN121" s="181"/>
      <c r="AO121" s="181"/>
      <c r="AP121" s="181"/>
      <c r="AQ121" s="181">
        <f t="shared" si="360"/>
        <v>1291</v>
      </c>
      <c r="AR121" s="181">
        <f t="shared" si="361"/>
        <v>1340</v>
      </c>
      <c r="AS121" s="181">
        <f t="shared" si="362"/>
        <v>1394</v>
      </c>
    </row>
    <row r="122" spans="1:45" s="6" customFormat="1" ht="36" hidden="1" customHeight="1" x14ac:dyDescent="0.25">
      <c r="A122" s="33"/>
      <c r="B122" s="191" t="s">
        <v>90</v>
      </c>
      <c r="C122" s="184" t="s">
        <v>380</v>
      </c>
      <c r="D122" s="189">
        <f>D123+D124</f>
        <v>43</v>
      </c>
      <c r="E122" s="189">
        <f>E123+E124</f>
        <v>45</v>
      </c>
      <c r="F122" s="189">
        <f>F123+F124</f>
        <v>47</v>
      </c>
      <c r="G122" s="170"/>
      <c r="H122" s="170"/>
      <c r="I122" s="170"/>
      <c r="J122" s="189">
        <f t="shared" ref="J122:O122" si="363">J123+J124</f>
        <v>0</v>
      </c>
      <c r="K122" s="189">
        <f t="shared" si="363"/>
        <v>0</v>
      </c>
      <c r="L122" s="189">
        <f t="shared" si="363"/>
        <v>0</v>
      </c>
      <c r="M122" s="181">
        <f t="shared" si="363"/>
        <v>43</v>
      </c>
      <c r="N122" s="181">
        <f t="shared" si="363"/>
        <v>45</v>
      </c>
      <c r="O122" s="181">
        <f t="shared" si="363"/>
        <v>47</v>
      </c>
      <c r="P122" s="181">
        <f t="shared" ref="P122:U122" si="364">P123+P124</f>
        <v>0</v>
      </c>
      <c r="Q122" s="181">
        <f t="shared" si="364"/>
        <v>0</v>
      </c>
      <c r="R122" s="181">
        <f t="shared" si="364"/>
        <v>0</v>
      </c>
      <c r="S122" s="181">
        <f t="shared" si="364"/>
        <v>43</v>
      </c>
      <c r="T122" s="181">
        <f t="shared" si="364"/>
        <v>45</v>
      </c>
      <c r="U122" s="181">
        <f t="shared" si="364"/>
        <v>47</v>
      </c>
      <c r="V122" s="181">
        <f t="shared" ref="V122:AA122" si="365">V123+V124</f>
        <v>0</v>
      </c>
      <c r="W122" s="181">
        <f t="shared" si="365"/>
        <v>0</v>
      </c>
      <c r="X122" s="181">
        <f t="shared" si="365"/>
        <v>0</v>
      </c>
      <c r="Y122" s="182">
        <f t="shared" si="365"/>
        <v>43</v>
      </c>
      <c r="Z122" s="182">
        <f t="shared" si="365"/>
        <v>45</v>
      </c>
      <c r="AA122" s="182">
        <f t="shared" si="365"/>
        <v>47</v>
      </c>
      <c r="AB122" s="182">
        <f t="shared" ref="AB122:AG122" si="366">AB123+AB124</f>
        <v>0</v>
      </c>
      <c r="AC122" s="182">
        <f t="shared" si="366"/>
        <v>0</v>
      </c>
      <c r="AD122" s="182">
        <f t="shared" si="366"/>
        <v>0</v>
      </c>
      <c r="AE122" s="182">
        <f t="shared" si="366"/>
        <v>43</v>
      </c>
      <c r="AF122" s="182">
        <f t="shared" si="366"/>
        <v>45</v>
      </c>
      <c r="AG122" s="182">
        <f t="shared" si="366"/>
        <v>47</v>
      </c>
      <c r="AH122" s="182"/>
      <c r="AI122" s="182">
        <f t="shared" ref="AI122:AM122" si="367">AI123+AI124</f>
        <v>0</v>
      </c>
      <c r="AJ122" s="182">
        <f t="shared" si="367"/>
        <v>0</v>
      </c>
      <c r="AK122" s="181">
        <f t="shared" si="367"/>
        <v>43</v>
      </c>
      <c r="AL122" s="181">
        <f t="shared" si="367"/>
        <v>45</v>
      </c>
      <c r="AM122" s="181">
        <f t="shared" si="367"/>
        <v>47</v>
      </c>
      <c r="AN122" s="181"/>
      <c r="AO122" s="181">
        <f t="shared" ref="AO122:AS122" si="368">AO123+AO124</f>
        <v>0</v>
      </c>
      <c r="AP122" s="181">
        <f t="shared" si="368"/>
        <v>0</v>
      </c>
      <c r="AQ122" s="181">
        <f t="shared" si="368"/>
        <v>43</v>
      </c>
      <c r="AR122" s="181">
        <f t="shared" si="368"/>
        <v>45</v>
      </c>
      <c r="AS122" s="181">
        <f t="shared" si="368"/>
        <v>47</v>
      </c>
    </row>
    <row r="123" spans="1:45" s="10" customFormat="1" ht="75" hidden="1" customHeight="1" x14ac:dyDescent="0.25">
      <c r="A123" s="40"/>
      <c r="B123" s="187" t="s">
        <v>91</v>
      </c>
      <c r="C123" s="176" t="s">
        <v>229</v>
      </c>
      <c r="D123" s="189">
        <v>0</v>
      </c>
      <c r="E123" s="189">
        <v>0</v>
      </c>
      <c r="F123" s="189">
        <v>0</v>
      </c>
      <c r="G123" s="170"/>
      <c r="H123" s="170"/>
      <c r="I123" s="170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1"/>
      <c r="AL123" s="181"/>
      <c r="AM123" s="181"/>
      <c r="AN123" s="181"/>
      <c r="AO123" s="181"/>
      <c r="AP123" s="181"/>
      <c r="AQ123" s="181"/>
      <c r="AR123" s="181"/>
      <c r="AS123" s="181"/>
    </row>
    <row r="124" spans="1:45" s="6" customFormat="1" ht="37.5" hidden="1" customHeight="1" x14ac:dyDescent="0.25">
      <c r="A124" s="33">
        <v>188</v>
      </c>
      <c r="B124" s="185" t="s">
        <v>92</v>
      </c>
      <c r="C124" s="168" t="s">
        <v>230</v>
      </c>
      <c r="D124" s="189">
        <v>43</v>
      </c>
      <c r="E124" s="189">
        <v>45</v>
      </c>
      <c r="F124" s="189">
        <v>47</v>
      </c>
      <c r="G124" s="170"/>
      <c r="H124" s="170"/>
      <c r="I124" s="170"/>
      <c r="J124" s="189"/>
      <c r="K124" s="189"/>
      <c r="L124" s="189"/>
      <c r="M124" s="172">
        <f>D124+J124</f>
        <v>43</v>
      </c>
      <c r="N124" s="172">
        <f>E124+K124</f>
        <v>45</v>
      </c>
      <c r="O124" s="172">
        <f>F124+L124</f>
        <v>47</v>
      </c>
      <c r="P124" s="181"/>
      <c r="Q124" s="181"/>
      <c r="R124" s="181"/>
      <c r="S124" s="172">
        <f>M124+P124</f>
        <v>43</v>
      </c>
      <c r="T124" s="172">
        <f>N124+Q124</f>
        <v>45</v>
      </c>
      <c r="U124" s="172">
        <f>O124+R124</f>
        <v>47</v>
      </c>
      <c r="V124" s="181"/>
      <c r="W124" s="181"/>
      <c r="X124" s="181"/>
      <c r="Y124" s="174">
        <f>S124+V124</f>
        <v>43</v>
      </c>
      <c r="Z124" s="174">
        <f>T124+W124</f>
        <v>45</v>
      </c>
      <c r="AA124" s="174">
        <f>U124+X124</f>
        <v>47</v>
      </c>
      <c r="AB124" s="182"/>
      <c r="AC124" s="182"/>
      <c r="AD124" s="182"/>
      <c r="AE124" s="174">
        <f>Y124+AB124</f>
        <v>43</v>
      </c>
      <c r="AF124" s="174">
        <f>Z124+AC124</f>
        <v>45</v>
      </c>
      <c r="AG124" s="174">
        <f>AA124+AD124</f>
        <v>47</v>
      </c>
      <c r="AH124" s="182"/>
      <c r="AI124" s="182"/>
      <c r="AJ124" s="182"/>
      <c r="AK124" s="172">
        <f>AE124+AH124</f>
        <v>43</v>
      </c>
      <c r="AL124" s="172">
        <f>AF124+AI124</f>
        <v>45</v>
      </c>
      <c r="AM124" s="172">
        <f>AG124+AJ124</f>
        <v>47</v>
      </c>
      <c r="AN124" s="181"/>
      <c r="AO124" s="181"/>
      <c r="AP124" s="181"/>
      <c r="AQ124" s="172">
        <f>AK124+AN124</f>
        <v>43</v>
      </c>
      <c r="AR124" s="172">
        <f>AL124+AO124</f>
        <v>45</v>
      </c>
      <c r="AS124" s="172">
        <f>AM124+AP124</f>
        <v>47</v>
      </c>
    </row>
    <row r="125" spans="1:45" s="6" customFormat="1" ht="62.25" hidden="1" customHeight="1" x14ac:dyDescent="0.25">
      <c r="A125" s="33">
        <v>919</v>
      </c>
      <c r="B125" s="191" t="s">
        <v>93</v>
      </c>
      <c r="C125" s="214" t="s">
        <v>231</v>
      </c>
      <c r="D125" s="189">
        <f>D126</f>
        <v>2000</v>
      </c>
      <c r="E125" s="189">
        <f>E126</f>
        <v>2000</v>
      </c>
      <c r="F125" s="189">
        <f>F126</f>
        <v>2000</v>
      </c>
      <c r="G125" s="170"/>
      <c r="H125" s="170"/>
      <c r="I125" s="170"/>
      <c r="J125" s="189">
        <f>J126</f>
        <v>0</v>
      </c>
      <c r="K125" s="189">
        <f t="shared" ref="K125:U125" si="369">K126</f>
        <v>0</v>
      </c>
      <c r="L125" s="189">
        <f t="shared" si="369"/>
        <v>0</v>
      </c>
      <c r="M125" s="181">
        <f t="shared" si="369"/>
        <v>2000</v>
      </c>
      <c r="N125" s="181">
        <f t="shared" si="369"/>
        <v>2000</v>
      </c>
      <c r="O125" s="181">
        <f t="shared" si="369"/>
        <v>2000</v>
      </c>
      <c r="P125" s="181">
        <f>P126</f>
        <v>0</v>
      </c>
      <c r="Q125" s="181">
        <f t="shared" si="369"/>
        <v>0</v>
      </c>
      <c r="R125" s="181">
        <f t="shared" si="369"/>
        <v>0</v>
      </c>
      <c r="S125" s="181">
        <f t="shared" si="369"/>
        <v>2000</v>
      </c>
      <c r="T125" s="181">
        <f t="shared" si="369"/>
        <v>2000</v>
      </c>
      <c r="U125" s="181">
        <f t="shared" si="369"/>
        <v>2000</v>
      </c>
      <c r="V125" s="181">
        <f t="shared" ref="V125:AS125" si="370">V126</f>
        <v>0</v>
      </c>
      <c r="W125" s="181">
        <f t="shared" si="370"/>
        <v>0</v>
      </c>
      <c r="X125" s="181">
        <f t="shared" si="370"/>
        <v>0</v>
      </c>
      <c r="Y125" s="182">
        <f t="shared" si="370"/>
        <v>2000</v>
      </c>
      <c r="Z125" s="182">
        <f t="shared" si="370"/>
        <v>2000</v>
      </c>
      <c r="AA125" s="182">
        <f t="shared" si="370"/>
        <v>2000</v>
      </c>
      <c r="AB125" s="182">
        <f t="shared" si="370"/>
        <v>-40</v>
      </c>
      <c r="AC125" s="182">
        <f t="shared" si="370"/>
        <v>0</v>
      </c>
      <c r="AD125" s="182">
        <f t="shared" si="370"/>
        <v>0</v>
      </c>
      <c r="AE125" s="182">
        <f t="shared" si="370"/>
        <v>1960</v>
      </c>
      <c r="AF125" s="182">
        <f t="shared" si="370"/>
        <v>2000</v>
      </c>
      <c r="AG125" s="182">
        <f t="shared" si="370"/>
        <v>2000</v>
      </c>
      <c r="AH125" s="182"/>
      <c r="AI125" s="182">
        <f t="shared" si="370"/>
        <v>0</v>
      </c>
      <c r="AJ125" s="182">
        <f t="shared" si="370"/>
        <v>0</v>
      </c>
      <c r="AK125" s="181">
        <f t="shared" si="370"/>
        <v>1960</v>
      </c>
      <c r="AL125" s="181">
        <f t="shared" si="370"/>
        <v>2000</v>
      </c>
      <c r="AM125" s="181">
        <f t="shared" si="370"/>
        <v>2000</v>
      </c>
      <c r="AN125" s="181"/>
      <c r="AO125" s="181">
        <f t="shared" si="370"/>
        <v>0</v>
      </c>
      <c r="AP125" s="181">
        <f t="shared" si="370"/>
        <v>0</v>
      </c>
      <c r="AQ125" s="181">
        <f t="shared" si="370"/>
        <v>1960</v>
      </c>
      <c r="AR125" s="181">
        <f t="shared" si="370"/>
        <v>2000</v>
      </c>
      <c r="AS125" s="181">
        <f t="shared" si="370"/>
        <v>2000</v>
      </c>
    </row>
    <row r="126" spans="1:45" s="6" customFormat="1" ht="102.75" hidden="1" customHeight="1" x14ac:dyDescent="0.25">
      <c r="A126" s="33">
        <v>919</v>
      </c>
      <c r="B126" s="185" t="s">
        <v>94</v>
      </c>
      <c r="C126" s="168" t="s">
        <v>232</v>
      </c>
      <c r="D126" s="189">
        <v>2000</v>
      </c>
      <c r="E126" s="189">
        <v>2000</v>
      </c>
      <c r="F126" s="189">
        <v>2000</v>
      </c>
      <c r="G126" s="170"/>
      <c r="H126" s="170"/>
      <c r="I126" s="170"/>
      <c r="J126" s="189"/>
      <c r="K126" s="189"/>
      <c r="L126" s="189"/>
      <c r="M126" s="172">
        <f t="shared" ref="M126:O127" si="371">D126+J126</f>
        <v>2000</v>
      </c>
      <c r="N126" s="172">
        <f t="shared" si="371"/>
        <v>2000</v>
      </c>
      <c r="O126" s="172">
        <f t="shared" si="371"/>
        <v>2000</v>
      </c>
      <c r="P126" s="181"/>
      <c r="Q126" s="181"/>
      <c r="R126" s="181"/>
      <c r="S126" s="172">
        <f t="shared" ref="S126:U127" si="372">M126+P126</f>
        <v>2000</v>
      </c>
      <c r="T126" s="172">
        <f t="shared" si="372"/>
        <v>2000</v>
      </c>
      <c r="U126" s="172">
        <f t="shared" si="372"/>
        <v>2000</v>
      </c>
      <c r="V126" s="181"/>
      <c r="W126" s="181"/>
      <c r="X126" s="181"/>
      <c r="Y126" s="174">
        <f t="shared" ref="Y126:AA127" si="373">S126+V126</f>
        <v>2000</v>
      </c>
      <c r="Z126" s="174">
        <f t="shared" si="373"/>
        <v>2000</v>
      </c>
      <c r="AA126" s="174">
        <f t="shared" si="373"/>
        <v>2000</v>
      </c>
      <c r="AB126" s="182">
        <v>-40</v>
      </c>
      <c r="AC126" s="182"/>
      <c r="AD126" s="182"/>
      <c r="AE126" s="174">
        <f t="shared" ref="AE126:AE127" si="374">Y126+AB126</f>
        <v>1960</v>
      </c>
      <c r="AF126" s="174">
        <f t="shared" ref="AF126:AF127" si="375">Z126+AC126</f>
        <v>2000</v>
      </c>
      <c r="AG126" s="174">
        <f t="shared" ref="AG126:AG127" si="376">AA126+AD126</f>
        <v>2000</v>
      </c>
      <c r="AH126" s="182"/>
      <c r="AI126" s="182"/>
      <c r="AJ126" s="182"/>
      <c r="AK126" s="172">
        <f t="shared" ref="AK126:AK127" si="377">AE126+AH126</f>
        <v>1960</v>
      </c>
      <c r="AL126" s="172">
        <f t="shared" ref="AL126:AL127" si="378">AF126+AI126</f>
        <v>2000</v>
      </c>
      <c r="AM126" s="172">
        <f t="shared" ref="AM126:AM127" si="379">AG126+AJ126</f>
        <v>2000</v>
      </c>
      <c r="AN126" s="181"/>
      <c r="AO126" s="181"/>
      <c r="AP126" s="181"/>
      <c r="AQ126" s="172">
        <f t="shared" ref="AQ126:AQ127" si="380">AK126+AN126</f>
        <v>1960</v>
      </c>
      <c r="AR126" s="172">
        <f t="shared" ref="AR126:AR127" si="381">AL126+AO126</f>
        <v>2000</v>
      </c>
      <c r="AS126" s="172">
        <f t="shared" ref="AS126:AS127" si="382">AM126+AP126</f>
        <v>2000</v>
      </c>
    </row>
    <row r="127" spans="1:45" s="6" customFormat="1" ht="81.599999999999994" hidden="1" customHeight="1" x14ac:dyDescent="0.25">
      <c r="A127" s="33">
        <v>188</v>
      </c>
      <c r="B127" s="185" t="s">
        <v>427</v>
      </c>
      <c r="C127" s="218" t="s">
        <v>233</v>
      </c>
      <c r="D127" s="189">
        <v>159</v>
      </c>
      <c r="E127" s="189">
        <v>165</v>
      </c>
      <c r="F127" s="189">
        <v>172</v>
      </c>
      <c r="G127" s="170"/>
      <c r="H127" s="170"/>
      <c r="I127" s="170"/>
      <c r="J127" s="189"/>
      <c r="K127" s="189"/>
      <c r="L127" s="189"/>
      <c r="M127" s="181">
        <f t="shared" si="371"/>
        <v>159</v>
      </c>
      <c r="N127" s="181">
        <f t="shared" si="371"/>
        <v>165</v>
      </c>
      <c r="O127" s="181">
        <f t="shared" si="371"/>
        <v>172</v>
      </c>
      <c r="P127" s="181"/>
      <c r="Q127" s="181"/>
      <c r="R127" s="181"/>
      <c r="S127" s="181">
        <f t="shared" si="372"/>
        <v>159</v>
      </c>
      <c r="T127" s="181">
        <f t="shared" si="372"/>
        <v>165</v>
      </c>
      <c r="U127" s="181">
        <f t="shared" si="372"/>
        <v>172</v>
      </c>
      <c r="V127" s="181"/>
      <c r="W127" s="181"/>
      <c r="X127" s="181"/>
      <c r="Y127" s="182">
        <f t="shared" si="373"/>
        <v>159</v>
      </c>
      <c r="Z127" s="182">
        <f t="shared" si="373"/>
        <v>165</v>
      </c>
      <c r="AA127" s="182">
        <f t="shared" si="373"/>
        <v>172</v>
      </c>
      <c r="AB127" s="182"/>
      <c r="AC127" s="182"/>
      <c r="AD127" s="182"/>
      <c r="AE127" s="182">
        <f t="shared" si="374"/>
        <v>159</v>
      </c>
      <c r="AF127" s="182">
        <f t="shared" si="375"/>
        <v>165</v>
      </c>
      <c r="AG127" s="182">
        <f t="shared" si="376"/>
        <v>172</v>
      </c>
      <c r="AH127" s="182"/>
      <c r="AI127" s="182"/>
      <c r="AJ127" s="182"/>
      <c r="AK127" s="181">
        <f t="shared" si="377"/>
        <v>159</v>
      </c>
      <c r="AL127" s="181">
        <f t="shared" si="378"/>
        <v>165</v>
      </c>
      <c r="AM127" s="181">
        <f t="shared" si="379"/>
        <v>172</v>
      </c>
      <c r="AN127" s="181"/>
      <c r="AO127" s="181"/>
      <c r="AP127" s="181"/>
      <c r="AQ127" s="181">
        <f t="shared" si="380"/>
        <v>159</v>
      </c>
      <c r="AR127" s="181">
        <f t="shared" si="381"/>
        <v>165</v>
      </c>
      <c r="AS127" s="181">
        <f t="shared" si="382"/>
        <v>172</v>
      </c>
    </row>
    <row r="128" spans="1:45" s="6" customFormat="1" ht="66.599999999999994" hidden="1" customHeight="1" x14ac:dyDescent="0.25">
      <c r="A128" s="33">
        <v>900</v>
      </c>
      <c r="B128" s="191" t="s">
        <v>428</v>
      </c>
      <c r="C128" s="214" t="s">
        <v>234</v>
      </c>
      <c r="D128" s="189">
        <f>D129</f>
        <v>60</v>
      </c>
      <c r="E128" s="189">
        <f>E129</f>
        <v>62</v>
      </c>
      <c r="F128" s="189">
        <f>F129</f>
        <v>64</v>
      </c>
      <c r="G128" s="170"/>
      <c r="H128" s="170"/>
      <c r="I128" s="170"/>
      <c r="J128" s="189">
        <f t="shared" ref="J128:Y128" si="383">J129</f>
        <v>0</v>
      </c>
      <c r="K128" s="189">
        <f t="shared" si="383"/>
        <v>0</v>
      </c>
      <c r="L128" s="189">
        <f t="shared" si="383"/>
        <v>0</v>
      </c>
      <c r="M128" s="181">
        <f t="shared" si="383"/>
        <v>60</v>
      </c>
      <c r="N128" s="181">
        <f t="shared" si="383"/>
        <v>62</v>
      </c>
      <c r="O128" s="181">
        <f t="shared" si="383"/>
        <v>64</v>
      </c>
      <c r="P128" s="181">
        <f t="shared" si="383"/>
        <v>0</v>
      </c>
      <c r="Q128" s="181">
        <f t="shared" si="383"/>
        <v>0</v>
      </c>
      <c r="R128" s="181">
        <f t="shared" si="383"/>
        <v>0</v>
      </c>
      <c r="S128" s="181">
        <f t="shared" si="383"/>
        <v>60</v>
      </c>
      <c r="T128" s="181">
        <f t="shared" si="383"/>
        <v>62</v>
      </c>
      <c r="U128" s="181">
        <f t="shared" si="383"/>
        <v>64</v>
      </c>
      <c r="V128" s="181">
        <f t="shared" si="383"/>
        <v>0</v>
      </c>
      <c r="W128" s="181">
        <f t="shared" si="383"/>
        <v>0</v>
      </c>
      <c r="X128" s="181">
        <f t="shared" si="383"/>
        <v>0</v>
      </c>
      <c r="Y128" s="182">
        <f t="shared" si="383"/>
        <v>60</v>
      </c>
      <c r="Z128" s="182">
        <f>Z129</f>
        <v>62</v>
      </c>
      <c r="AA128" s="182">
        <f>AA129</f>
        <v>64</v>
      </c>
      <c r="AB128" s="182">
        <f t="shared" ref="AB128:AE128" si="384">AB129</f>
        <v>0</v>
      </c>
      <c r="AC128" s="182">
        <f t="shared" si="384"/>
        <v>0</v>
      </c>
      <c r="AD128" s="182">
        <f t="shared" si="384"/>
        <v>0</v>
      </c>
      <c r="AE128" s="182">
        <f t="shared" si="384"/>
        <v>60</v>
      </c>
      <c r="AF128" s="182">
        <f>AF129</f>
        <v>62</v>
      </c>
      <c r="AG128" s="182">
        <f>AG129</f>
        <v>64</v>
      </c>
      <c r="AH128" s="182">
        <f t="shared" ref="AH128:AK128" si="385">AH129</f>
        <v>0</v>
      </c>
      <c r="AI128" s="182">
        <f t="shared" si="385"/>
        <v>0</v>
      </c>
      <c r="AJ128" s="182">
        <f t="shared" si="385"/>
        <v>0</v>
      </c>
      <c r="AK128" s="181">
        <f t="shared" si="385"/>
        <v>60</v>
      </c>
      <c r="AL128" s="181">
        <f>AL129</f>
        <v>62</v>
      </c>
      <c r="AM128" s="181">
        <f>AM129</f>
        <v>64</v>
      </c>
      <c r="AN128" s="181">
        <f t="shared" ref="AN128:AQ128" si="386">AN129</f>
        <v>0</v>
      </c>
      <c r="AO128" s="181">
        <f t="shared" si="386"/>
        <v>0</v>
      </c>
      <c r="AP128" s="181">
        <f t="shared" si="386"/>
        <v>0</v>
      </c>
      <c r="AQ128" s="181">
        <f t="shared" si="386"/>
        <v>60</v>
      </c>
      <c r="AR128" s="181">
        <f>AR129</f>
        <v>62</v>
      </c>
      <c r="AS128" s="181">
        <f>AS129</f>
        <v>64</v>
      </c>
    </row>
    <row r="129" spans="1:45" s="6" customFormat="1" ht="83.45" hidden="1" customHeight="1" x14ac:dyDescent="0.25">
      <c r="A129" s="33">
        <v>900</v>
      </c>
      <c r="B129" s="191" t="s">
        <v>95</v>
      </c>
      <c r="C129" s="219" t="s">
        <v>234</v>
      </c>
      <c r="D129" s="189">
        <v>60</v>
      </c>
      <c r="E129" s="189">
        <v>62</v>
      </c>
      <c r="F129" s="189">
        <v>64</v>
      </c>
      <c r="G129" s="170"/>
      <c r="H129" s="170"/>
      <c r="I129" s="170"/>
      <c r="J129" s="189"/>
      <c r="K129" s="189"/>
      <c r="L129" s="189"/>
      <c r="M129" s="172">
        <f>D129+J129</f>
        <v>60</v>
      </c>
      <c r="N129" s="172">
        <f>E129+K129</f>
        <v>62</v>
      </c>
      <c r="O129" s="172">
        <f>F129+L129</f>
        <v>64</v>
      </c>
      <c r="P129" s="181"/>
      <c r="Q129" s="181"/>
      <c r="R129" s="181"/>
      <c r="S129" s="172">
        <f>M129+P129</f>
        <v>60</v>
      </c>
      <c r="T129" s="172">
        <f>N129+Q129</f>
        <v>62</v>
      </c>
      <c r="U129" s="172">
        <f>O129+R129</f>
        <v>64</v>
      </c>
      <c r="V129" s="181"/>
      <c r="W129" s="181"/>
      <c r="X129" s="181"/>
      <c r="Y129" s="174">
        <f>S129+V129</f>
        <v>60</v>
      </c>
      <c r="Z129" s="174">
        <f>T129+W129</f>
        <v>62</v>
      </c>
      <c r="AA129" s="174">
        <f>U129+X129</f>
        <v>64</v>
      </c>
      <c r="AB129" s="182"/>
      <c r="AC129" s="182"/>
      <c r="AD129" s="182"/>
      <c r="AE129" s="174">
        <f>Y129+AB129</f>
        <v>60</v>
      </c>
      <c r="AF129" s="174">
        <f>Z129+AC129</f>
        <v>62</v>
      </c>
      <c r="AG129" s="174">
        <f>AA129+AD129</f>
        <v>64</v>
      </c>
      <c r="AH129" s="182"/>
      <c r="AI129" s="182"/>
      <c r="AJ129" s="182"/>
      <c r="AK129" s="172">
        <f>AE129+AH129</f>
        <v>60</v>
      </c>
      <c r="AL129" s="172">
        <f>AF129+AI129</f>
        <v>62</v>
      </c>
      <c r="AM129" s="172">
        <f>AG129+AJ129</f>
        <v>64</v>
      </c>
      <c r="AN129" s="181"/>
      <c r="AO129" s="181"/>
      <c r="AP129" s="181"/>
      <c r="AQ129" s="172">
        <f>AK129+AN129</f>
        <v>60</v>
      </c>
      <c r="AR129" s="172">
        <f>AL129+AO129</f>
        <v>62</v>
      </c>
      <c r="AS129" s="172">
        <f>AM129+AP129</f>
        <v>64</v>
      </c>
    </row>
    <row r="130" spans="1:45" s="6" customFormat="1" ht="42" hidden="1" customHeight="1" x14ac:dyDescent="0.25">
      <c r="A130" s="41" t="s">
        <v>316</v>
      </c>
      <c r="B130" s="185" t="s">
        <v>341</v>
      </c>
      <c r="C130" s="184" t="s">
        <v>235</v>
      </c>
      <c r="D130" s="189">
        <f>D131</f>
        <v>2500</v>
      </c>
      <c r="E130" s="189">
        <f>E131</f>
        <v>2595</v>
      </c>
      <c r="F130" s="189">
        <f>F131</f>
        <v>2699</v>
      </c>
      <c r="G130" s="170"/>
      <c r="H130" s="170"/>
      <c r="I130" s="170"/>
      <c r="J130" s="189">
        <f t="shared" ref="J130:Y130" si="387">J131</f>
        <v>0</v>
      </c>
      <c r="K130" s="189">
        <f t="shared" si="387"/>
        <v>0</v>
      </c>
      <c r="L130" s="189">
        <f t="shared" si="387"/>
        <v>0</v>
      </c>
      <c r="M130" s="181">
        <f t="shared" si="387"/>
        <v>2500</v>
      </c>
      <c r="N130" s="181">
        <f t="shared" si="387"/>
        <v>2595</v>
      </c>
      <c r="O130" s="181">
        <f t="shared" si="387"/>
        <v>2699</v>
      </c>
      <c r="P130" s="181">
        <f t="shared" si="387"/>
        <v>0</v>
      </c>
      <c r="Q130" s="181">
        <f t="shared" si="387"/>
        <v>0</v>
      </c>
      <c r="R130" s="181">
        <f t="shared" si="387"/>
        <v>0</v>
      </c>
      <c r="S130" s="181">
        <f t="shared" si="387"/>
        <v>2500</v>
      </c>
      <c r="T130" s="181">
        <f t="shared" si="387"/>
        <v>2595</v>
      </c>
      <c r="U130" s="181">
        <f t="shared" si="387"/>
        <v>2699</v>
      </c>
      <c r="V130" s="181">
        <f t="shared" si="387"/>
        <v>0</v>
      </c>
      <c r="W130" s="181">
        <f t="shared" si="387"/>
        <v>0</v>
      </c>
      <c r="X130" s="181">
        <f t="shared" si="387"/>
        <v>0</v>
      </c>
      <c r="Y130" s="182">
        <f t="shared" si="387"/>
        <v>2500</v>
      </c>
      <c r="Z130" s="182">
        <f>Z131</f>
        <v>2595</v>
      </c>
      <c r="AA130" s="182">
        <f>AA131</f>
        <v>2699</v>
      </c>
      <c r="AB130" s="182">
        <f t="shared" ref="AB130:AE130" si="388">AB131</f>
        <v>0</v>
      </c>
      <c r="AC130" s="182">
        <f t="shared" si="388"/>
        <v>0</v>
      </c>
      <c r="AD130" s="182">
        <f t="shared" si="388"/>
        <v>0</v>
      </c>
      <c r="AE130" s="182">
        <f t="shared" si="388"/>
        <v>2500</v>
      </c>
      <c r="AF130" s="182">
        <f>AF131</f>
        <v>2595</v>
      </c>
      <c r="AG130" s="182">
        <f>AG131</f>
        <v>2699</v>
      </c>
      <c r="AH130" s="182">
        <f t="shared" ref="AH130:AK130" si="389">AH131</f>
        <v>0</v>
      </c>
      <c r="AI130" s="182">
        <f t="shared" si="389"/>
        <v>0</v>
      </c>
      <c r="AJ130" s="182">
        <f t="shared" si="389"/>
        <v>0</v>
      </c>
      <c r="AK130" s="181">
        <f t="shared" si="389"/>
        <v>2500</v>
      </c>
      <c r="AL130" s="181">
        <f>AL131</f>
        <v>2595</v>
      </c>
      <c r="AM130" s="181">
        <f>AM131</f>
        <v>2699</v>
      </c>
      <c r="AN130" s="181">
        <f t="shared" ref="AN130:AQ130" si="390">AN131</f>
        <v>0</v>
      </c>
      <c r="AO130" s="181">
        <f t="shared" si="390"/>
        <v>0</v>
      </c>
      <c r="AP130" s="181">
        <f t="shared" si="390"/>
        <v>0</v>
      </c>
      <c r="AQ130" s="181">
        <f t="shared" si="390"/>
        <v>2500</v>
      </c>
      <c r="AR130" s="181">
        <f>AR131</f>
        <v>2595</v>
      </c>
      <c r="AS130" s="181">
        <f>AS131</f>
        <v>2699</v>
      </c>
    </row>
    <row r="131" spans="1:45" s="6" customFormat="1" ht="56.25" hidden="1" customHeight="1" x14ac:dyDescent="0.25">
      <c r="A131" s="33"/>
      <c r="B131" s="185" t="s">
        <v>96</v>
      </c>
      <c r="C131" s="168" t="s">
        <v>236</v>
      </c>
      <c r="D131" s="189">
        <v>2500</v>
      </c>
      <c r="E131" s="189">
        <v>2595</v>
      </c>
      <c r="F131" s="189">
        <v>2699</v>
      </c>
      <c r="G131" s="170"/>
      <c r="H131" s="170"/>
      <c r="I131" s="170"/>
      <c r="J131" s="189"/>
      <c r="K131" s="189"/>
      <c r="L131" s="189"/>
      <c r="M131" s="172">
        <f>D131+J131</f>
        <v>2500</v>
      </c>
      <c r="N131" s="172">
        <f>E131+K131</f>
        <v>2595</v>
      </c>
      <c r="O131" s="172">
        <f>F131+L131</f>
        <v>2699</v>
      </c>
      <c r="P131" s="181"/>
      <c r="Q131" s="181"/>
      <c r="R131" s="181"/>
      <c r="S131" s="172">
        <f>M131+P131</f>
        <v>2500</v>
      </c>
      <c r="T131" s="172">
        <f>N131+Q131</f>
        <v>2595</v>
      </c>
      <c r="U131" s="172">
        <f>O131+R131</f>
        <v>2699</v>
      </c>
      <c r="V131" s="181"/>
      <c r="W131" s="189"/>
      <c r="X131" s="189"/>
      <c r="Y131" s="174">
        <f>S131+V131</f>
        <v>2500</v>
      </c>
      <c r="Z131" s="174">
        <f>T131+W131</f>
        <v>2595</v>
      </c>
      <c r="AA131" s="174">
        <f>U131+X131</f>
        <v>2699</v>
      </c>
      <c r="AB131" s="182"/>
      <c r="AC131" s="182"/>
      <c r="AD131" s="182"/>
      <c r="AE131" s="174">
        <f>Y131+AB131</f>
        <v>2500</v>
      </c>
      <c r="AF131" s="174">
        <f>Z131+AC131</f>
        <v>2595</v>
      </c>
      <c r="AG131" s="174">
        <f>AA131+AD131</f>
        <v>2699</v>
      </c>
      <c r="AH131" s="182"/>
      <c r="AI131" s="182"/>
      <c r="AJ131" s="182"/>
      <c r="AK131" s="172">
        <f>AE131+AH131</f>
        <v>2500</v>
      </c>
      <c r="AL131" s="172">
        <f>AF131+AI131</f>
        <v>2595</v>
      </c>
      <c r="AM131" s="172">
        <f>AG131+AJ131</f>
        <v>2699</v>
      </c>
      <c r="AN131" s="181"/>
      <c r="AO131" s="181"/>
      <c r="AP131" s="181"/>
      <c r="AQ131" s="172">
        <f>AK131+AN131</f>
        <v>2500</v>
      </c>
      <c r="AR131" s="172">
        <f>AL131+AO131</f>
        <v>2595</v>
      </c>
      <c r="AS131" s="172">
        <f>AM131+AP131</f>
        <v>2699</v>
      </c>
    </row>
    <row r="132" spans="1:45" ht="25.5" hidden="1" customHeight="1" x14ac:dyDescent="0.25">
      <c r="A132" s="33"/>
      <c r="B132" s="191"/>
      <c r="C132" s="257" t="s">
        <v>345</v>
      </c>
      <c r="D132" s="197">
        <f>D239+D240</f>
        <v>553759.6</v>
      </c>
      <c r="E132" s="197">
        <f>E239+E240</f>
        <v>565063.6</v>
      </c>
      <c r="F132" s="197">
        <f>F239+F240</f>
        <v>580926.30000000005</v>
      </c>
      <c r="G132" s="170"/>
      <c r="H132" s="170"/>
      <c r="I132" s="170"/>
      <c r="J132" s="197">
        <f>J239+J240</f>
        <v>519</v>
      </c>
      <c r="K132" s="197">
        <f t="shared" ref="K132:U132" si="391">K239+K240</f>
        <v>530</v>
      </c>
      <c r="L132" s="197">
        <f t="shared" si="391"/>
        <v>-24243</v>
      </c>
      <c r="M132" s="198">
        <f>M239+M240</f>
        <v>554278.6</v>
      </c>
      <c r="N132" s="198">
        <f t="shared" si="391"/>
        <v>565593.59999999998</v>
      </c>
      <c r="O132" s="198">
        <f t="shared" si="391"/>
        <v>556683.30000000005</v>
      </c>
      <c r="P132" s="198">
        <f t="shared" si="391"/>
        <v>10000</v>
      </c>
      <c r="Q132" s="198">
        <f t="shared" si="391"/>
        <v>0</v>
      </c>
      <c r="R132" s="198">
        <f t="shared" si="391"/>
        <v>0</v>
      </c>
      <c r="S132" s="198">
        <f t="shared" si="391"/>
        <v>564278.6</v>
      </c>
      <c r="T132" s="198">
        <f t="shared" si="391"/>
        <v>565593.59999999998</v>
      </c>
      <c r="U132" s="198">
        <f t="shared" si="391"/>
        <v>556683.30000000005</v>
      </c>
      <c r="V132" s="198">
        <f t="shared" ref="V132:AA132" si="392">V239+V240</f>
        <v>0</v>
      </c>
      <c r="W132" s="198">
        <f t="shared" si="392"/>
        <v>0</v>
      </c>
      <c r="X132" s="198">
        <f t="shared" si="392"/>
        <v>1858</v>
      </c>
      <c r="Y132" s="199">
        <f t="shared" si="392"/>
        <v>564278.6</v>
      </c>
      <c r="Z132" s="199">
        <f t="shared" si="392"/>
        <v>565593.59999999998</v>
      </c>
      <c r="AA132" s="199">
        <f t="shared" si="392"/>
        <v>558541.30000000005</v>
      </c>
      <c r="AB132" s="199">
        <f t="shared" ref="AB132:AG132" si="393">AB239+AB240</f>
        <v>0</v>
      </c>
      <c r="AC132" s="199">
        <f t="shared" si="393"/>
        <v>0</v>
      </c>
      <c r="AD132" s="199">
        <f t="shared" si="393"/>
        <v>0</v>
      </c>
      <c r="AE132" s="199">
        <f t="shared" si="393"/>
        <v>564278.6</v>
      </c>
      <c r="AF132" s="199">
        <f t="shared" si="393"/>
        <v>565593.59999999998</v>
      </c>
      <c r="AG132" s="199">
        <f t="shared" si="393"/>
        <v>558541.30000000005</v>
      </c>
      <c r="AH132" s="199">
        <f t="shared" ref="AH132:AM132" si="394">AH239+AH240</f>
        <v>0</v>
      </c>
      <c r="AI132" s="199">
        <f t="shared" si="394"/>
        <v>0</v>
      </c>
      <c r="AJ132" s="199">
        <f t="shared" si="394"/>
        <v>0</v>
      </c>
      <c r="AK132" s="198">
        <f t="shared" si="394"/>
        <v>564278.6</v>
      </c>
      <c r="AL132" s="198">
        <f t="shared" si="394"/>
        <v>565593.59999999998</v>
      </c>
      <c r="AM132" s="198">
        <f t="shared" si="394"/>
        <v>558541.30000000005</v>
      </c>
      <c r="AN132" s="198">
        <f t="shared" ref="AN132:AS132" si="395">AN239+AN240</f>
        <v>0</v>
      </c>
      <c r="AO132" s="198">
        <f t="shared" si="395"/>
        <v>0</v>
      </c>
      <c r="AP132" s="198">
        <f t="shared" si="395"/>
        <v>0</v>
      </c>
      <c r="AQ132" s="198">
        <f>AQ239+AQ240</f>
        <v>564278.6</v>
      </c>
      <c r="AR132" s="198">
        <f t="shared" si="395"/>
        <v>565593.59999999998</v>
      </c>
      <c r="AS132" s="198">
        <f t="shared" si="395"/>
        <v>558541.30000000005</v>
      </c>
    </row>
    <row r="133" spans="1:45" ht="24" customHeight="1" x14ac:dyDescent="0.25">
      <c r="A133" s="42"/>
      <c r="B133" s="140" t="s">
        <v>97</v>
      </c>
      <c r="C133" s="241" t="s">
        <v>237</v>
      </c>
      <c r="D133" s="83">
        <f>D134+D231+D233+D235</f>
        <v>2256600.7000000002</v>
      </c>
      <c r="E133" s="83">
        <f>E134+E231+E233+E235</f>
        <v>2075410.2000000002</v>
      </c>
      <c r="F133" s="83">
        <f>F134+F231+F233+F235</f>
        <v>1956043.2000000002</v>
      </c>
      <c r="G133" s="82" t="s">
        <v>353</v>
      </c>
      <c r="H133" s="82" t="s">
        <v>353</v>
      </c>
      <c r="I133" s="82"/>
      <c r="J133" s="83">
        <f t="shared" ref="J133:AS133" si="396">J134+J231+J233+J235</f>
        <v>219573.8</v>
      </c>
      <c r="K133" s="83">
        <f t="shared" si="396"/>
        <v>65916.5</v>
      </c>
      <c r="L133" s="83">
        <f t="shared" si="396"/>
        <v>65954.7</v>
      </c>
      <c r="M133" s="29">
        <f t="shared" si="396"/>
        <v>2476324.4999999995</v>
      </c>
      <c r="N133" s="29">
        <f t="shared" si="396"/>
        <v>2141326.7000000002</v>
      </c>
      <c r="O133" s="29">
        <f t="shared" si="396"/>
        <v>2021997.9</v>
      </c>
      <c r="P133" s="29">
        <f t="shared" si="396"/>
        <v>6600</v>
      </c>
      <c r="Q133" s="29">
        <f t="shared" si="396"/>
        <v>0</v>
      </c>
      <c r="R133" s="29">
        <f t="shared" si="396"/>
        <v>0</v>
      </c>
      <c r="S133" s="29">
        <f t="shared" si="396"/>
        <v>2482924.4999999995</v>
      </c>
      <c r="T133" s="29">
        <f t="shared" si="396"/>
        <v>2141326.7000000002</v>
      </c>
      <c r="U133" s="29">
        <f t="shared" si="396"/>
        <v>2021997.9</v>
      </c>
      <c r="V133" s="29">
        <f t="shared" si="396"/>
        <v>31306.100000000006</v>
      </c>
      <c r="W133" s="29">
        <f t="shared" si="396"/>
        <v>0</v>
      </c>
      <c r="X133" s="29">
        <f t="shared" si="396"/>
        <v>0</v>
      </c>
      <c r="Y133" s="161">
        <f t="shared" si="396"/>
        <v>2514230.5999999996</v>
      </c>
      <c r="Z133" s="161">
        <f t="shared" si="396"/>
        <v>2141326.6999999997</v>
      </c>
      <c r="AA133" s="161">
        <f t="shared" si="396"/>
        <v>2021997.9</v>
      </c>
      <c r="AB133" s="161">
        <f t="shared" si="396"/>
        <v>164483.72</v>
      </c>
      <c r="AC133" s="161">
        <f t="shared" si="396"/>
        <v>3124.9</v>
      </c>
      <c r="AD133" s="161">
        <f t="shared" si="396"/>
        <v>100785.4</v>
      </c>
      <c r="AE133" s="161">
        <f t="shared" si="396"/>
        <v>2678714.3199999994</v>
      </c>
      <c r="AF133" s="161">
        <f t="shared" si="396"/>
        <v>2144451.6</v>
      </c>
      <c r="AG133" s="161">
        <f t="shared" si="396"/>
        <v>2122783.2999999998</v>
      </c>
      <c r="AH133" s="161">
        <f t="shared" si="396"/>
        <v>36756</v>
      </c>
      <c r="AI133" s="161">
        <f t="shared" si="396"/>
        <v>0</v>
      </c>
      <c r="AJ133" s="161">
        <f t="shared" si="396"/>
        <v>0</v>
      </c>
      <c r="AK133" s="29">
        <f t="shared" si="396"/>
        <v>2715470.32</v>
      </c>
      <c r="AL133" s="29">
        <f t="shared" si="396"/>
        <v>2144451.6</v>
      </c>
      <c r="AM133" s="29">
        <f t="shared" si="396"/>
        <v>2122783.2999999998</v>
      </c>
      <c r="AN133" s="29">
        <f t="shared" si="396"/>
        <v>181069.59999999998</v>
      </c>
      <c r="AO133" s="29">
        <f t="shared" si="396"/>
        <v>423</v>
      </c>
      <c r="AP133" s="29">
        <f t="shared" si="396"/>
        <v>423</v>
      </c>
      <c r="AQ133" s="29">
        <f t="shared" si="396"/>
        <v>2896539.92</v>
      </c>
      <c r="AR133" s="29">
        <f t="shared" si="396"/>
        <v>2144874.6</v>
      </c>
      <c r="AS133" s="29">
        <f t="shared" si="396"/>
        <v>2123206.2999999998</v>
      </c>
    </row>
    <row r="134" spans="1:45" ht="36" x14ac:dyDescent="0.25">
      <c r="A134" s="42"/>
      <c r="B134" s="140" t="s">
        <v>98</v>
      </c>
      <c r="C134" s="58" t="s">
        <v>238</v>
      </c>
      <c r="D134" s="83">
        <f>D135+D140+D165+D226</f>
        <v>2255519.3000000003</v>
      </c>
      <c r="E134" s="83">
        <f>E135+E140+E165+E226</f>
        <v>2074303.2000000002</v>
      </c>
      <c r="F134" s="83">
        <f>F135+F140+F165+F226</f>
        <v>1955758.2000000002</v>
      </c>
      <c r="G134" s="82"/>
      <c r="H134" s="82"/>
      <c r="I134" s="82"/>
      <c r="J134" s="83">
        <f t="shared" ref="J134:AA134" si="397">J135+J140+J165+J226</f>
        <v>219573.8</v>
      </c>
      <c r="K134" s="83">
        <f t="shared" si="397"/>
        <v>65916.5</v>
      </c>
      <c r="L134" s="83">
        <f t="shared" si="397"/>
        <v>65954.7</v>
      </c>
      <c r="M134" s="29">
        <f t="shared" si="397"/>
        <v>2475243.0999999996</v>
      </c>
      <c r="N134" s="29">
        <f t="shared" si="397"/>
        <v>2140219.7000000002</v>
      </c>
      <c r="O134" s="29">
        <f t="shared" si="397"/>
        <v>2021712.9</v>
      </c>
      <c r="P134" s="29">
        <f t="shared" si="397"/>
        <v>0</v>
      </c>
      <c r="Q134" s="29">
        <f t="shared" si="397"/>
        <v>0</v>
      </c>
      <c r="R134" s="29">
        <f t="shared" si="397"/>
        <v>0</v>
      </c>
      <c r="S134" s="29">
        <f t="shared" si="397"/>
        <v>2475243.0999999996</v>
      </c>
      <c r="T134" s="29">
        <f t="shared" si="397"/>
        <v>2140219.7000000002</v>
      </c>
      <c r="U134" s="29">
        <f t="shared" si="397"/>
        <v>2021712.9</v>
      </c>
      <c r="V134" s="29">
        <f t="shared" si="397"/>
        <v>17538.700000000004</v>
      </c>
      <c r="W134" s="29">
        <f t="shared" si="397"/>
        <v>0</v>
      </c>
      <c r="X134" s="29">
        <f t="shared" si="397"/>
        <v>0</v>
      </c>
      <c r="Y134" s="161">
        <f t="shared" si="397"/>
        <v>2492781.7999999998</v>
      </c>
      <c r="Z134" s="161">
        <f t="shared" si="397"/>
        <v>2140219.6999999997</v>
      </c>
      <c r="AA134" s="161">
        <f t="shared" si="397"/>
        <v>2021712.9</v>
      </c>
      <c r="AB134" s="161">
        <f t="shared" ref="AB134:AG134" si="398">AB135+AB140+AB165+AB226</f>
        <v>120478.72</v>
      </c>
      <c r="AC134" s="161">
        <f t="shared" si="398"/>
        <v>3946.9</v>
      </c>
      <c r="AD134" s="161">
        <f t="shared" si="398"/>
        <v>100785.4</v>
      </c>
      <c r="AE134" s="161">
        <f t="shared" si="398"/>
        <v>2613260.5199999996</v>
      </c>
      <c r="AF134" s="161">
        <f t="shared" si="398"/>
        <v>2144166.6</v>
      </c>
      <c r="AG134" s="161">
        <f t="shared" si="398"/>
        <v>2122498.2999999998</v>
      </c>
      <c r="AH134" s="161">
        <f t="shared" ref="AH134:AM134" si="399">AH135+AH140+AH165+AH226</f>
        <v>34418.699999999997</v>
      </c>
      <c r="AI134" s="161">
        <f t="shared" si="399"/>
        <v>0</v>
      </c>
      <c r="AJ134" s="161">
        <f t="shared" si="399"/>
        <v>0</v>
      </c>
      <c r="AK134" s="29">
        <f t="shared" si="399"/>
        <v>2647679.2199999997</v>
      </c>
      <c r="AL134" s="29">
        <f t="shared" si="399"/>
        <v>2144166.6</v>
      </c>
      <c r="AM134" s="29">
        <f t="shared" si="399"/>
        <v>2122498.2999999998</v>
      </c>
      <c r="AN134" s="29">
        <f t="shared" ref="AN134:AS134" si="400">AN135+AN140+AN165+AN226</f>
        <v>180269.59999999998</v>
      </c>
      <c r="AO134" s="29">
        <f t="shared" si="400"/>
        <v>423</v>
      </c>
      <c r="AP134" s="29">
        <f t="shared" si="400"/>
        <v>423</v>
      </c>
      <c r="AQ134" s="29">
        <f t="shared" si="400"/>
        <v>2827948.82</v>
      </c>
      <c r="AR134" s="29">
        <f t="shared" si="400"/>
        <v>2144589.6</v>
      </c>
      <c r="AS134" s="29">
        <f t="shared" si="400"/>
        <v>2122921.2999999998</v>
      </c>
    </row>
    <row r="135" spans="1:45" s="4" customFormat="1" ht="36" customHeight="1" x14ac:dyDescent="0.25">
      <c r="A135" s="272">
        <v>855</v>
      </c>
      <c r="B135" s="284" t="s">
        <v>398</v>
      </c>
      <c r="C135" s="285" t="s">
        <v>306</v>
      </c>
      <c r="D135" s="281">
        <f>D136+D139</f>
        <v>538798</v>
      </c>
      <c r="E135" s="281">
        <f>E136+E139</f>
        <v>274749</v>
      </c>
      <c r="F135" s="281">
        <f>F136+F139</f>
        <v>221361</v>
      </c>
      <c r="G135" s="276"/>
      <c r="H135" s="276"/>
      <c r="I135" s="276"/>
      <c r="J135" s="281">
        <f t="shared" ref="J135:O135" si="401">J136+J139</f>
        <v>0</v>
      </c>
      <c r="K135" s="281">
        <f t="shared" si="401"/>
        <v>0</v>
      </c>
      <c r="L135" s="281">
        <f t="shared" si="401"/>
        <v>0</v>
      </c>
      <c r="M135" s="282">
        <f t="shared" si="401"/>
        <v>538798</v>
      </c>
      <c r="N135" s="282">
        <f t="shared" si="401"/>
        <v>274749</v>
      </c>
      <c r="O135" s="282">
        <f t="shared" si="401"/>
        <v>221361</v>
      </c>
      <c r="P135" s="282">
        <f t="shared" ref="P135:U135" si="402">P136+P139</f>
        <v>0</v>
      </c>
      <c r="Q135" s="282">
        <f t="shared" si="402"/>
        <v>0</v>
      </c>
      <c r="R135" s="282">
        <f t="shared" si="402"/>
        <v>0</v>
      </c>
      <c r="S135" s="282">
        <f t="shared" si="402"/>
        <v>538798</v>
      </c>
      <c r="T135" s="282">
        <f t="shared" si="402"/>
        <v>274749</v>
      </c>
      <c r="U135" s="282">
        <f t="shared" si="402"/>
        <v>221361</v>
      </c>
      <c r="V135" s="282">
        <f t="shared" ref="V135:AA135" si="403">V136+V139</f>
        <v>0</v>
      </c>
      <c r="W135" s="282">
        <f t="shared" si="403"/>
        <v>0</v>
      </c>
      <c r="X135" s="282">
        <f t="shared" si="403"/>
        <v>0</v>
      </c>
      <c r="Y135" s="283">
        <f t="shared" si="403"/>
        <v>538798</v>
      </c>
      <c r="Z135" s="283">
        <f t="shared" si="403"/>
        <v>274749</v>
      </c>
      <c r="AA135" s="283">
        <f t="shared" si="403"/>
        <v>221361</v>
      </c>
      <c r="AB135" s="283">
        <f t="shared" ref="AB135:AG135" si="404">AB136+AB139</f>
        <v>0</v>
      </c>
      <c r="AC135" s="283">
        <f t="shared" si="404"/>
        <v>0</v>
      </c>
      <c r="AD135" s="283">
        <f t="shared" si="404"/>
        <v>0</v>
      </c>
      <c r="AE135" s="283">
        <f t="shared" si="404"/>
        <v>538798</v>
      </c>
      <c r="AF135" s="283">
        <f t="shared" si="404"/>
        <v>274749</v>
      </c>
      <c r="AG135" s="283">
        <f t="shared" si="404"/>
        <v>221361</v>
      </c>
      <c r="AH135" s="283">
        <f t="shared" ref="AH135:AM135" si="405">AH136+AH139</f>
        <v>0</v>
      </c>
      <c r="AI135" s="283">
        <f t="shared" si="405"/>
        <v>0</v>
      </c>
      <c r="AJ135" s="283">
        <f t="shared" si="405"/>
        <v>0</v>
      </c>
      <c r="AK135" s="282">
        <f t="shared" si="405"/>
        <v>538798</v>
      </c>
      <c r="AL135" s="282">
        <f t="shared" si="405"/>
        <v>274749</v>
      </c>
      <c r="AM135" s="282">
        <f t="shared" si="405"/>
        <v>221361</v>
      </c>
      <c r="AN135" s="282">
        <f t="shared" ref="AN135:AS135" si="406">AN136+AN139</f>
        <v>97975</v>
      </c>
      <c r="AO135" s="282">
        <f t="shared" si="406"/>
        <v>0</v>
      </c>
      <c r="AP135" s="282">
        <f t="shared" si="406"/>
        <v>0</v>
      </c>
      <c r="AQ135" s="282">
        <f t="shared" si="406"/>
        <v>636773</v>
      </c>
      <c r="AR135" s="282">
        <f t="shared" si="406"/>
        <v>274749</v>
      </c>
      <c r="AS135" s="282">
        <f t="shared" si="406"/>
        <v>221361</v>
      </c>
    </row>
    <row r="136" spans="1:45" s="4" customFormat="1" ht="36" customHeight="1" x14ac:dyDescent="0.25">
      <c r="A136" s="272">
        <v>855</v>
      </c>
      <c r="B136" s="279" t="s">
        <v>399</v>
      </c>
      <c r="C136" s="280" t="s">
        <v>239</v>
      </c>
      <c r="D136" s="281">
        <f>D137+D138</f>
        <v>538798</v>
      </c>
      <c r="E136" s="281">
        <f>E137+E138</f>
        <v>274749</v>
      </c>
      <c r="F136" s="281">
        <f>F137+F138</f>
        <v>221361</v>
      </c>
      <c r="G136" s="276"/>
      <c r="H136" s="276"/>
      <c r="I136" s="276"/>
      <c r="J136" s="281">
        <f t="shared" ref="J136:O136" si="407">J137+J138</f>
        <v>0</v>
      </c>
      <c r="K136" s="281">
        <f t="shared" si="407"/>
        <v>0</v>
      </c>
      <c r="L136" s="281">
        <f t="shared" si="407"/>
        <v>0</v>
      </c>
      <c r="M136" s="282">
        <f t="shared" si="407"/>
        <v>538798</v>
      </c>
      <c r="N136" s="282">
        <f t="shared" si="407"/>
        <v>274749</v>
      </c>
      <c r="O136" s="282">
        <f t="shared" si="407"/>
        <v>221361</v>
      </c>
      <c r="P136" s="282">
        <f t="shared" ref="P136:U136" si="408">P137+P138</f>
        <v>0</v>
      </c>
      <c r="Q136" s="282">
        <f t="shared" si="408"/>
        <v>0</v>
      </c>
      <c r="R136" s="282">
        <f t="shared" si="408"/>
        <v>0</v>
      </c>
      <c r="S136" s="282">
        <f t="shared" si="408"/>
        <v>538798</v>
      </c>
      <c r="T136" s="282">
        <f t="shared" si="408"/>
        <v>274749</v>
      </c>
      <c r="U136" s="282">
        <f t="shared" si="408"/>
        <v>221361</v>
      </c>
      <c r="V136" s="282">
        <f t="shared" ref="V136:AA136" si="409">V137+V138</f>
        <v>0</v>
      </c>
      <c r="W136" s="282">
        <f t="shared" si="409"/>
        <v>0</v>
      </c>
      <c r="X136" s="282">
        <f t="shared" si="409"/>
        <v>0</v>
      </c>
      <c r="Y136" s="283">
        <f t="shared" si="409"/>
        <v>538798</v>
      </c>
      <c r="Z136" s="283">
        <f t="shared" si="409"/>
        <v>274749</v>
      </c>
      <c r="AA136" s="283">
        <f t="shared" si="409"/>
        <v>221361</v>
      </c>
      <c r="AB136" s="283">
        <f t="shared" ref="AB136:AG136" si="410">AB137+AB138</f>
        <v>0</v>
      </c>
      <c r="AC136" s="283">
        <f t="shared" si="410"/>
        <v>0</v>
      </c>
      <c r="AD136" s="283">
        <f t="shared" si="410"/>
        <v>0</v>
      </c>
      <c r="AE136" s="283">
        <f t="shared" si="410"/>
        <v>538798</v>
      </c>
      <c r="AF136" s="283">
        <f t="shared" si="410"/>
        <v>274749</v>
      </c>
      <c r="AG136" s="283">
        <f t="shared" si="410"/>
        <v>221361</v>
      </c>
      <c r="AH136" s="283">
        <f t="shared" ref="AH136:AM136" si="411">AH137+AH138</f>
        <v>0</v>
      </c>
      <c r="AI136" s="283">
        <f t="shared" si="411"/>
        <v>0</v>
      </c>
      <c r="AJ136" s="283">
        <f t="shared" si="411"/>
        <v>0</v>
      </c>
      <c r="AK136" s="282">
        <f t="shared" si="411"/>
        <v>538798</v>
      </c>
      <c r="AL136" s="282">
        <f t="shared" si="411"/>
        <v>274749</v>
      </c>
      <c r="AM136" s="282">
        <f t="shared" si="411"/>
        <v>221361</v>
      </c>
      <c r="AN136" s="282">
        <f t="shared" ref="AN136:AS136" si="412">AN137+AN138</f>
        <v>97975</v>
      </c>
      <c r="AO136" s="282">
        <f t="shared" si="412"/>
        <v>0</v>
      </c>
      <c r="AP136" s="282">
        <f t="shared" si="412"/>
        <v>0</v>
      </c>
      <c r="AQ136" s="282">
        <f>AQ137+AQ138</f>
        <v>636773</v>
      </c>
      <c r="AR136" s="282">
        <f t="shared" si="412"/>
        <v>274749</v>
      </c>
      <c r="AS136" s="282">
        <f t="shared" si="412"/>
        <v>221361</v>
      </c>
    </row>
    <row r="137" spans="1:45" s="4" customFormat="1" ht="37.5" customHeight="1" x14ac:dyDescent="0.3">
      <c r="A137" s="272">
        <v>855</v>
      </c>
      <c r="B137" s="273"/>
      <c r="C137" s="274" t="s">
        <v>314</v>
      </c>
      <c r="D137" s="275">
        <v>535422</v>
      </c>
      <c r="E137" s="275">
        <v>271464</v>
      </c>
      <c r="F137" s="275">
        <v>218125</v>
      </c>
      <c r="G137" s="276">
        <v>12</v>
      </c>
      <c r="H137" s="276">
        <v>14</v>
      </c>
      <c r="I137" s="276">
        <v>14</v>
      </c>
      <c r="J137" s="275"/>
      <c r="K137" s="275"/>
      <c r="L137" s="275"/>
      <c r="M137" s="277">
        <f t="shared" ref="M137:O138" si="413">D137+J137</f>
        <v>535422</v>
      </c>
      <c r="N137" s="277">
        <f t="shared" si="413"/>
        <v>271464</v>
      </c>
      <c r="O137" s="277">
        <f t="shared" si="413"/>
        <v>218125</v>
      </c>
      <c r="P137" s="277"/>
      <c r="Q137" s="277"/>
      <c r="R137" s="277"/>
      <c r="S137" s="277">
        <f t="shared" ref="S137:U138" si="414">M137+P137</f>
        <v>535422</v>
      </c>
      <c r="T137" s="277">
        <f t="shared" si="414"/>
        <v>271464</v>
      </c>
      <c r="U137" s="277">
        <f t="shared" si="414"/>
        <v>218125</v>
      </c>
      <c r="V137" s="277"/>
      <c r="W137" s="277"/>
      <c r="X137" s="277"/>
      <c r="Y137" s="278">
        <f t="shared" ref="Y137:AA138" si="415">S137+V137</f>
        <v>535422</v>
      </c>
      <c r="Z137" s="278">
        <f t="shared" si="415"/>
        <v>271464</v>
      </c>
      <c r="AA137" s="278">
        <f t="shared" si="415"/>
        <v>218125</v>
      </c>
      <c r="AB137" s="278"/>
      <c r="AC137" s="278"/>
      <c r="AD137" s="278"/>
      <c r="AE137" s="278">
        <f t="shared" ref="AE137:AE138" si="416">Y137+AB137</f>
        <v>535422</v>
      </c>
      <c r="AF137" s="278">
        <f t="shared" ref="AF137:AF138" si="417">Z137+AC137</f>
        <v>271464</v>
      </c>
      <c r="AG137" s="278">
        <f t="shared" ref="AG137:AG138" si="418">AA137+AD137</f>
        <v>218125</v>
      </c>
      <c r="AH137" s="278"/>
      <c r="AI137" s="278"/>
      <c r="AJ137" s="278"/>
      <c r="AK137" s="277">
        <f t="shared" ref="AK137:AK138" si="419">AE137+AH137</f>
        <v>535422</v>
      </c>
      <c r="AL137" s="277">
        <f t="shared" ref="AL137:AL138" si="420">AF137+AI137</f>
        <v>271464</v>
      </c>
      <c r="AM137" s="277">
        <f t="shared" ref="AM137:AM138" si="421">AG137+AJ137</f>
        <v>218125</v>
      </c>
      <c r="AN137" s="277">
        <v>97975</v>
      </c>
      <c r="AO137" s="277"/>
      <c r="AP137" s="277"/>
      <c r="AQ137" s="277">
        <f t="shared" ref="AQ137:AQ138" si="422">AK137+AN137</f>
        <v>633397</v>
      </c>
      <c r="AR137" s="277">
        <f t="shared" ref="AR137:AR138" si="423">AL137+AO137</f>
        <v>271464</v>
      </c>
      <c r="AS137" s="277">
        <f t="shared" ref="AS137:AS138" si="424">AM137+AP137</f>
        <v>218125</v>
      </c>
    </row>
    <row r="138" spans="1:45" ht="37.5" hidden="1" customHeight="1" x14ac:dyDescent="0.3">
      <c r="A138" s="42">
        <v>855</v>
      </c>
      <c r="B138" s="195"/>
      <c r="C138" s="213" t="s">
        <v>240</v>
      </c>
      <c r="D138" s="189">
        <v>3376</v>
      </c>
      <c r="E138" s="189">
        <v>3285</v>
      </c>
      <c r="F138" s="189">
        <v>3236</v>
      </c>
      <c r="G138" s="170">
        <v>11</v>
      </c>
      <c r="H138" s="170">
        <v>13</v>
      </c>
      <c r="I138" s="170">
        <v>13</v>
      </c>
      <c r="J138" s="189"/>
      <c r="K138" s="189"/>
      <c r="L138" s="189"/>
      <c r="M138" s="181">
        <f t="shared" si="413"/>
        <v>3376</v>
      </c>
      <c r="N138" s="181">
        <f t="shared" si="413"/>
        <v>3285</v>
      </c>
      <c r="O138" s="181">
        <f t="shared" si="413"/>
        <v>3236</v>
      </c>
      <c r="P138" s="181"/>
      <c r="Q138" s="181"/>
      <c r="R138" s="181"/>
      <c r="S138" s="181">
        <f t="shared" si="414"/>
        <v>3376</v>
      </c>
      <c r="T138" s="181">
        <f t="shared" si="414"/>
        <v>3285</v>
      </c>
      <c r="U138" s="181">
        <f t="shared" si="414"/>
        <v>3236</v>
      </c>
      <c r="V138" s="181"/>
      <c r="W138" s="181"/>
      <c r="X138" s="181"/>
      <c r="Y138" s="182">
        <f t="shared" si="415"/>
        <v>3376</v>
      </c>
      <c r="Z138" s="182">
        <f t="shared" si="415"/>
        <v>3285</v>
      </c>
      <c r="AA138" s="182">
        <f t="shared" si="415"/>
        <v>3236</v>
      </c>
      <c r="AB138" s="182"/>
      <c r="AC138" s="182"/>
      <c r="AD138" s="182"/>
      <c r="AE138" s="182">
        <f t="shared" si="416"/>
        <v>3376</v>
      </c>
      <c r="AF138" s="182">
        <f t="shared" si="417"/>
        <v>3285</v>
      </c>
      <c r="AG138" s="182">
        <f t="shared" si="418"/>
        <v>3236</v>
      </c>
      <c r="AH138" s="182"/>
      <c r="AI138" s="182"/>
      <c r="AJ138" s="182"/>
      <c r="AK138" s="181">
        <f t="shared" si="419"/>
        <v>3376</v>
      </c>
      <c r="AL138" s="181">
        <f t="shared" si="420"/>
        <v>3285</v>
      </c>
      <c r="AM138" s="181">
        <f t="shared" si="421"/>
        <v>3236</v>
      </c>
      <c r="AN138" s="181"/>
      <c r="AO138" s="181"/>
      <c r="AP138" s="181"/>
      <c r="AQ138" s="181">
        <f t="shared" si="422"/>
        <v>3376</v>
      </c>
      <c r="AR138" s="181">
        <f t="shared" si="423"/>
        <v>3285</v>
      </c>
      <c r="AS138" s="181">
        <f t="shared" si="424"/>
        <v>3236</v>
      </c>
    </row>
    <row r="139" spans="1:45" s="3" customFormat="1" ht="36" hidden="1" customHeight="1" x14ac:dyDescent="0.25">
      <c r="A139" s="43">
        <v>855</v>
      </c>
      <c r="B139" s="187" t="s">
        <v>400</v>
      </c>
      <c r="C139" s="188" t="s">
        <v>241</v>
      </c>
      <c r="D139" s="169"/>
      <c r="E139" s="169"/>
      <c r="F139" s="169"/>
      <c r="G139" s="170"/>
      <c r="H139" s="170"/>
      <c r="I139" s="170"/>
      <c r="J139" s="169"/>
      <c r="K139" s="169"/>
      <c r="L139" s="169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8"/>
      <c r="AL139" s="178"/>
      <c r="AM139" s="178"/>
      <c r="AN139" s="178"/>
      <c r="AO139" s="178"/>
      <c r="AP139" s="178"/>
      <c r="AQ139" s="178"/>
      <c r="AR139" s="178"/>
      <c r="AS139" s="178"/>
    </row>
    <row r="140" spans="1:45" s="50" customFormat="1" ht="36" x14ac:dyDescent="0.25">
      <c r="A140" s="49"/>
      <c r="B140" s="140" t="s">
        <v>401</v>
      </c>
      <c r="C140" s="54" t="s">
        <v>462</v>
      </c>
      <c r="D140" s="83">
        <f>SUM(D141:D153)-D143</f>
        <v>0</v>
      </c>
      <c r="E140" s="83">
        <f>SUM(E141:E153)-E143</f>
        <v>0</v>
      </c>
      <c r="F140" s="83">
        <f>SUM(F141:F153)-F143</f>
        <v>0</v>
      </c>
      <c r="G140" s="82"/>
      <c r="H140" s="82"/>
      <c r="I140" s="82"/>
      <c r="J140" s="83">
        <f t="shared" ref="J140:AA140" si="425">SUM(J141:J153)-J143</f>
        <v>110596.5</v>
      </c>
      <c r="K140" s="83">
        <f t="shared" si="425"/>
        <v>10358</v>
      </c>
      <c r="L140" s="83">
        <f t="shared" si="425"/>
        <v>10353</v>
      </c>
      <c r="M140" s="29">
        <f t="shared" si="425"/>
        <v>110596.5</v>
      </c>
      <c r="N140" s="29">
        <f t="shared" si="425"/>
        <v>10358</v>
      </c>
      <c r="O140" s="29">
        <f t="shared" si="425"/>
        <v>10353</v>
      </c>
      <c r="P140" s="29">
        <f t="shared" si="425"/>
        <v>0</v>
      </c>
      <c r="Q140" s="29">
        <f t="shared" si="425"/>
        <v>0</v>
      </c>
      <c r="R140" s="29">
        <f t="shared" si="425"/>
        <v>0</v>
      </c>
      <c r="S140" s="29">
        <f t="shared" si="425"/>
        <v>110596.5</v>
      </c>
      <c r="T140" s="29">
        <f t="shared" si="425"/>
        <v>10358</v>
      </c>
      <c r="U140" s="29">
        <f t="shared" si="425"/>
        <v>10353</v>
      </c>
      <c r="V140" s="29">
        <f t="shared" si="425"/>
        <v>7115</v>
      </c>
      <c r="W140" s="29">
        <f t="shared" si="425"/>
        <v>0</v>
      </c>
      <c r="X140" s="29">
        <f t="shared" si="425"/>
        <v>0</v>
      </c>
      <c r="Y140" s="161">
        <f t="shared" si="425"/>
        <v>117711.5</v>
      </c>
      <c r="Z140" s="161">
        <f t="shared" si="425"/>
        <v>10358</v>
      </c>
      <c r="AA140" s="161">
        <f t="shared" si="425"/>
        <v>10353</v>
      </c>
      <c r="AB140" s="161">
        <f t="shared" ref="AB140:AG140" si="426">SUM(AB141:AB153)-AB143</f>
        <v>103064.92</v>
      </c>
      <c r="AC140" s="161">
        <f t="shared" si="426"/>
        <v>-75.099999999999909</v>
      </c>
      <c r="AD140" s="161">
        <f t="shared" si="426"/>
        <v>96763.4</v>
      </c>
      <c r="AE140" s="161">
        <f t="shared" si="426"/>
        <v>220776.41999999998</v>
      </c>
      <c r="AF140" s="161">
        <f t="shared" si="426"/>
        <v>10282.9</v>
      </c>
      <c r="AG140" s="161">
        <f t="shared" si="426"/>
        <v>107116.4</v>
      </c>
      <c r="AH140" s="161">
        <f t="shared" ref="AH140:AM140" si="427">SUM(AH141:AH153)-AH143</f>
        <v>34418.699999999997</v>
      </c>
      <c r="AI140" s="161">
        <f t="shared" si="427"/>
        <v>0</v>
      </c>
      <c r="AJ140" s="161">
        <f t="shared" si="427"/>
        <v>0</v>
      </c>
      <c r="AK140" s="29">
        <f t="shared" si="427"/>
        <v>255195.12</v>
      </c>
      <c r="AL140" s="29">
        <f t="shared" si="427"/>
        <v>10282.9</v>
      </c>
      <c r="AM140" s="29">
        <f t="shared" si="427"/>
        <v>107116.4</v>
      </c>
      <c r="AN140" s="29">
        <f t="shared" ref="AN140:AS140" si="428">SUM(AN141:AN153)-AN143</f>
        <v>106729.60000000001</v>
      </c>
      <c r="AO140" s="29">
        <f t="shared" si="428"/>
        <v>0</v>
      </c>
      <c r="AP140" s="29">
        <f t="shared" si="428"/>
        <v>0</v>
      </c>
      <c r="AQ140" s="29">
        <f t="shared" si="428"/>
        <v>361924.72</v>
      </c>
      <c r="AR140" s="29">
        <f t="shared" si="428"/>
        <v>10282.9</v>
      </c>
      <c r="AS140" s="29">
        <f t="shared" si="428"/>
        <v>107116.4</v>
      </c>
    </row>
    <row r="141" spans="1:45" ht="72" hidden="1" customHeight="1" x14ac:dyDescent="0.25">
      <c r="A141" s="42">
        <v>919</v>
      </c>
      <c r="B141" s="191" t="s">
        <v>395</v>
      </c>
      <c r="C141" s="190" t="s">
        <v>242</v>
      </c>
      <c r="D141" s="169"/>
      <c r="E141" s="169"/>
      <c r="F141" s="169"/>
      <c r="G141" s="170"/>
      <c r="H141" s="170">
        <v>27</v>
      </c>
      <c r="I141" s="170">
        <v>27</v>
      </c>
      <c r="J141" s="171">
        <v>70000</v>
      </c>
      <c r="K141" s="169"/>
      <c r="L141" s="169"/>
      <c r="M141" s="181">
        <f>D141+J141</f>
        <v>70000</v>
      </c>
      <c r="N141" s="181">
        <f>E141+K141</f>
        <v>0</v>
      </c>
      <c r="O141" s="181">
        <f>F141+L141</f>
        <v>0</v>
      </c>
      <c r="P141" s="173"/>
      <c r="Q141" s="178"/>
      <c r="R141" s="178"/>
      <c r="S141" s="181">
        <f>M141+P141</f>
        <v>70000</v>
      </c>
      <c r="T141" s="181">
        <f>N141+Q141</f>
        <v>0</v>
      </c>
      <c r="U141" s="181">
        <f>O141+R141</f>
        <v>0</v>
      </c>
      <c r="V141" s="173"/>
      <c r="W141" s="173"/>
      <c r="X141" s="173"/>
      <c r="Y141" s="182">
        <f>S141+V141</f>
        <v>70000</v>
      </c>
      <c r="Z141" s="182">
        <f>T141+W141</f>
        <v>0</v>
      </c>
      <c r="AA141" s="182">
        <f>U141+X141</f>
        <v>0</v>
      </c>
      <c r="AB141" s="175"/>
      <c r="AC141" s="175"/>
      <c r="AD141" s="175"/>
      <c r="AE141" s="182">
        <f>Y141+AB141</f>
        <v>70000</v>
      </c>
      <c r="AF141" s="182">
        <f>Z141+AC141</f>
        <v>0</v>
      </c>
      <c r="AG141" s="182">
        <f>AA141+AD141</f>
        <v>0</v>
      </c>
      <c r="AH141" s="175"/>
      <c r="AI141" s="175"/>
      <c r="AJ141" s="175"/>
      <c r="AK141" s="181">
        <f>AE141+AH141</f>
        <v>70000</v>
      </c>
      <c r="AL141" s="181">
        <f>AF141+AI141</f>
        <v>0</v>
      </c>
      <c r="AM141" s="181">
        <f>AG141+AJ141</f>
        <v>0</v>
      </c>
      <c r="AN141" s="173"/>
      <c r="AO141" s="173"/>
      <c r="AP141" s="173"/>
      <c r="AQ141" s="181">
        <f>AK141+AN141</f>
        <v>70000</v>
      </c>
      <c r="AR141" s="181">
        <f>AL141+AO141</f>
        <v>0</v>
      </c>
      <c r="AS141" s="181">
        <f>AM141+AP141</f>
        <v>0</v>
      </c>
    </row>
    <row r="142" spans="1:45" ht="54" hidden="1" customHeight="1" x14ac:dyDescent="0.25">
      <c r="A142" s="109"/>
      <c r="B142" s="187" t="s">
        <v>103</v>
      </c>
      <c r="C142" s="192" t="s">
        <v>248</v>
      </c>
      <c r="D142" s="171">
        <f>D143</f>
        <v>0</v>
      </c>
      <c r="E142" s="171">
        <f>E143</f>
        <v>0</v>
      </c>
      <c r="F142" s="171">
        <f>F143</f>
        <v>0</v>
      </c>
      <c r="G142" s="170"/>
      <c r="H142" s="170"/>
      <c r="I142" s="170"/>
      <c r="J142" s="171">
        <f t="shared" ref="J142:Y142" si="429">J143</f>
        <v>0</v>
      </c>
      <c r="K142" s="171">
        <f t="shared" si="429"/>
        <v>0</v>
      </c>
      <c r="L142" s="171">
        <f t="shared" si="429"/>
        <v>0</v>
      </c>
      <c r="M142" s="171">
        <f t="shared" si="429"/>
        <v>0</v>
      </c>
      <c r="N142" s="171">
        <f t="shared" si="429"/>
        <v>0</v>
      </c>
      <c r="O142" s="171">
        <f t="shared" si="429"/>
        <v>0</v>
      </c>
      <c r="P142" s="171">
        <f t="shared" si="429"/>
        <v>0</v>
      </c>
      <c r="Q142" s="171">
        <f t="shared" si="429"/>
        <v>0</v>
      </c>
      <c r="R142" s="171">
        <f t="shared" si="429"/>
        <v>0</v>
      </c>
      <c r="S142" s="171">
        <f t="shared" si="429"/>
        <v>0</v>
      </c>
      <c r="T142" s="171">
        <f t="shared" si="429"/>
        <v>0</v>
      </c>
      <c r="U142" s="171">
        <f t="shared" si="429"/>
        <v>0</v>
      </c>
      <c r="V142" s="173">
        <f t="shared" si="429"/>
        <v>0</v>
      </c>
      <c r="W142" s="171">
        <f t="shared" si="429"/>
        <v>0</v>
      </c>
      <c r="X142" s="171">
        <f t="shared" si="429"/>
        <v>0</v>
      </c>
      <c r="Y142" s="175">
        <f t="shared" si="429"/>
        <v>0</v>
      </c>
      <c r="Z142" s="175">
        <f>Z143</f>
        <v>0</v>
      </c>
      <c r="AA142" s="175">
        <f>AA143</f>
        <v>0</v>
      </c>
      <c r="AB142" s="175">
        <f t="shared" ref="AB142:AE142" si="430">AB143</f>
        <v>0</v>
      </c>
      <c r="AC142" s="175">
        <f t="shared" si="430"/>
        <v>0</v>
      </c>
      <c r="AD142" s="175">
        <f t="shared" si="430"/>
        <v>0</v>
      </c>
      <c r="AE142" s="175">
        <f t="shared" si="430"/>
        <v>0</v>
      </c>
      <c r="AF142" s="175">
        <f>AF143</f>
        <v>0</v>
      </c>
      <c r="AG142" s="175">
        <f>AG143</f>
        <v>0</v>
      </c>
      <c r="AH142" s="175">
        <f t="shared" ref="AH142:AJ142" si="431">AH143</f>
        <v>0</v>
      </c>
      <c r="AI142" s="175">
        <f t="shared" si="431"/>
        <v>0</v>
      </c>
      <c r="AJ142" s="175">
        <f t="shared" si="431"/>
        <v>0</v>
      </c>
      <c r="AK142" s="173">
        <f>AK143</f>
        <v>0</v>
      </c>
      <c r="AL142" s="173">
        <f>AL143</f>
        <v>0</v>
      </c>
      <c r="AM142" s="173">
        <f>AM143</f>
        <v>0</v>
      </c>
      <c r="AN142" s="173">
        <f t="shared" ref="AN142:AP142" si="432">AN143</f>
        <v>0</v>
      </c>
      <c r="AO142" s="173">
        <f t="shared" si="432"/>
        <v>0</v>
      </c>
      <c r="AP142" s="173">
        <f t="shared" si="432"/>
        <v>0</v>
      </c>
      <c r="AQ142" s="173">
        <f>AQ143</f>
        <v>0</v>
      </c>
      <c r="AR142" s="173">
        <f>AR143</f>
        <v>0</v>
      </c>
      <c r="AS142" s="173">
        <f>AS143</f>
        <v>0</v>
      </c>
    </row>
    <row r="143" spans="1:45" ht="131.25" hidden="1" customHeight="1" x14ac:dyDescent="0.3">
      <c r="A143" s="109">
        <v>919</v>
      </c>
      <c r="B143" s="193" t="s">
        <v>104</v>
      </c>
      <c r="C143" s="194" t="s">
        <v>365</v>
      </c>
      <c r="D143" s="169"/>
      <c r="E143" s="169"/>
      <c r="F143" s="169"/>
      <c r="G143" s="170"/>
      <c r="H143" s="170"/>
      <c r="I143" s="170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78"/>
      <c r="W143" s="169"/>
      <c r="X143" s="169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8"/>
      <c r="AL143" s="178"/>
      <c r="AM143" s="178"/>
      <c r="AN143" s="178"/>
      <c r="AO143" s="178"/>
      <c r="AP143" s="178"/>
      <c r="AQ143" s="178"/>
      <c r="AR143" s="178"/>
      <c r="AS143" s="178"/>
    </row>
    <row r="144" spans="1:45" ht="112.5" customHeight="1" x14ac:dyDescent="0.25">
      <c r="A144" s="109"/>
      <c r="B144" s="166" t="s">
        <v>465</v>
      </c>
      <c r="C144" s="57" t="s">
        <v>466</v>
      </c>
      <c r="D144" s="83"/>
      <c r="E144" s="83"/>
      <c r="F144" s="83"/>
      <c r="G144" s="82"/>
      <c r="H144" s="82"/>
      <c r="I144" s="82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29"/>
      <c r="W144" s="83"/>
      <c r="X144" s="83"/>
      <c r="Y144" s="161"/>
      <c r="Z144" s="161"/>
      <c r="AA144" s="161"/>
      <c r="AB144" s="161"/>
      <c r="AC144" s="161"/>
      <c r="AD144" s="161"/>
      <c r="AE144" s="161">
        <v>0</v>
      </c>
      <c r="AF144" s="161">
        <v>0</v>
      </c>
      <c r="AG144" s="161">
        <v>0</v>
      </c>
      <c r="AH144" s="162">
        <v>33168.699999999997</v>
      </c>
      <c r="AI144" s="161"/>
      <c r="AJ144" s="161"/>
      <c r="AK144" s="27">
        <f t="shared" ref="AK144:AM145" si="433">AE144+AH144</f>
        <v>33168.699999999997</v>
      </c>
      <c r="AL144" s="27">
        <f t="shared" si="433"/>
        <v>0</v>
      </c>
      <c r="AM144" s="27">
        <f t="shared" si="433"/>
        <v>0</v>
      </c>
      <c r="AN144" s="62">
        <v>77393.600000000006</v>
      </c>
      <c r="AO144" s="29"/>
      <c r="AP144" s="29"/>
      <c r="AQ144" s="27">
        <f t="shared" ref="AQ144:AQ151" si="434">AK144+AN144</f>
        <v>110562.3</v>
      </c>
      <c r="AR144" s="27">
        <f t="shared" ref="AR144:AR151" si="435">AL144+AO144</f>
        <v>0</v>
      </c>
      <c r="AS144" s="27">
        <f t="shared" ref="AS144:AS151" si="436">AM144+AP144</f>
        <v>0</v>
      </c>
    </row>
    <row r="145" spans="1:45" ht="78" hidden="1" customHeight="1" x14ac:dyDescent="0.25">
      <c r="A145" s="109"/>
      <c r="B145" s="183" t="s">
        <v>454</v>
      </c>
      <c r="C145" s="184" t="s">
        <v>455</v>
      </c>
      <c r="D145" s="169"/>
      <c r="E145" s="169"/>
      <c r="F145" s="169"/>
      <c r="G145" s="170"/>
      <c r="H145" s="170"/>
      <c r="I145" s="170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78"/>
      <c r="W145" s="169"/>
      <c r="X145" s="169"/>
      <c r="Y145" s="179">
        <v>0</v>
      </c>
      <c r="Z145" s="179">
        <v>0</v>
      </c>
      <c r="AA145" s="179">
        <v>0</v>
      </c>
      <c r="AB145" s="179">
        <v>5675.62</v>
      </c>
      <c r="AC145" s="179">
        <v>3946.9</v>
      </c>
      <c r="AD145" s="179">
        <v>100785.4</v>
      </c>
      <c r="AE145" s="179">
        <f>Y145+AB145</f>
        <v>5675.62</v>
      </c>
      <c r="AF145" s="179">
        <f>Z145+AC145</f>
        <v>3946.9</v>
      </c>
      <c r="AG145" s="179">
        <f>AA145+AD145</f>
        <v>100785.4</v>
      </c>
      <c r="AH145" s="179"/>
      <c r="AI145" s="179"/>
      <c r="AJ145" s="179"/>
      <c r="AK145" s="178">
        <f t="shared" si="433"/>
        <v>5675.62</v>
      </c>
      <c r="AL145" s="178">
        <f t="shared" si="433"/>
        <v>3946.9</v>
      </c>
      <c r="AM145" s="178">
        <f t="shared" si="433"/>
        <v>100785.4</v>
      </c>
      <c r="AN145" s="178"/>
      <c r="AO145" s="178"/>
      <c r="AP145" s="178"/>
      <c r="AQ145" s="178">
        <f t="shared" si="434"/>
        <v>5675.62</v>
      </c>
      <c r="AR145" s="178">
        <f t="shared" si="435"/>
        <v>3946.9</v>
      </c>
      <c r="AS145" s="178">
        <f t="shared" si="436"/>
        <v>100785.4</v>
      </c>
    </row>
    <row r="146" spans="1:45" ht="36" hidden="1" x14ac:dyDescent="0.25">
      <c r="A146" s="109"/>
      <c r="B146" s="185" t="s">
        <v>99</v>
      </c>
      <c r="C146" s="184" t="s">
        <v>243</v>
      </c>
      <c r="D146" s="178"/>
      <c r="E146" s="178"/>
      <c r="F146" s="178"/>
      <c r="G146" s="186"/>
      <c r="H146" s="186"/>
      <c r="I146" s="186"/>
      <c r="J146" s="178"/>
      <c r="K146" s="178"/>
      <c r="L146" s="178"/>
      <c r="M146" s="181">
        <f t="shared" ref="M146:O151" si="437">D146+J146</f>
        <v>0</v>
      </c>
      <c r="N146" s="181">
        <f t="shared" si="437"/>
        <v>0</v>
      </c>
      <c r="O146" s="181">
        <f t="shared" si="437"/>
        <v>0</v>
      </c>
      <c r="P146" s="178"/>
      <c r="Q146" s="178"/>
      <c r="R146" s="178"/>
      <c r="S146" s="181">
        <f t="shared" ref="S146:U151" si="438">M146+P146</f>
        <v>0</v>
      </c>
      <c r="T146" s="181">
        <f t="shared" si="438"/>
        <v>0</v>
      </c>
      <c r="U146" s="181">
        <f t="shared" si="438"/>
        <v>0</v>
      </c>
      <c r="V146" s="178"/>
      <c r="W146" s="178"/>
      <c r="X146" s="178"/>
      <c r="Y146" s="182">
        <f t="shared" ref="Y146:Y151" si="439">S146+V146</f>
        <v>0</v>
      </c>
      <c r="Z146" s="182">
        <f t="shared" ref="Z146:Z151" si="440">T146+W146</f>
        <v>0</v>
      </c>
      <c r="AA146" s="182">
        <f t="shared" ref="AA146:AA151" si="441">U146+X146</f>
        <v>0</v>
      </c>
      <c r="AB146" s="179">
        <v>240</v>
      </c>
      <c r="AC146" s="179"/>
      <c r="AD146" s="179"/>
      <c r="AE146" s="182">
        <f t="shared" ref="AE146:AE151" si="442">Y146+AB146</f>
        <v>240</v>
      </c>
      <c r="AF146" s="182">
        <f t="shared" ref="AF146:AF151" si="443">Z146+AC146</f>
        <v>0</v>
      </c>
      <c r="AG146" s="182">
        <f t="shared" ref="AG146:AG151" si="444">AA146+AD146</f>
        <v>0</v>
      </c>
      <c r="AH146" s="179"/>
      <c r="AI146" s="179"/>
      <c r="AJ146" s="179"/>
      <c r="AK146" s="181">
        <f t="shared" ref="AK146:AK151" si="445">AE146+AH146</f>
        <v>240</v>
      </c>
      <c r="AL146" s="181">
        <f t="shared" ref="AL146:AL151" si="446">AF146+AI146</f>
        <v>0</v>
      </c>
      <c r="AM146" s="181">
        <f t="shared" ref="AM146:AM151" si="447">AG146+AJ146</f>
        <v>0</v>
      </c>
      <c r="AN146" s="178"/>
      <c r="AO146" s="178"/>
      <c r="AP146" s="178"/>
      <c r="AQ146" s="181">
        <f t="shared" si="434"/>
        <v>240</v>
      </c>
      <c r="AR146" s="181">
        <f t="shared" si="435"/>
        <v>0</v>
      </c>
      <c r="AS146" s="181">
        <f t="shared" si="436"/>
        <v>0</v>
      </c>
    </row>
    <row r="147" spans="1:45" ht="36" hidden="1" x14ac:dyDescent="0.25">
      <c r="A147" s="109"/>
      <c r="B147" s="185" t="s">
        <v>330</v>
      </c>
      <c r="C147" s="184" t="s">
        <v>331</v>
      </c>
      <c r="D147" s="178"/>
      <c r="E147" s="178"/>
      <c r="F147" s="178"/>
      <c r="G147" s="186"/>
      <c r="H147" s="186"/>
      <c r="I147" s="186"/>
      <c r="J147" s="178"/>
      <c r="K147" s="178"/>
      <c r="L147" s="178"/>
      <c r="M147" s="181">
        <f t="shared" si="437"/>
        <v>0</v>
      </c>
      <c r="N147" s="181">
        <f t="shared" si="437"/>
        <v>0</v>
      </c>
      <c r="O147" s="181">
        <f t="shared" si="437"/>
        <v>0</v>
      </c>
      <c r="P147" s="178"/>
      <c r="Q147" s="178"/>
      <c r="R147" s="178"/>
      <c r="S147" s="181">
        <f t="shared" si="438"/>
        <v>0</v>
      </c>
      <c r="T147" s="181">
        <f t="shared" si="438"/>
        <v>0</v>
      </c>
      <c r="U147" s="181">
        <f t="shared" si="438"/>
        <v>0</v>
      </c>
      <c r="V147" s="178"/>
      <c r="W147" s="178"/>
      <c r="X147" s="178"/>
      <c r="Y147" s="182">
        <f t="shared" si="439"/>
        <v>0</v>
      </c>
      <c r="Z147" s="182">
        <f t="shared" si="440"/>
        <v>0</v>
      </c>
      <c r="AA147" s="182">
        <f t="shared" si="441"/>
        <v>0</v>
      </c>
      <c r="AB147" s="179">
        <v>3202.1</v>
      </c>
      <c r="AC147" s="179"/>
      <c r="AD147" s="179"/>
      <c r="AE147" s="182">
        <f t="shared" si="442"/>
        <v>3202.1</v>
      </c>
      <c r="AF147" s="182">
        <f t="shared" si="443"/>
        <v>0</v>
      </c>
      <c r="AG147" s="182">
        <f t="shared" si="444"/>
        <v>0</v>
      </c>
      <c r="AH147" s="179"/>
      <c r="AI147" s="179"/>
      <c r="AJ147" s="179"/>
      <c r="AK147" s="181">
        <f t="shared" si="445"/>
        <v>3202.1</v>
      </c>
      <c r="AL147" s="181">
        <f t="shared" si="446"/>
        <v>0</v>
      </c>
      <c r="AM147" s="181">
        <f t="shared" si="447"/>
        <v>0</v>
      </c>
      <c r="AN147" s="178"/>
      <c r="AO147" s="178"/>
      <c r="AP147" s="178"/>
      <c r="AQ147" s="181">
        <f t="shared" si="434"/>
        <v>3202.1</v>
      </c>
      <c r="AR147" s="181">
        <f t="shared" si="435"/>
        <v>0</v>
      </c>
      <c r="AS147" s="181">
        <f t="shared" si="436"/>
        <v>0</v>
      </c>
    </row>
    <row r="148" spans="1:45" ht="54" hidden="1" customHeight="1" x14ac:dyDescent="0.25">
      <c r="A148" s="109"/>
      <c r="B148" s="187" t="s">
        <v>100</v>
      </c>
      <c r="C148" s="188" t="s">
        <v>244</v>
      </c>
      <c r="D148" s="169"/>
      <c r="E148" s="169"/>
      <c r="F148" s="169"/>
      <c r="G148" s="170"/>
      <c r="H148" s="170"/>
      <c r="I148" s="170"/>
      <c r="J148" s="169"/>
      <c r="K148" s="169"/>
      <c r="L148" s="169"/>
      <c r="M148" s="189">
        <f t="shared" si="437"/>
        <v>0</v>
      </c>
      <c r="N148" s="189">
        <f t="shared" si="437"/>
        <v>0</v>
      </c>
      <c r="O148" s="189">
        <f t="shared" si="437"/>
        <v>0</v>
      </c>
      <c r="P148" s="169"/>
      <c r="Q148" s="169"/>
      <c r="R148" s="169"/>
      <c r="S148" s="189">
        <f t="shared" si="438"/>
        <v>0</v>
      </c>
      <c r="T148" s="189">
        <f t="shared" si="438"/>
        <v>0</v>
      </c>
      <c r="U148" s="189">
        <f t="shared" si="438"/>
        <v>0</v>
      </c>
      <c r="V148" s="178"/>
      <c r="W148" s="169"/>
      <c r="X148" s="169"/>
      <c r="Y148" s="182">
        <f t="shared" si="439"/>
        <v>0</v>
      </c>
      <c r="Z148" s="182">
        <f t="shared" si="440"/>
        <v>0</v>
      </c>
      <c r="AA148" s="182">
        <f t="shared" si="441"/>
        <v>0</v>
      </c>
      <c r="AB148" s="179"/>
      <c r="AC148" s="179"/>
      <c r="AD148" s="179"/>
      <c r="AE148" s="182">
        <f t="shared" si="442"/>
        <v>0</v>
      </c>
      <c r="AF148" s="182">
        <f t="shared" si="443"/>
        <v>0</v>
      </c>
      <c r="AG148" s="182">
        <f t="shared" si="444"/>
        <v>0</v>
      </c>
      <c r="AH148" s="179"/>
      <c r="AI148" s="179"/>
      <c r="AJ148" s="179"/>
      <c r="AK148" s="181">
        <f t="shared" si="445"/>
        <v>0</v>
      </c>
      <c r="AL148" s="181">
        <f t="shared" si="446"/>
        <v>0</v>
      </c>
      <c r="AM148" s="181">
        <f t="shared" si="447"/>
        <v>0</v>
      </c>
      <c r="AN148" s="178"/>
      <c r="AO148" s="178"/>
      <c r="AP148" s="178"/>
      <c r="AQ148" s="181">
        <f t="shared" si="434"/>
        <v>0</v>
      </c>
      <c r="AR148" s="181">
        <f t="shared" si="435"/>
        <v>0</v>
      </c>
      <c r="AS148" s="181">
        <f t="shared" si="436"/>
        <v>0</v>
      </c>
    </row>
    <row r="149" spans="1:45" ht="54" hidden="1" customHeight="1" x14ac:dyDescent="0.25">
      <c r="A149" s="109"/>
      <c r="B149" s="187" t="s">
        <v>101</v>
      </c>
      <c r="C149" s="188" t="s">
        <v>245</v>
      </c>
      <c r="D149" s="169"/>
      <c r="E149" s="169"/>
      <c r="F149" s="169"/>
      <c r="G149" s="170"/>
      <c r="H149" s="170"/>
      <c r="I149" s="170"/>
      <c r="J149" s="169"/>
      <c r="K149" s="169"/>
      <c r="L149" s="169"/>
      <c r="M149" s="189">
        <f t="shared" si="437"/>
        <v>0</v>
      </c>
      <c r="N149" s="189">
        <f t="shared" si="437"/>
        <v>0</v>
      </c>
      <c r="O149" s="189">
        <f t="shared" si="437"/>
        <v>0</v>
      </c>
      <c r="P149" s="169"/>
      <c r="Q149" s="169"/>
      <c r="R149" s="169"/>
      <c r="S149" s="189">
        <f t="shared" si="438"/>
        <v>0</v>
      </c>
      <c r="T149" s="189">
        <f t="shared" si="438"/>
        <v>0</v>
      </c>
      <c r="U149" s="189">
        <f t="shared" si="438"/>
        <v>0</v>
      </c>
      <c r="V149" s="178"/>
      <c r="W149" s="169"/>
      <c r="X149" s="169"/>
      <c r="Y149" s="182">
        <f t="shared" si="439"/>
        <v>0</v>
      </c>
      <c r="Z149" s="182">
        <f t="shared" si="440"/>
        <v>0</v>
      </c>
      <c r="AA149" s="182">
        <f t="shared" si="441"/>
        <v>0</v>
      </c>
      <c r="AB149" s="179"/>
      <c r="AC149" s="179"/>
      <c r="AD149" s="179"/>
      <c r="AE149" s="182">
        <f t="shared" si="442"/>
        <v>0</v>
      </c>
      <c r="AF149" s="182">
        <f t="shared" si="443"/>
        <v>0</v>
      </c>
      <c r="AG149" s="182">
        <f t="shared" si="444"/>
        <v>0</v>
      </c>
      <c r="AH149" s="179"/>
      <c r="AI149" s="179"/>
      <c r="AJ149" s="179"/>
      <c r="AK149" s="181">
        <f t="shared" si="445"/>
        <v>0</v>
      </c>
      <c r="AL149" s="181">
        <f t="shared" si="446"/>
        <v>0</v>
      </c>
      <c r="AM149" s="181">
        <f t="shared" si="447"/>
        <v>0</v>
      </c>
      <c r="AN149" s="178"/>
      <c r="AO149" s="178"/>
      <c r="AP149" s="178"/>
      <c r="AQ149" s="181">
        <f t="shared" si="434"/>
        <v>0</v>
      </c>
      <c r="AR149" s="181">
        <f t="shared" si="435"/>
        <v>0</v>
      </c>
      <c r="AS149" s="181">
        <f t="shared" si="436"/>
        <v>0</v>
      </c>
    </row>
    <row r="150" spans="1:45" ht="72" hidden="1" customHeight="1" x14ac:dyDescent="0.25">
      <c r="A150" s="109"/>
      <c r="B150" s="187" t="s">
        <v>102</v>
      </c>
      <c r="C150" s="188" t="s">
        <v>246</v>
      </c>
      <c r="D150" s="169"/>
      <c r="E150" s="169"/>
      <c r="F150" s="169"/>
      <c r="G150" s="170"/>
      <c r="H150" s="170"/>
      <c r="I150" s="170"/>
      <c r="J150" s="169"/>
      <c r="K150" s="169"/>
      <c r="L150" s="169"/>
      <c r="M150" s="189">
        <f t="shared" si="437"/>
        <v>0</v>
      </c>
      <c r="N150" s="189">
        <f t="shared" si="437"/>
        <v>0</v>
      </c>
      <c r="O150" s="189">
        <f t="shared" si="437"/>
        <v>0</v>
      </c>
      <c r="P150" s="169"/>
      <c r="Q150" s="169"/>
      <c r="R150" s="169"/>
      <c r="S150" s="189">
        <f t="shared" si="438"/>
        <v>0</v>
      </c>
      <c r="T150" s="189">
        <f t="shared" si="438"/>
        <v>0</v>
      </c>
      <c r="U150" s="189">
        <f t="shared" si="438"/>
        <v>0</v>
      </c>
      <c r="V150" s="178"/>
      <c r="W150" s="169"/>
      <c r="X150" s="169"/>
      <c r="Y150" s="182">
        <f t="shared" si="439"/>
        <v>0</v>
      </c>
      <c r="Z150" s="182">
        <f t="shared" si="440"/>
        <v>0</v>
      </c>
      <c r="AA150" s="182">
        <f t="shared" si="441"/>
        <v>0</v>
      </c>
      <c r="AB150" s="179"/>
      <c r="AC150" s="179"/>
      <c r="AD150" s="179"/>
      <c r="AE150" s="182">
        <f t="shared" si="442"/>
        <v>0</v>
      </c>
      <c r="AF150" s="182">
        <f t="shared" si="443"/>
        <v>0</v>
      </c>
      <c r="AG150" s="182">
        <f t="shared" si="444"/>
        <v>0</v>
      </c>
      <c r="AH150" s="179"/>
      <c r="AI150" s="179"/>
      <c r="AJ150" s="179"/>
      <c r="AK150" s="181">
        <f t="shared" si="445"/>
        <v>0</v>
      </c>
      <c r="AL150" s="181">
        <f t="shared" si="446"/>
        <v>0</v>
      </c>
      <c r="AM150" s="181">
        <f t="shared" si="447"/>
        <v>0</v>
      </c>
      <c r="AN150" s="178"/>
      <c r="AO150" s="178"/>
      <c r="AP150" s="178"/>
      <c r="AQ150" s="181">
        <f t="shared" si="434"/>
        <v>0</v>
      </c>
      <c r="AR150" s="181">
        <f t="shared" si="435"/>
        <v>0</v>
      </c>
      <c r="AS150" s="181">
        <f t="shared" si="436"/>
        <v>0</v>
      </c>
    </row>
    <row r="151" spans="1:45" ht="72" hidden="1" customHeight="1" x14ac:dyDescent="0.25">
      <c r="A151" s="43">
        <v>919</v>
      </c>
      <c r="B151" s="185" t="s">
        <v>397</v>
      </c>
      <c r="C151" s="190" t="s">
        <v>247</v>
      </c>
      <c r="D151" s="169"/>
      <c r="E151" s="169"/>
      <c r="F151" s="169"/>
      <c r="G151" s="170"/>
      <c r="H151" s="170">
        <v>37</v>
      </c>
      <c r="I151" s="170">
        <v>37</v>
      </c>
      <c r="J151" s="171">
        <v>28003.5</v>
      </c>
      <c r="K151" s="169"/>
      <c r="L151" s="169"/>
      <c r="M151" s="181">
        <f t="shared" si="437"/>
        <v>28003.5</v>
      </c>
      <c r="N151" s="181">
        <f t="shared" si="437"/>
        <v>0</v>
      </c>
      <c r="O151" s="181">
        <f t="shared" si="437"/>
        <v>0</v>
      </c>
      <c r="P151" s="173"/>
      <c r="Q151" s="178"/>
      <c r="R151" s="178"/>
      <c r="S151" s="181">
        <f t="shared" si="438"/>
        <v>28003.5</v>
      </c>
      <c r="T151" s="181">
        <f t="shared" si="438"/>
        <v>0</v>
      </c>
      <c r="U151" s="181">
        <f t="shared" si="438"/>
        <v>0</v>
      </c>
      <c r="V151" s="173"/>
      <c r="W151" s="173"/>
      <c r="X151" s="173"/>
      <c r="Y151" s="182">
        <f t="shared" si="439"/>
        <v>28003.5</v>
      </c>
      <c r="Z151" s="182">
        <f t="shared" si="440"/>
        <v>0</v>
      </c>
      <c r="AA151" s="182">
        <f t="shared" si="441"/>
        <v>0</v>
      </c>
      <c r="AB151" s="175"/>
      <c r="AC151" s="175"/>
      <c r="AD151" s="175"/>
      <c r="AE151" s="182">
        <f t="shared" si="442"/>
        <v>28003.5</v>
      </c>
      <c r="AF151" s="182">
        <f t="shared" si="443"/>
        <v>0</v>
      </c>
      <c r="AG151" s="182">
        <f t="shared" si="444"/>
        <v>0</v>
      </c>
      <c r="AH151" s="175"/>
      <c r="AI151" s="175"/>
      <c r="AJ151" s="175"/>
      <c r="AK151" s="181">
        <f t="shared" si="445"/>
        <v>28003.5</v>
      </c>
      <c r="AL151" s="181">
        <f t="shared" si="446"/>
        <v>0</v>
      </c>
      <c r="AM151" s="181">
        <f t="shared" si="447"/>
        <v>0</v>
      </c>
      <c r="AN151" s="173"/>
      <c r="AO151" s="173"/>
      <c r="AP151" s="173"/>
      <c r="AQ151" s="181">
        <f t="shared" si="434"/>
        <v>28003.5</v>
      </c>
      <c r="AR151" s="181">
        <f t="shared" si="435"/>
        <v>0</v>
      </c>
      <c r="AS151" s="181">
        <f t="shared" si="436"/>
        <v>0</v>
      </c>
    </row>
    <row r="152" spans="1:45" ht="54" hidden="1" customHeight="1" x14ac:dyDescent="0.25">
      <c r="A152" s="43">
        <v>904</v>
      </c>
      <c r="B152" s="185" t="s">
        <v>426</v>
      </c>
      <c r="C152" s="190" t="s">
        <v>396</v>
      </c>
      <c r="D152" s="169">
        <v>0</v>
      </c>
      <c r="E152" s="169"/>
      <c r="F152" s="169"/>
      <c r="G152" s="170"/>
      <c r="H152" s="170">
        <v>34</v>
      </c>
      <c r="I152" s="170">
        <v>34</v>
      </c>
      <c r="J152" s="171">
        <v>2240</v>
      </c>
      <c r="K152" s="169"/>
      <c r="L152" s="169"/>
      <c r="M152" s="181">
        <f>D152+J152</f>
        <v>2240</v>
      </c>
      <c r="N152" s="181">
        <v>0</v>
      </c>
      <c r="O152" s="181">
        <v>0</v>
      </c>
      <c r="P152" s="173"/>
      <c r="Q152" s="178"/>
      <c r="R152" s="178"/>
      <c r="S152" s="181">
        <f>M152+P152</f>
        <v>2240</v>
      </c>
      <c r="T152" s="181"/>
      <c r="U152" s="181"/>
      <c r="V152" s="173"/>
      <c r="W152" s="173"/>
      <c r="X152" s="173"/>
      <c r="Y152" s="182">
        <f>S152+V152</f>
        <v>2240</v>
      </c>
      <c r="Z152" s="182"/>
      <c r="AA152" s="182"/>
      <c r="AB152" s="175"/>
      <c r="AC152" s="175"/>
      <c r="AD152" s="175"/>
      <c r="AE152" s="182">
        <f>Y152+AB152</f>
        <v>2240</v>
      </c>
      <c r="AF152" s="182"/>
      <c r="AG152" s="182"/>
      <c r="AH152" s="175"/>
      <c r="AI152" s="175"/>
      <c r="AJ152" s="175"/>
      <c r="AK152" s="181">
        <f>AE152+AH152</f>
        <v>2240</v>
      </c>
      <c r="AL152" s="181"/>
      <c r="AM152" s="181"/>
      <c r="AN152" s="173"/>
      <c r="AO152" s="173"/>
      <c r="AP152" s="173"/>
      <c r="AQ152" s="181">
        <f>AK152+AN152</f>
        <v>2240</v>
      </c>
      <c r="AR152" s="181"/>
      <c r="AS152" s="181"/>
    </row>
    <row r="153" spans="1:45" s="2" customFormat="1" ht="21.75" customHeight="1" x14ac:dyDescent="0.25">
      <c r="A153" s="42"/>
      <c r="B153" s="141" t="s">
        <v>402</v>
      </c>
      <c r="C153" s="57" t="s">
        <v>249</v>
      </c>
      <c r="D153" s="84">
        <f>SUM(D154:D163)</f>
        <v>0</v>
      </c>
      <c r="E153" s="84">
        <f>SUM(E154:E163)</f>
        <v>0</v>
      </c>
      <c r="F153" s="84">
        <f>SUM(F154:F163)</f>
        <v>0</v>
      </c>
      <c r="G153" s="82"/>
      <c r="H153" s="82"/>
      <c r="I153" s="82"/>
      <c r="J153" s="84">
        <f t="shared" ref="J153:O153" si="448">SUM(J154:J163)</f>
        <v>10353</v>
      </c>
      <c r="K153" s="84">
        <f t="shared" si="448"/>
        <v>10358</v>
      </c>
      <c r="L153" s="84">
        <f t="shared" si="448"/>
        <v>10353</v>
      </c>
      <c r="M153" s="63">
        <f t="shared" si="448"/>
        <v>10353</v>
      </c>
      <c r="N153" s="63">
        <f t="shared" si="448"/>
        <v>10358</v>
      </c>
      <c r="O153" s="63">
        <f t="shared" si="448"/>
        <v>10353</v>
      </c>
      <c r="P153" s="63">
        <f t="shared" ref="P153:AA153" si="449">SUM(P154:P163)</f>
        <v>0</v>
      </c>
      <c r="Q153" s="63">
        <f t="shared" si="449"/>
        <v>0</v>
      </c>
      <c r="R153" s="63">
        <f t="shared" si="449"/>
        <v>0</v>
      </c>
      <c r="S153" s="63">
        <f t="shared" si="449"/>
        <v>10353</v>
      </c>
      <c r="T153" s="63">
        <f t="shared" si="449"/>
        <v>10358</v>
      </c>
      <c r="U153" s="63">
        <f t="shared" si="449"/>
        <v>10353</v>
      </c>
      <c r="V153" s="63">
        <f t="shared" si="449"/>
        <v>7115</v>
      </c>
      <c r="W153" s="63">
        <f t="shared" si="449"/>
        <v>0</v>
      </c>
      <c r="X153" s="63">
        <f t="shared" si="449"/>
        <v>0</v>
      </c>
      <c r="Y153" s="163">
        <f t="shared" si="449"/>
        <v>17468</v>
      </c>
      <c r="Z153" s="163">
        <f t="shared" si="449"/>
        <v>10358</v>
      </c>
      <c r="AA153" s="163">
        <f t="shared" si="449"/>
        <v>10353</v>
      </c>
      <c r="AB153" s="163">
        <f t="shared" ref="AB153:AF153" si="450">SUM(AB154:AB163)</f>
        <v>93947.199999999997</v>
      </c>
      <c r="AC153" s="163">
        <f t="shared" si="450"/>
        <v>-4022</v>
      </c>
      <c r="AD153" s="163">
        <f t="shared" si="450"/>
        <v>-4022</v>
      </c>
      <c r="AE153" s="163">
        <f t="shared" si="450"/>
        <v>111415.2</v>
      </c>
      <c r="AF153" s="163">
        <f t="shared" si="450"/>
        <v>6336</v>
      </c>
      <c r="AG153" s="163">
        <f>SUM(AG154:AG163)</f>
        <v>6331</v>
      </c>
      <c r="AH153" s="163">
        <f>SUM(AH154:AH164)</f>
        <v>1250</v>
      </c>
      <c r="AI153" s="163">
        <f t="shared" ref="AI153:AM153" si="451">SUM(AI154:AI164)</f>
        <v>0</v>
      </c>
      <c r="AJ153" s="163">
        <f t="shared" si="451"/>
        <v>0</v>
      </c>
      <c r="AK153" s="63">
        <f t="shared" si="451"/>
        <v>112665.2</v>
      </c>
      <c r="AL153" s="63">
        <f t="shared" si="451"/>
        <v>6336</v>
      </c>
      <c r="AM153" s="63">
        <f t="shared" si="451"/>
        <v>6331</v>
      </c>
      <c r="AN153" s="63">
        <f>SUM(AN154:AN164)</f>
        <v>29336</v>
      </c>
      <c r="AO153" s="63">
        <f t="shared" ref="AO153:AS153" si="452">SUM(AO154:AO164)</f>
        <v>0</v>
      </c>
      <c r="AP153" s="63">
        <f t="shared" si="452"/>
        <v>0</v>
      </c>
      <c r="AQ153" s="63">
        <f t="shared" si="452"/>
        <v>142001.20000000001</v>
      </c>
      <c r="AR153" s="63">
        <f t="shared" si="452"/>
        <v>6336</v>
      </c>
      <c r="AS153" s="63">
        <f t="shared" si="452"/>
        <v>6331</v>
      </c>
    </row>
    <row r="154" spans="1:45" ht="37.5" customHeight="1" x14ac:dyDescent="0.25">
      <c r="A154" s="42">
        <v>900</v>
      </c>
      <c r="B154" s="259" t="s">
        <v>105</v>
      </c>
      <c r="C154" s="55" t="s">
        <v>250</v>
      </c>
      <c r="D154" s="83"/>
      <c r="E154" s="83"/>
      <c r="F154" s="83"/>
      <c r="G154" s="82"/>
      <c r="H154" s="82">
        <v>32</v>
      </c>
      <c r="I154" s="82">
        <v>32</v>
      </c>
      <c r="J154" s="15">
        <v>193</v>
      </c>
      <c r="K154" s="15">
        <v>193</v>
      </c>
      <c r="L154" s="15">
        <v>193</v>
      </c>
      <c r="M154" s="28">
        <f t="shared" ref="M154:M163" si="453">D154+J154</f>
        <v>193</v>
      </c>
      <c r="N154" s="28">
        <f t="shared" ref="N154:N163" si="454">E154+K154</f>
        <v>193</v>
      </c>
      <c r="O154" s="28">
        <f t="shared" ref="O154:O163" si="455">F154+L154</f>
        <v>193</v>
      </c>
      <c r="P154" s="62"/>
      <c r="Q154" s="62"/>
      <c r="R154" s="62"/>
      <c r="S154" s="28">
        <f t="shared" ref="S154:S163" si="456">M154+P154</f>
        <v>193</v>
      </c>
      <c r="T154" s="28">
        <f t="shared" ref="T154:T163" si="457">N154+Q154</f>
        <v>193</v>
      </c>
      <c r="U154" s="28">
        <f t="shared" ref="U154:U163" si="458">O154+R154</f>
        <v>193</v>
      </c>
      <c r="V154" s="62"/>
      <c r="W154" s="62"/>
      <c r="X154" s="62"/>
      <c r="Y154" s="160">
        <f t="shared" ref="Y154:Y163" si="459">S154+V154</f>
        <v>193</v>
      </c>
      <c r="Z154" s="160">
        <f t="shared" ref="Z154:Z163" si="460">T154+W154</f>
        <v>193</v>
      </c>
      <c r="AA154" s="160">
        <f t="shared" ref="AA154:AA163" si="461">U154+X154</f>
        <v>193</v>
      </c>
      <c r="AB154" s="162"/>
      <c r="AC154" s="162"/>
      <c r="AD154" s="162"/>
      <c r="AE154" s="160">
        <f t="shared" ref="AE154:AE163" si="462">Y154+AB154</f>
        <v>193</v>
      </c>
      <c r="AF154" s="160">
        <f t="shared" ref="AF154:AF163" si="463">Z154+AC154</f>
        <v>193</v>
      </c>
      <c r="AG154" s="160">
        <f t="shared" ref="AG154:AG163" si="464">AA154+AD154</f>
        <v>193</v>
      </c>
      <c r="AH154" s="162"/>
      <c r="AI154" s="162"/>
      <c r="AJ154" s="162"/>
      <c r="AK154" s="28">
        <f t="shared" ref="AK154:AK164" si="465">AE154+AH154</f>
        <v>193</v>
      </c>
      <c r="AL154" s="28">
        <f t="shared" ref="AL154:AL164" si="466">AF154+AI154</f>
        <v>193</v>
      </c>
      <c r="AM154" s="28">
        <f t="shared" ref="AM154:AM164" si="467">AG154+AJ154</f>
        <v>193</v>
      </c>
      <c r="AN154" s="267">
        <v>26.6</v>
      </c>
      <c r="AO154" s="62"/>
      <c r="AP154" s="62"/>
      <c r="AQ154" s="28">
        <f t="shared" ref="AQ154:AQ164" si="468">AK154+AN154</f>
        <v>219.6</v>
      </c>
      <c r="AR154" s="28">
        <f t="shared" ref="AR154:AR164" si="469">AL154+AO154</f>
        <v>193</v>
      </c>
      <c r="AS154" s="28">
        <f t="shared" ref="AS154:AS164" si="470">AM154+AP154</f>
        <v>193</v>
      </c>
    </row>
    <row r="155" spans="1:45" ht="27" customHeight="1" x14ac:dyDescent="0.25">
      <c r="A155" s="42">
        <v>900</v>
      </c>
      <c r="B155" s="259" t="s">
        <v>111</v>
      </c>
      <c r="C155" s="55" t="s">
        <v>471</v>
      </c>
      <c r="D155" s="83"/>
      <c r="E155" s="83"/>
      <c r="F155" s="83"/>
      <c r="G155" s="82"/>
      <c r="H155" s="82"/>
      <c r="I155" s="82"/>
      <c r="J155" s="83"/>
      <c r="K155" s="83"/>
      <c r="L155" s="83"/>
      <c r="M155" s="260">
        <f t="shared" si="453"/>
        <v>0</v>
      </c>
      <c r="N155" s="260">
        <f t="shared" si="454"/>
        <v>0</v>
      </c>
      <c r="O155" s="260">
        <f t="shared" si="455"/>
        <v>0</v>
      </c>
      <c r="P155" s="83"/>
      <c r="Q155" s="83"/>
      <c r="R155" s="83"/>
      <c r="S155" s="260">
        <f t="shared" si="456"/>
        <v>0</v>
      </c>
      <c r="T155" s="260">
        <f t="shared" si="457"/>
        <v>0</v>
      </c>
      <c r="U155" s="260">
        <f t="shared" si="458"/>
        <v>0</v>
      </c>
      <c r="V155" s="29"/>
      <c r="W155" s="83"/>
      <c r="X155" s="83"/>
      <c r="Y155" s="160">
        <f t="shared" si="459"/>
        <v>0</v>
      </c>
      <c r="Z155" s="160">
        <f t="shared" si="460"/>
        <v>0</v>
      </c>
      <c r="AA155" s="160">
        <f t="shared" si="461"/>
        <v>0</v>
      </c>
      <c r="AB155" s="161"/>
      <c r="AC155" s="161"/>
      <c r="AD155" s="161"/>
      <c r="AE155" s="160">
        <f t="shared" si="462"/>
        <v>0</v>
      </c>
      <c r="AF155" s="160">
        <f t="shared" si="463"/>
        <v>0</v>
      </c>
      <c r="AG155" s="160">
        <f t="shared" si="464"/>
        <v>0</v>
      </c>
      <c r="AH155" s="161"/>
      <c r="AI155" s="161"/>
      <c r="AJ155" s="161"/>
      <c r="AK155" s="28">
        <f t="shared" si="465"/>
        <v>0</v>
      </c>
      <c r="AL155" s="28">
        <f t="shared" si="466"/>
        <v>0</v>
      </c>
      <c r="AM155" s="28">
        <f t="shared" si="467"/>
        <v>0</v>
      </c>
      <c r="AN155" s="267">
        <v>720</v>
      </c>
      <c r="AO155" s="29"/>
      <c r="AP155" s="29"/>
      <c r="AQ155" s="28">
        <f t="shared" si="468"/>
        <v>720</v>
      </c>
      <c r="AR155" s="28">
        <f t="shared" si="469"/>
        <v>0</v>
      </c>
      <c r="AS155" s="28">
        <f t="shared" si="470"/>
        <v>0</v>
      </c>
    </row>
    <row r="156" spans="1:45" s="223" customFormat="1" ht="37.5" hidden="1" customHeight="1" x14ac:dyDescent="0.25">
      <c r="A156" s="268">
        <v>911</v>
      </c>
      <c r="B156" s="167" t="s">
        <v>106</v>
      </c>
      <c r="C156" s="168" t="s">
        <v>251</v>
      </c>
      <c r="D156" s="171">
        <v>0</v>
      </c>
      <c r="E156" s="169"/>
      <c r="F156" s="169"/>
      <c r="G156" s="170"/>
      <c r="H156" s="170">
        <v>31</v>
      </c>
      <c r="I156" s="170">
        <v>31</v>
      </c>
      <c r="J156" s="171">
        <v>1209</v>
      </c>
      <c r="K156" s="171">
        <v>1209</v>
      </c>
      <c r="L156" s="171">
        <v>1209</v>
      </c>
      <c r="M156" s="172">
        <f t="shared" si="453"/>
        <v>1209</v>
      </c>
      <c r="N156" s="172">
        <f t="shared" si="454"/>
        <v>1209</v>
      </c>
      <c r="O156" s="172">
        <f t="shared" si="455"/>
        <v>1209</v>
      </c>
      <c r="P156" s="173"/>
      <c r="Q156" s="173"/>
      <c r="R156" s="173"/>
      <c r="S156" s="172">
        <f t="shared" si="456"/>
        <v>1209</v>
      </c>
      <c r="T156" s="172">
        <f t="shared" si="457"/>
        <v>1209</v>
      </c>
      <c r="U156" s="172">
        <f t="shared" si="458"/>
        <v>1209</v>
      </c>
      <c r="V156" s="173"/>
      <c r="W156" s="173"/>
      <c r="X156" s="173"/>
      <c r="Y156" s="174">
        <f t="shared" si="459"/>
        <v>1209</v>
      </c>
      <c r="Z156" s="174">
        <f t="shared" si="460"/>
        <v>1209</v>
      </c>
      <c r="AA156" s="174">
        <f t="shared" si="461"/>
        <v>1209</v>
      </c>
      <c r="AB156" s="175"/>
      <c r="AC156" s="175"/>
      <c r="AD156" s="175"/>
      <c r="AE156" s="174">
        <f t="shared" si="462"/>
        <v>1209</v>
      </c>
      <c r="AF156" s="174">
        <f t="shared" si="463"/>
        <v>1209</v>
      </c>
      <c r="AG156" s="174">
        <f t="shared" si="464"/>
        <v>1209</v>
      </c>
      <c r="AH156" s="175"/>
      <c r="AI156" s="175"/>
      <c r="AJ156" s="175"/>
      <c r="AK156" s="172">
        <f t="shared" si="465"/>
        <v>1209</v>
      </c>
      <c r="AL156" s="172">
        <f t="shared" si="466"/>
        <v>1209</v>
      </c>
      <c r="AM156" s="172">
        <f t="shared" si="467"/>
        <v>1209</v>
      </c>
      <c r="AN156" s="269"/>
      <c r="AO156" s="173"/>
      <c r="AP156" s="173"/>
      <c r="AQ156" s="172">
        <f t="shared" si="468"/>
        <v>1209</v>
      </c>
      <c r="AR156" s="172">
        <f t="shared" si="469"/>
        <v>1209</v>
      </c>
      <c r="AS156" s="172">
        <f t="shared" si="470"/>
        <v>1209</v>
      </c>
    </row>
    <row r="157" spans="1:45" ht="37.5" customHeight="1" x14ac:dyDescent="0.25">
      <c r="A157" s="42">
        <v>911</v>
      </c>
      <c r="B157" s="259" t="s">
        <v>107</v>
      </c>
      <c r="C157" s="55" t="s">
        <v>252</v>
      </c>
      <c r="D157" s="15">
        <v>0</v>
      </c>
      <c r="E157" s="83"/>
      <c r="F157" s="83"/>
      <c r="G157" s="82"/>
      <c r="H157" s="82">
        <v>29</v>
      </c>
      <c r="I157" s="82">
        <v>29</v>
      </c>
      <c r="J157" s="15">
        <v>365</v>
      </c>
      <c r="K157" s="15">
        <v>365</v>
      </c>
      <c r="L157" s="15">
        <v>365</v>
      </c>
      <c r="M157" s="28">
        <f t="shared" si="453"/>
        <v>365</v>
      </c>
      <c r="N157" s="28">
        <f t="shared" si="454"/>
        <v>365</v>
      </c>
      <c r="O157" s="28">
        <f t="shared" si="455"/>
        <v>365</v>
      </c>
      <c r="P157" s="62"/>
      <c r="Q157" s="62"/>
      <c r="R157" s="62"/>
      <c r="S157" s="28">
        <f t="shared" si="456"/>
        <v>365</v>
      </c>
      <c r="T157" s="28">
        <f t="shared" si="457"/>
        <v>365</v>
      </c>
      <c r="U157" s="28">
        <f t="shared" si="458"/>
        <v>365</v>
      </c>
      <c r="V157" s="62"/>
      <c r="W157" s="62"/>
      <c r="X157" s="62"/>
      <c r="Y157" s="160">
        <f t="shared" si="459"/>
        <v>365</v>
      </c>
      <c r="Z157" s="160">
        <f t="shared" si="460"/>
        <v>365</v>
      </c>
      <c r="AA157" s="160">
        <f t="shared" si="461"/>
        <v>365</v>
      </c>
      <c r="AB157" s="162"/>
      <c r="AC157" s="162"/>
      <c r="AD157" s="162"/>
      <c r="AE157" s="160">
        <f t="shared" si="462"/>
        <v>365</v>
      </c>
      <c r="AF157" s="160">
        <f t="shared" si="463"/>
        <v>365</v>
      </c>
      <c r="AG157" s="160">
        <f t="shared" si="464"/>
        <v>365</v>
      </c>
      <c r="AH157" s="162"/>
      <c r="AI157" s="162"/>
      <c r="AJ157" s="162"/>
      <c r="AK157" s="28">
        <f t="shared" si="465"/>
        <v>365</v>
      </c>
      <c r="AL157" s="28">
        <f t="shared" si="466"/>
        <v>365</v>
      </c>
      <c r="AM157" s="28">
        <f t="shared" si="467"/>
        <v>365</v>
      </c>
      <c r="AN157" s="267">
        <v>100</v>
      </c>
      <c r="AO157" s="62"/>
      <c r="AP157" s="62"/>
      <c r="AQ157" s="28">
        <f t="shared" si="468"/>
        <v>465</v>
      </c>
      <c r="AR157" s="28">
        <f t="shared" si="469"/>
        <v>365</v>
      </c>
      <c r="AS157" s="28">
        <f t="shared" si="470"/>
        <v>365</v>
      </c>
    </row>
    <row r="158" spans="1:45" s="223" customFormat="1" ht="37.5" hidden="1" x14ac:dyDescent="0.25">
      <c r="A158" s="268">
        <v>911</v>
      </c>
      <c r="B158" s="167" t="s">
        <v>108</v>
      </c>
      <c r="C158" s="180" t="s">
        <v>253</v>
      </c>
      <c r="D158" s="171">
        <v>0</v>
      </c>
      <c r="E158" s="169"/>
      <c r="F158" s="169"/>
      <c r="G158" s="170"/>
      <c r="H158" s="170">
        <v>29</v>
      </c>
      <c r="I158" s="170">
        <v>29</v>
      </c>
      <c r="J158" s="171">
        <v>4022</v>
      </c>
      <c r="K158" s="171">
        <v>4022</v>
      </c>
      <c r="L158" s="171">
        <v>4022</v>
      </c>
      <c r="M158" s="172">
        <f t="shared" si="453"/>
        <v>4022</v>
      </c>
      <c r="N158" s="172">
        <f t="shared" si="454"/>
        <v>4022</v>
      </c>
      <c r="O158" s="172">
        <f t="shared" si="455"/>
        <v>4022</v>
      </c>
      <c r="P158" s="173"/>
      <c r="Q158" s="173"/>
      <c r="R158" s="173"/>
      <c r="S158" s="172">
        <f t="shared" si="456"/>
        <v>4022</v>
      </c>
      <c r="T158" s="172">
        <f t="shared" si="457"/>
        <v>4022</v>
      </c>
      <c r="U158" s="172">
        <f t="shared" si="458"/>
        <v>4022</v>
      </c>
      <c r="V158" s="173"/>
      <c r="W158" s="173"/>
      <c r="X158" s="173"/>
      <c r="Y158" s="174">
        <f t="shared" si="459"/>
        <v>4022</v>
      </c>
      <c r="Z158" s="174">
        <f t="shared" si="460"/>
        <v>4022</v>
      </c>
      <c r="AA158" s="174">
        <f t="shared" si="461"/>
        <v>4022</v>
      </c>
      <c r="AB158" s="175">
        <v>-4022</v>
      </c>
      <c r="AC158" s="175">
        <v>-4022</v>
      </c>
      <c r="AD158" s="175">
        <v>-4022</v>
      </c>
      <c r="AE158" s="174">
        <f t="shared" si="462"/>
        <v>0</v>
      </c>
      <c r="AF158" s="174">
        <f t="shared" si="463"/>
        <v>0</v>
      </c>
      <c r="AG158" s="174">
        <f>AA158+AD158</f>
        <v>0</v>
      </c>
      <c r="AH158" s="175"/>
      <c r="AI158" s="175"/>
      <c r="AJ158" s="175"/>
      <c r="AK158" s="172">
        <f t="shared" si="465"/>
        <v>0</v>
      </c>
      <c r="AL158" s="172">
        <f t="shared" si="466"/>
        <v>0</v>
      </c>
      <c r="AM158" s="172">
        <f t="shared" si="467"/>
        <v>0</v>
      </c>
      <c r="AN158" s="269"/>
      <c r="AO158" s="173"/>
      <c r="AP158" s="173"/>
      <c r="AQ158" s="172">
        <f t="shared" si="468"/>
        <v>0</v>
      </c>
      <c r="AR158" s="172">
        <f t="shared" si="469"/>
        <v>0</v>
      </c>
      <c r="AS158" s="172">
        <f t="shared" si="470"/>
        <v>0</v>
      </c>
    </row>
    <row r="159" spans="1:45" s="223" customFormat="1" ht="37.5" hidden="1" customHeight="1" x14ac:dyDescent="0.25">
      <c r="A159" s="268">
        <v>911</v>
      </c>
      <c r="B159" s="167" t="s">
        <v>109</v>
      </c>
      <c r="C159" s="168" t="s">
        <v>254</v>
      </c>
      <c r="D159" s="171">
        <v>0</v>
      </c>
      <c r="E159" s="169"/>
      <c r="F159" s="169"/>
      <c r="G159" s="170"/>
      <c r="H159" s="170">
        <v>30</v>
      </c>
      <c r="I159" s="170">
        <v>30</v>
      </c>
      <c r="J159" s="169"/>
      <c r="K159" s="171">
        <v>5</v>
      </c>
      <c r="L159" s="169"/>
      <c r="M159" s="172">
        <f t="shared" si="453"/>
        <v>0</v>
      </c>
      <c r="N159" s="172">
        <f t="shared" si="454"/>
        <v>5</v>
      </c>
      <c r="O159" s="172">
        <f t="shared" si="455"/>
        <v>0</v>
      </c>
      <c r="P159" s="178"/>
      <c r="Q159" s="173"/>
      <c r="R159" s="178"/>
      <c r="S159" s="172">
        <f t="shared" si="456"/>
        <v>0</v>
      </c>
      <c r="T159" s="172">
        <f t="shared" si="457"/>
        <v>5</v>
      </c>
      <c r="U159" s="172">
        <f t="shared" si="458"/>
        <v>0</v>
      </c>
      <c r="V159" s="178"/>
      <c r="W159" s="178"/>
      <c r="X159" s="178"/>
      <c r="Y159" s="174">
        <f t="shared" si="459"/>
        <v>0</v>
      </c>
      <c r="Z159" s="174">
        <f t="shared" si="460"/>
        <v>5</v>
      </c>
      <c r="AA159" s="174">
        <f t="shared" si="461"/>
        <v>0</v>
      </c>
      <c r="AB159" s="179"/>
      <c r="AC159" s="179"/>
      <c r="AD159" s="179"/>
      <c r="AE159" s="174">
        <f t="shared" si="462"/>
        <v>0</v>
      </c>
      <c r="AF159" s="174">
        <f t="shared" si="463"/>
        <v>5</v>
      </c>
      <c r="AG159" s="174">
        <f t="shared" si="464"/>
        <v>0</v>
      </c>
      <c r="AH159" s="179"/>
      <c r="AI159" s="179"/>
      <c r="AJ159" s="179"/>
      <c r="AK159" s="172">
        <f t="shared" si="465"/>
        <v>0</v>
      </c>
      <c r="AL159" s="172">
        <f t="shared" si="466"/>
        <v>5</v>
      </c>
      <c r="AM159" s="172">
        <f t="shared" si="467"/>
        <v>0</v>
      </c>
      <c r="AN159" s="270"/>
      <c r="AO159" s="178"/>
      <c r="AP159" s="178"/>
      <c r="AQ159" s="172">
        <f t="shared" si="468"/>
        <v>0</v>
      </c>
      <c r="AR159" s="172">
        <f t="shared" si="469"/>
        <v>5</v>
      </c>
      <c r="AS159" s="172">
        <f t="shared" si="470"/>
        <v>0</v>
      </c>
    </row>
    <row r="160" spans="1:45" ht="37.5" x14ac:dyDescent="0.25">
      <c r="A160" s="42"/>
      <c r="B160" s="259" t="s">
        <v>457</v>
      </c>
      <c r="C160" s="55" t="s">
        <v>458</v>
      </c>
      <c r="D160" s="15"/>
      <c r="E160" s="83"/>
      <c r="F160" s="83"/>
      <c r="G160" s="82"/>
      <c r="H160" s="82"/>
      <c r="I160" s="82"/>
      <c r="J160" s="83"/>
      <c r="K160" s="15"/>
      <c r="L160" s="83"/>
      <c r="M160" s="28"/>
      <c r="N160" s="28"/>
      <c r="O160" s="28"/>
      <c r="P160" s="29"/>
      <c r="Q160" s="62"/>
      <c r="R160" s="29"/>
      <c r="S160" s="28"/>
      <c r="T160" s="28"/>
      <c r="U160" s="28"/>
      <c r="V160" s="29"/>
      <c r="W160" s="29"/>
      <c r="X160" s="29"/>
      <c r="Y160" s="160">
        <v>0</v>
      </c>
      <c r="Z160" s="160">
        <v>0</v>
      </c>
      <c r="AA160" s="160">
        <v>0</v>
      </c>
      <c r="AB160" s="162">
        <v>97969.2</v>
      </c>
      <c r="AC160" s="161"/>
      <c r="AD160" s="161"/>
      <c r="AE160" s="160">
        <f t="shared" ref="AE160" si="471">Y160+AB160</f>
        <v>97969.2</v>
      </c>
      <c r="AF160" s="160">
        <f t="shared" ref="AF160" si="472">Z160+AC160</f>
        <v>0</v>
      </c>
      <c r="AG160" s="160">
        <f t="shared" ref="AG160" si="473">AA160+AD160</f>
        <v>0</v>
      </c>
      <c r="AH160" s="162"/>
      <c r="AI160" s="161"/>
      <c r="AJ160" s="161"/>
      <c r="AK160" s="28">
        <f t="shared" si="465"/>
        <v>97969.2</v>
      </c>
      <c r="AL160" s="28">
        <f t="shared" si="466"/>
        <v>0</v>
      </c>
      <c r="AM160" s="28">
        <f t="shared" si="467"/>
        <v>0</v>
      </c>
      <c r="AN160" s="267">
        <v>28589.4</v>
      </c>
      <c r="AO160" s="29"/>
      <c r="AP160" s="29"/>
      <c r="AQ160" s="28">
        <f t="shared" si="468"/>
        <v>126558.6</v>
      </c>
      <c r="AR160" s="28">
        <f t="shared" si="469"/>
        <v>0</v>
      </c>
      <c r="AS160" s="28">
        <f t="shared" si="470"/>
        <v>0</v>
      </c>
    </row>
    <row r="161" spans="1:45" ht="56.25" customHeight="1" x14ac:dyDescent="0.25">
      <c r="A161" s="42">
        <v>913</v>
      </c>
      <c r="B161" s="259" t="s">
        <v>110</v>
      </c>
      <c r="C161" s="55" t="s">
        <v>255</v>
      </c>
      <c r="D161" s="83"/>
      <c r="E161" s="83"/>
      <c r="F161" s="83"/>
      <c r="G161" s="82"/>
      <c r="H161" s="82">
        <v>35</v>
      </c>
      <c r="I161" s="82">
        <v>35</v>
      </c>
      <c r="J161" s="15">
        <v>4564</v>
      </c>
      <c r="K161" s="15">
        <v>4564</v>
      </c>
      <c r="L161" s="15">
        <v>4564</v>
      </c>
      <c r="M161" s="28">
        <f t="shared" si="453"/>
        <v>4564</v>
      </c>
      <c r="N161" s="28">
        <f t="shared" si="454"/>
        <v>4564</v>
      </c>
      <c r="O161" s="28">
        <f t="shared" si="455"/>
        <v>4564</v>
      </c>
      <c r="P161" s="62"/>
      <c r="Q161" s="62"/>
      <c r="R161" s="62"/>
      <c r="S161" s="28">
        <f t="shared" si="456"/>
        <v>4564</v>
      </c>
      <c r="T161" s="28">
        <f t="shared" si="457"/>
        <v>4564</v>
      </c>
      <c r="U161" s="28">
        <f t="shared" si="458"/>
        <v>4564</v>
      </c>
      <c r="V161" s="62"/>
      <c r="W161" s="62"/>
      <c r="X161" s="62"/>
      <c r="Y161" s="160">
        <f t="shared" si="459"/>
        <v>4564</v>
      </c>
      <c r="Z161" s="160">
        <f t="shared" si="460"/>
        <v>4564</v>
      </c>
      <c r="AA161" s="160">
        <f t="shared" si="461"/>
        <v>4564</v>
      </c>
      <c r="AB161" s="162"/>
      <c r="AC161" s="162"/>
      <c r="AD161" s="162"/>
      <c r="AE161" s="160">
        <f t="shared" si="462"/>
        <v>4564</v>
      </c>
      <c r="AF161" s="160">
        <f t="shared" si="463"/>
        <v>4564</v>
      </c>
      <c r="AG161" s="160">
        <f t="shared" si="464"/>
        <v>4564</v>
      </c>
      <c r="AH161" s="162"/>
      <c r="AI161" s="162"/>
      <c r="AJ161" s="162"/>
      <c r="AK161" s="28">
        <f t="shared" si="465"/>
        <v>4564</v>
      </c>
      <c r="AL161" s="28">
        <f t="shared" si="466"/>
        <v>4564</v>
      </c>
      <c r="AM161" s="28">
        <f t="shared" si="467"/>
        <v>4564</v>
      </c>
      <c r="AN161" s="267">
        <v>-100</v>
      </c>
      <c r="AO161" s="62"/>
      <c r="AP161" s="62"/>
      <c r="AQ161" s="28">
        <f t="shared" si="468"/>
        <v>4464</v>
      </c>
      <c r="AR161" s="28">
        <f t="shared" si="469"/>
        <v>4564</v>
      </c>
      <c r="AS161" s="28">
        <f t="shared" si="470"/>
        <v>4564</v>
      </c>
    </row>
    <row r="162" spans="1:45" s="223" customFormat="1" ht="37.5" hidden="1" customHeight="1" x14ac:dyDescent="0.25">
      <c r="A162" s="268">
        <v>913</v>
      </c>
      <c r="B162" s="167" t="s">
        <v>326</v>
      </c>
      <c r="C162" s="168" t="s">
        <v>366</v>
      </c>
      <c r="D162" s="169"/>
      <c r="E162" s="169"/>
      <c r="F162" s="169"/>
      <c r="G162" s="170"/>
      <c r="H162" s="170"/>
      <c r="I162" s="170">
        <v>83</v>
      </c>
      <c r="J162" s="169"/>
      <c r="K162" s="169"/>
      <c r="L162" s="169"/>
      <c r="M162" s="181">
        <f t="shared" si="453"/>
        <v>0</v>
      </c>
      <c r="N162" s="181">
        <f t="shared" si="454"/>
        <v>0</v>
      </c>
      <c r="O162" s="181">
        <f t="shared" si="455"/>
        <v>0</v>
      </c>
      <c r="P162" s="178"/>
      <c r="Q162" s="178"/>
      <c r="R162" s="178"/>
      <c r="S162" s="181">
        <f t="shared" si="456"/>
        <v>0</v>
      </c>
      <c r="T162" s="181">
        <f t="shared" si="457"/>
        <v>0</v>
      </c>
      <c r="U162" s="181">
        <f t="shared" si="458"/>
        <v>0</v>
      </c>
      <c r="V162" s="173">
        <v>140</v>
      </c>
      <c r="W162" s="178"/>
      <c r="X162" s="178"/>
      <c r="Y162" s="182">
        <f t="shared" si="459"/>
        <v>140</v>
      </c>
      <c r="Z162" s="182">
        <f t="shared" si="460"/>
        <v>0</v>
      </c>
      <c r="AA162" s="182">
        <f t="shared" si="461"/>
        <v>0</v>
      </c>
      <c r="AB162" s="175"/>
      <c r="AC162" s="179"/>
      <c r="AD162" s="179"/>
      <c r="AE162" s="182">
        <f t="shared" si="462"/>
        <v>140</v>
      </c>
      <c r="AF162" s="182">
        <f t="shared" si="463"/>
        <v>0</v>
      </c>
      <c r="AG162" s="182">
        <f t="shared" si="464"/>
        <v>0</v>
      </c>
      <c r="AH162" s="175"/>
      <c r="AI162" s="179"/>
      <c r="AJ162" s="179"/>
      <c r="AK162" s="181">
        <f t="shared" si="465"/>
        <v>140</v>
      </c>
      <c r="AL162" s="181">
        <f t="shared" si="466"/>
        <v>0</v>
      </c>
      <c r="AM162" s="181">
        <f t="shared" si="467"/>
        <v>0</v>
      </c>
      <c r="AN162" s="173"/>
      <c r="AO162" s="178"/>
      <c r="AP162" s="178"/>
      <c r="AQ162" s="181">
        <f t="shared" si="468"/>
        <v>140</v>
      </c>
      <c r="AR162" s="181">
        <f t="shared" si="469"/>
        <v>0</v>
      </c>
      <c r="AS162" s="181">
        <f t="shared" si="470"/>
        <v>0</v>
      </c>
    </row>
    <row r="163" spans="1:45" s="223" customFormat="1" ht="37.5" hidden="1" customHeight="1" x14ac:dyDescent="0.25">
      <c r="A163" s="268">
        <v>919</v>
      </c>
      <c r="B163" s="167" t="s">
        <v>338</v>
      </c>
      <c r="C163" s="168" t="s">
        <v>339</v>
      </c>
      <c r="D163" s="169"/>
      <c r="E163" s="169"/>
      <c r="F163" s="169"/>
      <c r="G163" s="170"/>
      <c r="H163" s="170"/>
      <c r="I163" s="170">
        <v>24</v>
      </c>
      <c r="J163" s="169"/>
      <c r="K163" s="169"/>
      <c r="L163" s="169"/>
      <c r="M163" s="181">
        <f t="shared" si="453"/>
        <v>0</v>
      </c>
      <c r="N163" s="181">
        <f t="shared" si="454"/>
        <v>0</v>
      </c>
      <c r="O163" s="181">
        <f t="shared" si="455"/>
        <v>0</v>
      </c>
      <c r="P163" s="178"/>
      <c r="Q163" s="178"/>
      <c r="R163" s="178"/>
      <c r="S163" s="181">
        <f t="shared" si="456"/>
        <v>0</v>
      </c>
      <c r="T163" s="181">
        <f t="shared" si="457"/>
        <v>0</v>
      </c>
      <c r="U163" s="181">
        <f t="shared" si="458"/>
        <v>0</v>
      </c>
      <c r="V163" s="173">
        <v>6975</v>
      </c>
      <c r="W163" s="178"/>
      <c r="X163" s="178"/>
      <c r="Y163" s="182">
        <f t="shared" si="459"/>
        <v>6975</v>
      </c>
      <c r="Z163" s="182">
        <f t="shared" si="460"/>
        <v>0</v>
      </c>
      <c r="AA163" s="182">
        <f t="shared" si="461"/>
        <v>0</v>
      </c>
      <c r="AB163" s="175"/>
      <c r="AC163" s="179"/>
      <c r="AD163" s="179"/>
      <c r="AE163" s="182">
        <f t="shared" si="462"/>
        <v>6975</v>
      </c>
      <c r="AF163" s="182">
        <f t="shared" si="463"/>
        <v>0</v>
      </c>
      <c r="AG163" s="182">
        <f t="shared" si="464"/>
        <v>0</v>
      </c>
      <c r="AH163" s="175"/>
      <c r="AI163" s="179"/>
      <c r="AJ163" s="179"/>
      <c r="AK163" s="181">
        <f t="shared" si="465"/>
        <v>6975</v>
      </c>
      <c r="AL163" s="181">
        <f t="shared" si="466"/>
        <v>0</v>
      </c>
      <c r="AM163" s="181">
        <f t="shared" si="467"/>
        <v>0</v>
      </c>
      <c r="AN163" s="173"/>
      <c r="AO163" s="178"/>
      <c r="AP163" s="178"/>
      <c r="AQ163" s="181">
        <f t="shared" si="468"/>
        <v>6975</v>
      </c>
      <c r="AR163" s="181">
        <f t="shared" si="469"/>
        <v>0</v>
      </c>
      <c r="AS163" s="181">
        <f t="shared" si="470"/>
        <v>0</v>
      </c>
    </row>
    <row r="164" spans="1:45" s="223" customFormat="1" ht="37.5" hidden="1" customHeight="1" x14ac:dyDescent="0.25">
      <c r="A164" s="268"/>
      <c r="B164" s="167"/>
      <c r="C164" s="168" t="s">
        <v>467</v>
      </c>
      <c r="D164" s="169"/>
      <c r="E164" s="169"/>
      <c r="F164" s="169"/>
      <c r="G164" s="170"/>
      <c r="H164" s="170"/>
      <c r="I164" s="170"/>
      <c r="J164" s="169"/>
      <c r="K164" s="169"/>
      <c r="L164" s="169"/>
      <c r="M164" s="181"/>
      <c r="N164" s="181"/>
      <c r="O164" s="181"/>
      <c r="P164" s="178"/>
      <c r="Q164" s="178"/>
      <c r="R164" s="178"/>
      <c r="S164" s="181"/>
      <c r="T164" s="181"/>
      <c r="U164" s="181"/>
      <c r="V164" s="173"/>
      <c r="W164" s="178"/>
      <c r="X164" s="178"/>
      <c r="Y164" s="182"/>
      <c r="Z164" s="182"/>
      <c r="AA164" s="182"/>
      <c r="AB164" s="175"/>
      <c r="AC164" s="179"/>
      <c r="AD164" s="179"/>
      <c r="AE164" s="182">
        <v>0</v>
      </c>
      <c r="AF164" s="182">
        <v>0</v>
      </c>
      <c r="AG164" s="182">
        <v>0</v>
      </c>
      <c r="AH164" s="175">
        <v>1250</v>
      </c>
      <c r="AI164" s="179"/>
      <c r="AJ164" s="179"/>
      <c r="AK164" s="181">
        <f t="shared" si="465"/>
        <v>1250</v>
      </c>
      <c r="AL164" s="181">
        <f t="shared" si="466"/>
        <v>0</v>
      </c>
      <c r="AM164" s="181">
        <f t="shared" si="467"/>
        <v>0</v>
      </c>
      <c r="AN164" s="173"/>
      <c r="AO164" s="178"/>
      <c r="AP164" s="178"/>
      <c r="AQ164" s="181">
        <f t="shared" si="468"/>
        <v>1250</v>
      </c>
      <c r="AR164" s="181">
        <f t="shared" si="469"/>
        <v>0</v>
      </c>
      <c r="AS164" s="181">
        <f t="shared" si="470"/>
        <v>0</v>
      </c>
    </row>
    <row r="165" spans="1:45" ht="43.9" customHeight="1" x14ac:dyDescent="0.25">
      <c r="A165" s="42"/>
      <c r="B165" s="140" t="s">
        <v>403</v>
      </c>
      <c r="C165" s="56" t="s">
        <v>256</v>
      </c>
      <c r="D165" s="80">
        <f>SUM(D166:D184)</f>
        <v>1453763.0000000002</v>
      </c>
      <c r="E165" s="80">
        <f>SUM(E166:E184)</f>
        <v>1458882.8000000003</v>
      </c>
      <c r="F165" s="80">
        <f>SUM(F166:F184)</f>
        <v>1461488.7000000002</v>
      </c>
      <c r="G165" s="82"/>
      <c r="H165" s="82"/>
      <c r="I165" s="82"/>
      <c r="J165" s="80">
        <f t="shared" ref="J165:AA165" si="474">SUM(J166:J184)</f>
        <v>108977.29999999999</v>
      </c>
      <c r="K165" s="80">
        <f t="shared" si="474"/>
        <v>55558.5</v>
      </c>
      <c r="L165" s="80">
        <f t="shared" si="474"/>
        <v>55601.7</v>
      </c>
      <c r="M165" s="26">
        <f t="shared" si="474"/>
        <v>1562890.2999999998</v>
      </c>
      <c r="N165" s="26">
        <f t="shared" si="474"/>
        <v>1514441.3</v>
      </c>
      <c r="O165" s="26">
        <f t="shared" si="474"/>
        <v>1517090.4</v>
      </c>
      <c r="P165" s="26">
        <f t="shared" si="474"/>
        <v>0</v>
      </c>
      <c r="Q165" s="26">
        <f t="shared" si="474"/>
        <v>0</v>
      </c>
      <c r="R165" s="26">
        <f t="shared" si="474"/>
        <v>0</v>
      </c>
      <c r="S165" s="26">
        <f t="shared" si="474"/>
        <v>1562890.2999999998</v>
      </c>
      <c r="T165" s="26">
        <f t="shared" si="474"/>
        <v>1514441.3</v>
      </c>
      <c r="U165" s="26">
        <f t="shared" si="474"/>
        <v>1517090.4</v>
      </c>
      <c r="V165" s="26">
        <f>SUM(V166:V184)</f>
        <v>10423.700000000004</v>
      </c>
      <c r="W165" s="26">
        <f t="shared" si="474"/>
        <v>0</v>
      </c>
      <c r="X165" s="26">
        <f t="shared" si="474"/>
        <v>0</v>
      </c>
      <c r="Y165" s="158">
        <f t="shared" si="474"/>
        <v>1573314</v>
      </c>
      <c r="Z165" s="158">
        <f t="shared" si="474"/>
        <v>1514441.2999999998</v>
      </c>
      <c r="AA165" s="158">
        <f t="shared" si="474"/>
        <v>1517090.4</v>
      </c>
      <c r="AB165" s="158">
        <f>SUM(AB166:AB184)</f>
        <v>4334.8</v>
      </c>
      <c r="AC165" s="158">
        <f t="shared" ref="AC165:AG165" si="475">SUM(AC166:AC184)</f>
        <v>4022</v>
      </c>
      <c r="AD165" s="158">
        <f t="shared" si="475"/>
        <v>4022</v>
      </c>
      <c r="AE165" s="158">
        <f t="shared" si="475"/>
        <v>1577648.7999999998</v>
      </c>
      <c r="AF165" s="158">
        <f t="shared" si="475"/>
        <v>1518463.3</v>
      </c>
      <c r="AG165" s="158">
        <f t="shared" si="475"/>
        <v>1521112.4</v>
      </c>
      <c r="AH165" s="158">
        <f>SUM(AH166:AH184)</f>
        <v>0</v>
      </c>
      <c r="AI165" s="158">
        <f t="shared" ref="AI165:AM165" si="476">SUM(AI166:AI184)</f>
        <v>0</v>
      </c>
      <c r="AJ165" s="158">
        <f t="shared" si="476"/>
        <v>0</v>
      </c>
      <c r="AK165" s="26">
        <f t="shared" si="476"/>
        <v>1577648.7999999998</v>
      </c>
      <c r="AL165" s="26">
        <f t="shared" si="476"/>
        <v>1518463.3</v>
      </c>
      <c r="AM165" s="26">
        <f t="shared" si="476"/>
        <v>1521112.4</v>
      </c>
      <c r="AN165" s="26">
        <f>SUM(AN166:AN184)</f>
        <v>-24881.300000000003</v>
      </c>
      <c r="AO165" s="26">
        <f t="shared" ref="AO165:AS165" si="477">SUM(AO166:AO184)</f>
        <v>423</v>
      </c>
      <c r="AP165" s="26">
        <f t="shared" si="477"/>
        <v>423</v>
      </c>
      <c r="AQ165" s="26">
        <f t="shared" si="477"/>
        <v>1552767.5</v>
      </c>
      <c r="AR165" s="26">
        <f t="shared" si="477"/>
        <v>1518886.3</v>
      </c>
      <c r="AS165" s="26">
        <f t="shared" si="477"/>
        <v>1521535.4</v>
      </c>
    </row>
    <row r="166" spans="1:45" s="223" customFormat="1" ht="72" hidden="1" customHeight="1" x14ac:dyDescent="0.25">
      <c r="A166" s="268">
        <v>900</v>
      </c>
      <c r="B166" s="185" t="s">
        <v>408</v>
      </c>
      <c r="C166" s="190" t="s">
        <v>317</v>
      </c>
      <c r="D166" s="189">
        <v>0</v>
      </c>
      <c r="E166" s="189">
        <v>0</v>
      </c>
      <c r="F166" s="189">
        <v>0</v>
      </c>
      <c r="G166" s="170">
        <v>0</v>
      </c>
      <c r="H166" s="170">
        <v>77</v>
      </c>
      <c r="I166" s="170">
        <v>77</v>
      </c>
      <c r="J166" s="189">
        <v>16.3</v>
      </c>
      <c r="K166" s="189">
        <v>16.899999999999999</v>
      </c>
      <c r="L166" s="189">
        <v>17.5</v>
      </c>
      <c r="M166" s="181">
        <f t="shared" ref="M166:O170" si="478">D166+J166</f>
        <v>16.3</v>
      </c>
      <c r="N166" s="181">
        <f t="shared" si="478"/>
        <v>16.899999999999999</v>
      </c>
      <c r="O166" s="181">
        <f t="shared" si="478"/>
        <v>17.5</v>
      </c>
      <c r="P166" s="181"/>
      <c r="Q166" s="181"/>
      <c r="R166" s="181"/>
      <c r="S166" s="181">
        <f t="shared" ref="S166:S183" si="479">M166+P166</f>
        <v>16.3</v>
      </c>
      <c r="T166" s="181">
        <f t="shared" ref="T166:T183" si="480">N166+Q166</f>
        <v>16.899999999999999</v>
      </c>
      <c r="U166" s="181">
        <f t="shared" ref="U166:U183" si="481">O166+R166</f>
        <v>17.5</v>
      </c>
      <c r="V166" s="181"/>
      <c r="W166" s="181"/>
      <c r="X166" s="181"/>
      <c r="Y166" s="182">
        <f t="shared" ref="Y166:Y183" si="482">S166+V166</f>
        <v>16.3</v>
      </c>
      <c r="Z166" s="182">
        <f t="shared" ref="Z166:Z183" si="483">T166+W166</f>
        <v>16.899999999999999</v>
      </c>
      <c r="AA166" s="182">
        <f t="shared" ref="AA166:AA183" si="484">U166+X166</f>
        <v>17.5</v>
      </c>
      <c r="AB166" s="182"/>
      <c r="AC166" s="182"/>
      <c r="AD166" s="182"/>
      <c r="AE166" s="182">
        <f t="shared" ref="AE166:AE183" si="485">Y166+AB166</f>
        <v>16.3</v>
      </c>
      <c r="AF166" s="182">
        <f t="shared" ref="AF166:AF183" si="486">Z166+AC166</f>
        <v>16.899999999999999</v>
      </c>
      <c r="AG166" s="182">
        <f t="shared" ref="AG166:AG183" si="487">AA166+AD166</f>
        <v>17.5</v>
      </c>
      <c r="AH166" s="182"/>
      <c r="AI166" s="182"/>
      <c r="AJ166" s="182"/>
      <c r="AK166" s="181">
        <f t="shared" ref="AK166:AK183" si="488">AE166+AH166</f>
        <v>16.3</v>
      </c>
      <c r="AL166" s="181">
        <f t="shared" ref="AL166:AL183" si="489">AF166+AI166</f>
        <v>16.899999999999999</v>
      </c>
      <c r="AM166" s="181">
        <f t="shared" ref="AM166:AM183" si="490">AG166+AJ166</f>
        <v>17.5</v>
      </c>
      <c r="AN166" s="181"/>
      <c r="AO166" s="181"/>
      <c r="AP166" s="181"/>
      <c r="AQ166" s="181">
        <f t="shared" ref="AQ166:AQ183" si="491">AK166+AN166</f>
        <v>16.3</v>
      </c>
      <c r="AR166" s="181">
        <f t="shared" ref="AR166:AR183" si="492">AL166+AO166</f>
        <v>16.899999999999999</v>
      </c>
      <c r="AS166" s="181">
        <f t="shared" ref="AS166:AS183" si="493">AM166+AP166</f>
        <v>17.5</v>
      </c>
    </row>
    <row r="167" spans="1:45" ht="108" customHeight="1" x14ac:dyDescent="0.25">
      <c r="A167" s="42">
        <v>900</v>
      </c>
      <c r="B167" s="141" t="s">
        <v>409</v>
      </c>
      <c r="C167" s="261" t="s">
        <v>372</v>
      </c>
      <c r="D167" s="81">
        <v>1454.4</v>
      </c>
      <c r="E167" s="81">
        <v>0</v>
      </c>
      <c r="F167" s="81">
        <v>0</v>
      </c>
      <c r="G167" s="82">
        <v>36</v>
      </c>
      <c r="H167" s="82">
        <v>61</v>
      </c>
      <c r="I167" s="82">
        <v>61</v>
      </c>
      <c r="J167" s="81">
        <v>24.4</v>
      </c>
      <c r="K167" s="81"/>
      <c r="L167" s="81"/>
      <c r="M167" s="27">
        <f t="shared" si="478"/>
        <v>1478.8000000000002</v>
      </c>
      <c r="N167" s="27">
        <f t="shared" si="478"/>
        <v>0</v>
      </c>
      <c r="O167" s="27">
        <f t="shared" si="478"/>
        <v>0</v>
      </c>
      <c r="P167" s="27"/>
      <c r="Q167" s="27"/>
      <c r="R167" s="27"/>
      <c r="S167" s="27">
        <f t="shared" si="479"/>
        <v>1478.8000000000002</v>
      </c>
      <c r="T167" s="27">
        <f t="shared" si="480"/>
        <v>0</v>
      </c>
      <c r="U167" s="27">
        <f t="shared" si="481"/>
        <v>0</v>
      </c>
      <c r="V167" s="27"/>
      <c r="W167" s="27"/>
      <c r="X167" s="27"/>
      <c r="Y167" s="159">
        <f t="shared" si="482"/>
        <v>1478.8000000000002</v>
      </c>
      <c r="Z167" s="159">
        <f t="shared" si="483"/>
        <v>0</v>
      </c>
      <c r="AA167" s="159">
        <f t="shared" si="484"/>
        <v>0</v>
      </c>
      <c r="AB167" s="159"/>
      <c r="AC167" s="159"/>
      <c r="AD167" s="159"/>
      <c r="AE167" s="159">
        <f t="shared" si="485"/>
        <v>1478.8000000000002</v>
      </c>
      <c r="AF167" s="159">
        <f t="shared" si="486"/>
        <v>0</v>
      </c>
      <c r="AG167" s="159">
        <f t="shared" si="487"/>
        <v>0</v>
      </c>
      <c r="AH167" s="159"/>
      <c r="AI167" s="159"/>
      <c r="AJ167" s="159"/>
      <c r="AK167" s="27">
        <f t="shared" si="488"/>
        <v>1478.8000000000002</v>
      </c>
      <c r="AL167" s="27">
        <f t="shared" si="489"/>
        <v>0</v>
      </c>
      <c r="AM167" s="27">
        <f t="shared" si="490"/>
        <v>0</v>
      </c>
      <c r="AN167" s="27">
        <v>1037</v>
      </c>
      <c r="AO167" s="27"/>
      <c r="AP167" s="27"/>
      <c r="AQ167" s="27">
        <f t="shared" si="491"/>
        <v>2515.8000000000002</v>
      </c>
      <c r="AR167" s="27">
        <f t="shared" si="492"/>
        <v>0</v>
      </c>
      <c r="AS167" s="27">
        <f t="shared" si="493"/>
        <v>0</v>
      </c>
    </row>
    <row r="168" spans="1:45" s="223" customFormat="1" ht="74.45" hidden="1" customHeight="1" x14ac:dyDescent="0.25">
      <c r="A168" s="268">
        <v>900</v>
      </c>
      <c r="B168" s="185" t="s">
        <v>410</v>
      </c>
      <c r="C168" s="190" t="s">
        <v>323</v>
      </c>
      <c r="D168" s="189">
        <v>4085.5</v>
      </c>
      <c r="E168" s="189">
        <v>2875.7</v>
      </c>
      <c r="F168" s="189">
        <v>1551.7</v>
      </c>
      <c r="G168" s="170">
        <v>37</v>
      </c>
      <c r="H168" s="170">
        <v>62</v>
      </c>
      <c r="I168" s="170">
        <v>62</v>
      </c>
      <c r="J168" s="189">
        <v>-297.39999999999998</v>
      </c>
      <c r="K168" s="189">
        <v>-348.2</v>
      </c>
      <c r="L168" s="189">
        <v>-289.2</v>
      </c>
      <c r="M168" s="181">
        <f t="shared" si="478"/>
        <v>3788.1</v>
      </c>
      <c r="N168" s="181">
        <f t="shared" si="478"/>
        <v>2527.5</v>
      </c>
      <c r="O168" s="181">
        <f t="shared" si="478"/>
        <v>1262.5</v>
      </c>
      <c r="P168" s="181"/>
      <c r="Q168" s="181"/>
      <c r="R168" s="181"/>
      <c r="S168" s="181">
        <f t="shared" si="479"/>
        <v>3788.1</v>
      </c>
      <c r="T168" s="181">
        <f t="shared" si="480"/>
        <v>2527.5</v>
      </c>
      <c r="U168" s="181">
        <f t="shared" si="481"/>
        <v>1262.5</v>
      </c>
      <c r="V168" s="181">
        <v>-14.4</v>
      </c>
      <c r="W168" s="181"/>
      <c r="X168" s="181"/>
      <c r="Y168" s="182">
        <f t="shared" si="482"/>
        <v>3773.7</v>
      </c>
      <c r="Z168" s="182">
        <f t="shared" si="483"/>
        <v>2527.5</v>
      </c>
      <c r="AA168" s="182">
        <f t="shared" si="484"/>
        <v>1262.5</v>
      </c>
      <c r="AB168" s="182"/>
      <c r="AC168" s="182"/>
      <c r="AD168" s="182"/>
      <c r="AE168" s="182">
        <f t="shared" si="485"/>
        <v>3773.7</v>
      </c>
      <c r="AF168" s="182">
        <f t="shared" si="486"/>
        <v>2527.5</v>
      </c>
      <c r="AG168" s="182">
        <f t="shared" si="487"/>
        <v>1262.5</v>
      </c>
      <c r="AH168" s="182"/>
      <c r="AI168" s="182"/>
      <c r="AJ168" s="182"/>
      <c r="AK168" s="181">
        <f t="shared" si="488"/>
        <v>3773.7</v>
      </c>
      <c r="AL168" s="181">
        <f t="shared" si="489"/>
        <v>2527.5</v>
      </c>
      <c r="AM168" s="181">
        <f t="shared" si="490"/>
        <v>1262.5</v>
      </c>
      <c r="AN168" s="181"/>
      <c r="AO168" s="181"/>
      <c r="AP168" s="181"/>
      <c r="AQ168" s="181">
        <f t="shared" si="491"/>
        <v>3773.7</v>
      </c>
      <c r="AR168" s="181">
        <f t="shared" si="492"/>
        <v>2527.5</v>
      </c>
      <c r="AS168" s="181">
        <f t="shared" si="493"/>
        <v>1262.5</v>
      </c>
    </row>
    <row r="169" spans="1:45" s="223" customFormat="1" ht="72" hidden="1" customHeight="1" x14ac:dyDescent="0.25">
      <c r="A169" s="268">
        <v>900</v>
      </c>
      <c r="B169" s="185" t="s">
        <v>412</v>
      </c>
      <c r="C169" s="201" t="s">
        <v>322</v>
      </c>
      <c r="D169" s="189">
        <v>1495.3</v>
      </c>
      <c r="E169" s="189">
        <v>1508.9</v>
      </c>
      <c r="F169" s="189">
        <v>897</v>
      </c>
      <c r="G169" s="170">
        <v>38</v>
      </c>
      <c r="H169" s="170">
        <v>63</v>
      </c>
      <c r="I169" s="170">
        <v>63</v>
      </c>
      <c r="J169" s="189">
        <v>-166</v>
      </c>
      <c r="K169" s="189">
        <v>-178.9</v>
      </c>
      <c r="L169" s="189">
        <v>-195.3</v>
      </c>
      <c r="M169" s="181">
        <f t="shared" si="478"/>
        <v>1329.3</v>
      </c>
      <c r="N169" s="181">
        <f t="shared" si="478"/>
        <v>1330</v>
      </c>
      <c r="O169" s="181">
        <f t="shared" si="478"/>
        <v>701.7</v>
      </c>
      <c r="P169" s="181"/>
      <c r="Q169" s="181"/>
      <c r="R169" s="181"/>
      <c r="S169" s="181">
        <f t="shared" si="479"/>
        <v>1329.3</v>
      </c>
      <c r="T169" s="181">
        <f t="shared" si="480"/>
        <v>1330</v>
      </c>
      <c r="U169" s="181">
        <f t="shared" si="481"/>
        <v>701.7</v>
      </c>
      <c r="V169" s="181">
        <v>0.1</v>
      </c>
      <c r="W169" s="181"/>
      <c r="X169" s="181"/>
      <c r="Y169" s="182">
        <f t="shared" si="482"/>
        <v>1329.3999999999999</v>
      </c>
      <c r="Z169" s="182">
        <f t="shared" si="483"/>
        <v>1330</v>
      </c>
      <c r="AA169" s="182">
        <f t="shared" si="484"/>
        <v>701.7</v>
      </c>
      <c r="AB169" s="182"/>
      <c r="AC169" s="182"/>
      <c r="AD169" s="182"/>
      <c r="AE169" s="182">
        <f t="shared" si="485"/>
        <v>1329.3999999999999</v>
      </c>
      <c r="AF169" s="182">
        <f t="shared" si="486"/>
        <v>1330</v>
      </c>
      <c r="AG169" s="182">
        <f t="shared" si="487"/>
        <v>701.7</v>
      </c>
      <c r="AH169" s="182"/>
      <c r="AI169" s="182"/>
      <c r="AJ169" s="182"/>
      <c r="AK169" s="181">
        <f t="shared" si="488"/>
        <v>1329.3999999999999</v>
      </c>
      <c r="AL169" s="181">
        <f t="shared" si="489"/>
        <v>1330</v>
      </c>
      <c r="AM169" s="181">
        <f t="shared" si="490"/>
        <v>701.7</v>
      </c>
      <c r="AN169" s="181"/>
      <c r="AO169" s="181"/>
      <c r="AP169" s="181"/>
      <c r="AQ169" s="181">
        <f t="shared" si="491"/>
        <v>1329.3999999999999</v>
      </c>
      <c r="AR169" s="181">
        <f t="shared" si="492"/>
        <v>1330</v>
      </c>
      <c r="AS169" s="181">
        <f t="shared" si="493"/>
        <v>701.7</v>
      </c>
    </row>
    <row r="170" spans="1:45" s="223" customFormat="1" ht="72" hidden="1" customHeight="1" x14ac:dyDescent="0.25">
      <c r="A170" s="268">
        <v>905</v>
      </c>
      <c r="B170" s="185" t="s">
        <v>422</v>
      </c>
      <c r="C170" s="190" t="s">
        <v>441</v>
      </c>
      <c r="D170" s="189">
        <v>32117.200000000001</v>
      </c>
      <c r="E170" s="189">
        <v>31948</v>
      </c>
      <c r="F170" s="189">
        <v>31948</v>
      </c>
      <c r="G170" s="170">
        <v>44</v>
      </c>
      <c r="H170" s="170">
        <v>71</v>
      </c>
      <c r="I170" s="170">
        <v>71</v>
      </c>
      <c r="J170" s="189">
        <v>25962.1</v>
      </c>
      <c r="K170" s="189"/>
      <c r="L170" s="189"/>
      <c r="M170" s="181">
        <f t="shared" si="478"/>
        <v>58079.3</v>
      </c>
      <c r="N170" s="181">
        <f t="shared" si="478"/>
        <v>31948</v>
      </c>
      <c r="O170" s="181">
        <f t="shared" si="478"/>
        <v>31948</v>
      </c>
      <c r="P170" s="181"/>
      <c r="Q170" s="181"/>
      <c r="R170" s="181"/>
      <c r="S170" s="181">
        <f t="shared" si="479"/>
        <v>58079.3</v>
      </c>
      <c r="T170" s="181">
        <f t="shared" si="480"/>
        <v>31948</v>
      </c>
      <c r="U170" s="181">
        <f t="shared" si="481"/>
        <v>31948</v>
      </c>
      <c r="V170" s="181">
        <v>-33198.199999999997</v>
      </c>
      <c r="W170" s="181">
        <v>-6071.8</v>
      </c>
      <c r="X170" s="181">
        <v>-6071.8</v>
      </c>
      <c r="Y170" s="182">
        <f t="shared" si="482"/>
        <v>24881.100000000006</v>
      </c>
      <c r="Z170" s="182">
        <f t="shared" si="483"/>
        <v>25876.2</v>
      </c>
      <c r="AA170" s="182">
        <f t="shared" si="484"/>
        <v>25876.2</v>
      </c>
      <c r="AB170" s="182"/>
      <c r="AC170" s="182"/>
      <c r="AD170" s="182"/>
      <c r="AE170" s="182">
        <f t="shared" si="485"/>
        <v>24881.100000000006</v>
      </c>
      <c r="AF170" s="182">
        <f t="shared" si="486"/>
        <v>25876.2</v>
      </c>
      <c r="AG170" s="182">
        <f t="shared" si="487"/>
        <v>25876.2</v>
      </c>
      <c r="AH170" s="182"/>
      <c r="AI170" s="182"/>
      <c r="AJ170" s="182"/>
      <c r="AK170" s="181">
        <f t="shared" si="488"/>
        <v>24881.100000000006</v>
      </c>
      <c r="AL170" s="181">
        <f t="shared" si="489"/>
        <v>25876.2</v>
      </c>
      <c r="AM170" s="181">
        <f t="shared" si="490"/>
        <v>25876.2</v>
      </c>
      <c r="AN170" s="181"/>
      <c r="AO170" s="181"/>
      <c r="AP170" s="181"/>
      <c r="AQ170" s="181">
        <f t="shared" si="491"/>
        <v>24881.100000000006</v>
      </c>
      <c r="AR170" s="181">
        <f t="shared" si="492"/>
        <v>25876.2</v>
      </c>
      <c r="AS170" s="181">
        <f t="shared" si="493"/>
        <v>25876.2</v>
      </c>
    </row>
    <row r="171" spans="1:45" s="223" customFormat="1" ht="54" hidden="1" customHeight="1" x14ac:dyDescent="0.25">
      <c r="A171" s="268">
        <v>911</v>
      </c>
      <c r="B171" s="185" t="s">
        <v>439</v>
      </c>
      <c r="C171" s="190" t="s">
        <v>440</v>
      </c>
      <c r="D171" s="189"/>
      <c r="E171" s="189"/>
      <c r="F171" s="189"/>
      <c r="G171" s="170"/>
      <c r="H171" s="170"/>
      <c r="I171" s="170">
        <v>72</v>
      </c>
      <c r="J171" s="189"/>
      <c r="K171" s="189"/>
      <c r="L171" s="189"/>
      <c r="M171" s="181">
        <v>0</v>
      </c>
      <c r="N171" s="181">
        <v>0</v>
      </c>
      <c r="O171" s="181">
        <v>0</v>
      </c>
      <c r="P171" s="181"/>
      <c r="Q171" s="181"/>
      <c r="R171" s="181"/>
      <c r="S171" s="181">
        <f t="shared" si="479"/>
        <v>0</v>
      </c>
      <c r="T171" s="181">
        <f t="shared" si="480"/>
        <v>0</v>
      </c>
      <c r="U171" s="181">
        <f t="shared" si="481"/>
        <v>0</v>
      </c>
      <c r="V171" s="181">
        <v>38467</v>
      </c>
      <c r="W171" s="181">
        <v>38467</v>
      </c>
      <c r="X171" s="181">
        <v>38467</v>
      </c>
      <c r="Y171" s="182">
        <f t="shared" si="482"/>
        <v>38467</v>
      </c>
      <c r="Z171" s="182">
        <f t="shared" si="483"/>
        <v>38467</v>
      </c>
      <c r="AA171" s="182">
        <f t="shared" si="484"/>
        <v>38467</v>
      </c>
      <c r="AB171" s="182"/>
      <c r="AC171" s="182"/>
      <c r="AD171" s="182"/>
      <c r="AE171" s="182">
        <f t="shared" si="485"/>
        <v>38467</v>
      </c>
      <c r="AF171" s="182">
        <f t="shared" si="486"/>
        <v>38467</v>
      </c>
      <c r="AG171" s="182">
        <f t="shared" si="487"/>
        <v>38467</v>
      </c>
      <c r="AH171" s="182"/>
      <c r="AI171" s="182"/>
      <c r="AJ171" s="182"/>
      <c r="AK171" s="181">
        <f t="shared" si="488"/>
        <v>38467</v>
      </c>
      <c r="AL171" s="181">
        <f t="shared" si="489"/>
        <v>38467</v>
      </c>
      <c r="AM171" s="181">
        <f t="shared" si="490"/>
        <v>38467</v>
      </c>
      <c r="AN171" s="181"/>
      <c r="AO171" s="181"/>
      <c r="AP171" s="181"/>
      <c r="AQ171" s="181">
        <f t="shared" si="491"/>
        <v>38467</v>
      </c>
      <c r="AR171" s="181">
        <f t="shared" si="492"/>
        <v>38467</v>
      </c>
      <c r="AS171" s="181">
        <f t="shared" si="493"/>
        <v>38467</v>
      </c>
    </row>
    <row r="172" spans="1:45" ht="90" customHeight="1" x14ac:dyDescent="0.25">
      <c r="A172" s="42">
        <v>911</v>
      </c>
      <c r="B172" s="141" t="s">
        <v>406</v>
      </c>
      <c r="C172" s="258" t="s">
        <v>259</v>
      </c>
      <c r="D172" s="81">
        <v>3754</v>
      </c>
      <c r="E172" s="81">
        <v>3754</v>
      </c>
      <c r="F172" s="81">
        <v>3754</v>
      </c>
      <c r="G172" s="82">
        <v>39</v>
      </c>
      <c r="H172" s="82">
        <v>64</v>
      </c>
      <c r="I172" s="82">
        <v>64</v>
      </c>
      <c r="J172" s="81"/>
      <c r="K172" s="81"/>
      <c r="L172" s="81"/>
      <c r="M172" s="27">
        <f t="shared" ref="M172:M183" si="494">D172+J172</f>
        <v>3754</v>
      </c>
      <c r="N172" s="27">
        <f t="shared" ref="N172:N183" si="495">E172+K172</f>
        <v>3754</v>
      </c>
      <c r="O172" s="27">
        <f t="shared" ref="O172:O183" si="496">F172+L172</f>
        <v>3754</v>
      </c>
      <c r="P172" s="27"/>
      <c r="Q172" s="27"/>
      <c r="R172" s="27"/>
      <c r="S172" s="27">
        <f t="shared" si="479"/>
        <v>3754</v>
      </c>
      <c r="T172" s="27">
        <f t="shared" si="480"/>
        <v>3754</v>
      </c>
      <c r="U172" s="27">
        <f t="shared" si="481"/>
        <v>3754</v>
      </c>
      <c r="V172" s="27"/>
      <c r="W172" s="27"/>
      <c r="X172" s="27"/>
      <c r="Y172" s="159">
        <f t="shared" si="482"/>
        <v>3754</v>
      </c>
      <c r="Z172" s="159">
        <f t="shared" si="483"/>
        <v>3754</v>
      </c>
      <c r="AA172" s="159">
        <f t="shared" si="484"/>
        <v>3754</v>
      </c>
      <c r="AB172" s="159"/>
      <c r="AC172" s="159"/>
      <c r="AD172" s="159"/>
      <c r="AE172" s="159">
        <f t="shared" si="485"/>
        <v>3754</v>
      </c>
      <c r="AF172" s="159">
        <f t="shared" si="486"/>
        <v>3754</v>
      </c>
      <c r="AG172" s="159">
        <f t="shared" si="487"/>
        <v>3754</v>
      </c>
      <c r="AH172" s="159"/>
      <c r="AI172" s="159"/>
      <c r="AJ172" s="159"/>
      <c r="AK172" s="27">
        <f t="shared" si="488"/>
        <v>3754</v>
      </c>
      <c r="AL172" s="27">
        <f t="shared" si="489"/>
        <v>3754</v>
      </c>
      <c r="AM172" s="27">
        <f t="shared" si="490"/>
        <v>3754</v>
      </c>
      <c r="AN172" s="27">
        <v>-754</v>
      </c>
      <c r="AO172" s="27"/>
      <c r="AP172" s="27"/>
      <c r="AQ172" s="27">
        <f t="shared" si="491"/>
        <v>3000</v>
      </c>
      <c r="AR172" s="27">
        <f t="shared" si="492"/>
        <v>3754</v>
      </c>
      <c r="AS172" s="27">
        <f t="shared" si="493"/>
        <v>3754</v>
      </c>
    </row>
    <row r="173" spans="1:45" s="223" customFormat="1" ht="54" hidden="1" customHeight="1" x14ac:dyDescent="0.25">
      <c r="A173" s="268">
        <v>911</v>
      </c>
      <c r="B173" s="185" t="s">
        <v>394</v>
      </c>
      <c r="C173" s="184" t="s">
        <v>442</v>
      </c>
      <c r="D173" s="189">
        <v>38517</v>
      </c>
      <c r="E173" s="189">
        <v>38517</v>
      </c>
      <c r="F173" s="189">
        <v>38517</v>
      </c>
      <c r="G173" s="170">
        <v>47</v>
      </c>
      <c r="H173" s="170">
        <v>72</v>
      </c>
      <c r="I173" s="170">
        <v>68</v>
      </c>
      <c r="J173" s="189">
        <v>-50</v>
      </c>
      <c r="K173" s="189">
        <v>-50</v>
      </c>
      <c r="L173" s="189">
        <v>-50</v>
      </c>
      <c r="M173" s="181">
        <f t="shared" si="494"/>
        <v>38467</v>
      </c>
      <c r="N173" s="181">
        <f t="shared" si="495"/>
        <v>38467</v>
      </c>
      <c r="O173" s="181">
        <f t="shared" si="496"/>
        <v>38467</v>
      </c>
      <c r="P173" s="181"/>
      <c r="Q173" s="181"/>
      <c r="R173" s="181"/>
      <c r="S173" s="181">
        <f t="shared" si="479"/>
        <v>38467</v>
      </c>
      <c r="T173" s="181">
        <f t="shared" si="480"/>
        <v>38467</v>
      </c>
      <c r="U173" s="181">
        <f t="shared" si="481"/>
        <v>38467</v>
      </c>
      <c r="V173" s="181">
        <v>-37179</v>
      </c>
      <c r="W173" s="181">
        <v>-37467</v>
      </c>
      <c r="X173" s="181">
        <v>-37167</v>
      </c>
      <c r="Y173" s="182">
        <f t="shared" si="482"/>
        <v>1288</v>
      </c>
      <c r="Z173" s="182">
        <f t="shared" si="483"/>
        <v>1000</v>
      </c>
      <c r="AA173" s="182">
        <f t="shared" si="484"/>
        <v>1300</v>
      </c>
      <c r="AB173" s="182"/>
      <c r="AC173" s="182"/>
      <c r="AD173" s="182"/>
      <c r="AE173" s="182">
        <f t="shared" si="485"/>
        <v>1288</v>
      </c>
      <c r="AF173" s="182">
        <f t="shared" si="486"/>
        <v>1000</v>
      </c>
      <c r="AG173" s="182">
        <f t="shared" si="487"/>
        <v>1300</v>
      </c>
      <c r="AH173" s="182"/>
      <c r="AI173" s="182"/>
      <c r="AJ173" s="182"/>
      <c r="AK173" s="181">
        <f t="shared" si="488"/>
        <v>1288</v>
      </c>
      <c r="AL173" s="181">
        <f t="shared" si="489"/>
        <v>1000</v>
      </c>
      <c r="AM173" s="181">
        <f t="shared" si="490"/>
        <v>1300</v>
      </c>
      <c r="AN173" s="181"/>
      <c r="AO173" s="181"/>
      <c r="AP173" s="181"/>
      <c r="AQ173" s="181">
        <f t="shared" si="491"/>
        <v>1288</v>
      </c>
      <c r="AR173" s="181">
        <f t="shared" si="492"/>
        <v>1000</v>
      </c>
      <c r="AS173" s="181">
        <f t="shared" si="493"/>
        <v>1300</v>
      </c>
    </row>
    <row r="174" spans="1:45" s="223" customFormat="1" ht="54" hidden="1" customHeight="1" x14ac:dyDescent="0.25">
      <c r="A174" s="268">
        <v>915</v>
      </c>
      <c r="B174" s="185" t="s">
        <v>404</v>
      </c>
      <c r="C174" s="184" t="s">
        <v>257</v>
      </c>
      <c r="D174" s="189">
        <v>8604</v>
      </c>
      <c r="E174" s="189">
        <v>8604</v>
      </c>
      <c r="F174" s="189">
        <v>8604</v>
      </c>
      <c r="G174" s="170">
        <v>19</v>
      </c>
      <c r="H174" s="170">
        <v>44</v>
      </c>
      <c r="I174" s="170">
        <v>44</v>
      </c>
      <c r="J174" s="189"/>
      <c r="K174" s="189"/>
      <c r="L174" s="189"/>
      <c r="M174" s="181">
        <f t="shared" si="494"/>
        <v>8604</v>
      </c>
      <c r="N174" s="181">
        <f t="shared" si="495"/>
        <v>8604</v>
      </c>
      <c r="O174" s="181">
        <f t="shared" si="496"/>
        <v>8604</v>
      </c>
      <c r="P174" s="181"/>
      <c r="Q174" s="181"/>
      <c r="R174" s="181"/>
      <c r="S174" s="181">
        <f t="shared" si="479"/>
        <v>8604</v>
      </c>
      <c r="T174" s="181">
        <f t="shared" si="480"/>
        <v>8604</v>
      </c>
      <c r="U174" s="181">
        <f t="shared" si="481"/>
        <v>8604</v>
      </c>
      <c r="V174" s="181"/>
      <c r="W174" s="181"/>
      <c r="X174" s="181"/>
      <c r="Y174" s="182">
        <f t="shared" si="482"/>
        <v>8604</v>
      </c>
      <c r="Z174" s="182">
        <f t="shared" si="483"/>
        <v>8604</v>
      </c>
      <c r="AA174" s="182">
        <f t="shared" si="484"/>
        <v>8604</v>
      </c>
      <c r="AB174" s="182"/>
      <c r="AC174" s="182"/>
      <c r="AD174" s="182"/>
      <c r="AE174" s="182">
        <f t="shared" si="485"/>
        <v>8604</v>
      </c>
      <c r="AF174" s="182">
        <f t="shared" si="486"/>
        <v>8604</v>
      </c>
      <c r="AG174" s="182">
        <f t="shared" si="487"/>
        <v>8604</v>
      </c>
      <c r="AH174" s="182"/>
      <c r="AI174" s="182"/>
      <c r="AJ174" s="182"/>
      <c r="AK174" s="181">
        <f t="shared" si="488"/>
        <v>8604</v>
      </c>
      <c r="AL174" s="181">
        <f t="shared" si="489"/>
        <v>8604</v>
      </c>
      <c r="AM174" s="181">
        <f t="shared" si="490"/>
        <v>8604</v>
      </c>
      <c r="AN174" s="181"/>
      <c r="AO174" s="181"/>
      <c r="AP174" s="181"/>
      <c r="AQ174" s="181">
        <f t="shared" si="491"/>
        <v>8604</v>
      </c>
      <c r="AR174" s="181">
        <f t="shared" si="492"/>
        <v>8604</v>
      </c>
      <c r="AS174" s="181">
        <f t="shared" si="493"/>
        <v>8604</v>
      </c>
    </row>
    <row r="175" spans="1:45" s="223" customFormat="1" ht="54" hidden="1" customHeight="1" x14ac:dyDescent="0.25">
      <c r="A175" s="268">
        <v>915</v>
      </c>
      <c r="B175" s="185" t="s">
        <v>405</v>
      </c>
      <c r="C175" s="190" t="s">
        <v>258</v>
      </c>
      <c r="D175" s="189">
        <v>94204</v>
      </c>
      <c r="E175" s="189">
        <v>94204</v>
      </c>
      <c r="F175" s="189">
        <v>94204</v>
      </c>
      <c r="G175" s="170">
        <v>22</v>
      </c>
      <c r="H175" s="170">
        <v>47</v>
      </c>
      <c r="I175" s="170">
        <v>47</v>
      </c>
      <c r="J175" s="189"/>
      <c r="K175" s="189"/>
      <c r="L175" s="189"/>
      <c r="M175" s="181">
        <f t="shared" si="494"/>
        <v>94204</v>
      </c>
      <c r="N175" s="181">
        <f t="shared" si="495"/>
        <v>94204</v>
      </c>
      <c r="O175" s="181">
        <f t="shared" si="496"/>
        <v>94204</v>
      </c>
      <c r="P175" s="181"/>
      <c r="Q175" s="181"/>
      <c r="R175" s="181"/>
      <c r="S175" s="181">
        <f t="shared" si="479"/>
        <v>94204</v>
      </c>
      <c r="T175" s="181">
        <f t="shared" si="480"/>
        <v>94204</v>
      </c>
      <c r="U175" s="181">
        <f t="shared" si="481"/>
        <v>94204</v>
      </c>
      <c r="V175" s="181"/>
      <c r="W175" s="181"/>
      <c r="X175" s="181"/>
      <c r="Y175" s="182">
        <f t="shared" si="482"/>
        <v>94204</v>
      </c>
      <c r="Z175" s="182">
        <f t="shared" si="483"/>
        <v>94204</v>
      </c>
      <c r="AA175" s="182">
        <f t="shared" si="484"/>
        <v>94204</v>
      </c>
      <c r="AB175" s="182"/>
      <c r="AC175" s="182"/>
      <c r="AD175" s="182"/>
      <c r="AE175" s="182">
        <f t="shared" si="485"/>
        <v>94204</v>
      </c>
      <c r="AF175" s="182">
        <f t="shared" si="486"/>
        <v>94204</v>
      </c>
      <c r="AG175" s="182">
        <f t="shared" si="487"/>
        <v>94204</v>
      </c>
      <c r="AH175" s="182"/>
      <c r="AI175" s="182"/>
      <c r="AJ175" s="182"/>
      <c r="AK175" s="181">
        <f t="shared" si="488"/>
        <v>94204</v>
      </c>
      <c r="AL175" s="181">
        <f t="shared" si="489"/>
        <v>94204</v>
      </c>
      <c r="AM175" s="181">
        <f t="shared" si="490"/>
        <v>94204</v>
      </c>
      <c r="AN175" s="181"/>
      <c r="AO175" s="181"/>
      <c r="AP175" s="181"/>
      <c r="AQ175" s="181">
        <f t="shared" si="491"/>
        <v>94204</v>
      </c>
      <c r="AR175" s="181">
        <f t="shared" si="492"/>
        <v>94204</v>
      </c>
      <c r="AS175" s="181">
        <f t="shared" si="493"/>
        <v>94204</v>
      </c>
    </row>
    <row r="176" spans="1:45" s="223" customFormat="1" ht="54" hidden="1" customHeight="1" x14ac:dyDescent="0.25">
      <c r="A176" s="268">
        <v>915</v>
      </c>
      <c r="B176" s="185" t="s">
        <v>407</v>
      </c>
      <c r="C176" s="184" t="s">
        <v>260</v>
      </c>
      <c r="D176" s="189">
        <v>6958</v>
      </c>
      <c r="E176" s="189">
        <v>7239</v>
      </c>
      <c r="F176" s="189">
        <v>7528</v>
      </c>
      <c r="G176" s="170">
        <v>25</v>
      </c>
      <c r="H176" s="170">
        <v>49</v>
      </c>
      <c r="I176" s="170">
        <v>49</v>
      </c>
      <c r="J176" s="189">
        <v>33972</v>
      </c>
      <c r="K176" s="189"/>
      <c r="L176" s="189"/>
      <c r="M176" s="181">
        <f t="shared" si="494"/>
        <v>40930</v>
      </c>
      <c r="N176" s="181">
        <f t="shared" si="495"/>
        <v>7239</v>
      </c>
      <c r="O176" s="181">
        <f t="shared" si="496"/>
        <v>7528</v>
      </c>
      <c r="P176" s="181"/>
      <c r="Q176" s="181"/>
      <c r="R176" s="181"/>
      <c r="S176" s="181">
        <f t="shared" si="479"/>
        <v>40930</v>
      </c>
      <c r="T176" s="181">
        <f t="shared" si="480"/>
        <v>7239</v>
      </c>
      <c r="U176" s="181">
        <f t="shared" si="481"/>
        <v>7528</v>
      </c>
      <c r="V176" s="181"/>
      <c r="W176" s="181"/>
      <c r="X176" s="181"/>
      <c r="Y176" s="182">
        <f t="shared" si="482"/>
        <v>40930</v>
      </c>
      <c r="Z176" s="182">
        <f t="shared" si="483"/>
        <v>7239</v>
      </c>
      <c r="AA176" s="182">
        <f t="shared" si="484"/>
        <v>7528</v>
      </c>
      <c r="AB176" s="182"/>
      <c r="AC176" s="182"/>
      <c r="AD176" s="182"/>
      <c r="AE176" s="182">
        <f t="shared" si="485"/>
        <v>40930</v>
      </c>
      <c r="AF176" s="182">
        <f t="shared" si="486"/>
        <v>7239</v>
      </c>
      <c r="AG176" s="182">
        <f t="shared" si="487"/>
        <v>7528</v>
      </c>
      <c r="AH176" s="182"/>
      <c r="AI176" s="182"/>
      <c r="AJ176" s="182"/>
      <c r="AK176" s="181">
        <f t="shared" si="488"/>
        <v>40930</v>
      </c>
      <c r="AL176" s="181">
        <f t="shared" si="489"/>
        <v>7239</v>
      </c>
      <c r="AM176" s="181">
        <f t="shared" si="490"/>
        <v>7528</v>
      </c>
      <c r="AN176" s="181"/>
      <c r="AO176" s="181"/>
      <c r="AP176" s="181"/>
      <c r="AQ176" s="181">
        <f t="shared" si="491"/>
        <v>40930</v>
      </c>
      <c r="AR176" s="181">
        <f t="shared" si="492"/>
        <v>7239</v>
      </c>
      <c r="AS176" s="181">
        <f t="shared" si="493"/>
        <v>7528</v>
      </c>
    </row>
    <row r="177" spans="1:45" s="223" customFormat="1" ht="72" hidden="1" customHeight="1" x14ac:dyDescent="0.25">
      <c r="A177" s="268">
        <v>915</v>
      </c>
      <c r="B177" s="185" t="s">
        <v>411</v>
      </c>
      <c r="C177" s="200" t="s">
        <v>261</v>
      </c>
      <c r="D177" s="189">
        <v>494.4</v>
      </c>
      <c r="E177" s="189">
        <v>548.9</v>
      </c>
      <c r="F177" s="189">
        <v>582.70000000000005</v>
      </c>
      <c r="G177" s="170">
        <v>13</v>
      </c>
      <c r="H177" s="170">
        <v>38</v>
      </c>
      <c r="I177" s="170">
        <v>38</v>
      </c>
      <c r="J177" s="189"/>
      <c r="K177" s="189"/>
      <c r="L177" s="189"/>
      <c r="M177" s="181">
        <f t="shared" si="494"/>
        <v>494.4</v>
      </c>
      <c r="N177" s="181">
        <f t="shared" si="495"/>
        <v>548.9</v>
      </c>
      <c r="O177" s="181">
        <f t="shared" si="496"/>
        <v>582.70000000000005</v>
      </c>
      <c r="P177" s="181"/>
      <c r="Q177" s="181"/>
      <c r="R177" s="181"/>
      <c r="S177" s="181">
        <f t="shared" si="479"/>
        <v>494.4</v>
      </c>
      <c r="T177" s="181">
        <f t="shared" si="480"/>
        <v>548.9</v>
      </c>
      <c r="U177" s="181">
        <f t="shared" si="481"/>
        <v>582.70000000000005</v>
      </c>
      <c r="V177" s="181">
        <v>-24.7</v>
      </c>
      <c r="W177" s="181"/>
      <c r="X177" s="181"/>
      <c r="Y177" s="182">
        <f t="shared" si="482"/>
        <v>469.7</v>
      </c>
      <c r="Z177" s="182">
        <f t="shared" si="483"/>
        <v>548.9</v>
      </c>
      <c r="AA177" s="182">
        <f t="shared" si="484"/>
        <v>582.70000000000005</v>
      </c>
      <c r="AB177" s="182"/>
      <c r="AC177" s="182"/>
      <c r="AD177" s="182"/>
      <c r="AE177" s="182">
        <f t="shared" si="485"/>
        <v>469.7</v>
      </c>
      <c r="AF177" s="182">
        <f t="shared" si="486"/>
        <v>548.9</v>
      </c>
      <c r="AG177" s="182">
        <f t="shared" si="487"/>
        <v>582.70000000000005</v>
      </c>
      <c r="AH177" s="182"/>
      <c r="AI177" s="182"/>
      <c r="AJ177" s="182"/>
      <c r="AK177" s="181">
        <f t="shared" si="488"/>
        <v>469.7</v>
      </c>
      <c r="AL177" s="181">
        <f t="shared" si="489"/>
        <v>548.9</v>
      </c>
      <c r="AM177" s="181">
        <f t="shared" si="490"/>
        <v>582.70000000000005</v>
      </c>
      <c r="AN177" s="181"/>
      <c r="AO177" s="181"/>
      <c r="AP177" s="181"/>
      <c r="AQ177" s="181">
        <f t="shared" si="491"/>
        <v>469.7</v>
      </c>
      <c r="AR177" s="181">
        <f t="shared" si="492"/>
        <v>548.9</v>
      </c>
      <c r="AS177" s="181">
        <f t="shared" si="493"/>
        <v>582.70000000000005</v>
      </c>
    </row>
    <row r="178" spans="1:45" s="293" customFormat="1" ht="72" hidden="1" x14ac:dyDescent="0.25">
      <c r="A178" s="286">
        <v>915</v>
      </c>
      <c r="B178" s="287" t="s">
        <v>413</v>
      </c>
      <c r="C178" s="288" t="s">
        <v>349</v>
      </c>
      <c r="D178" s="289">
        <v>8296</v>
      </c>
      <c r="E178" s="289">
        <v>9084</v>
      </c>
      <c r="F178" s="289">
        <v>9447</v>
      </c>
      <c r="G178" s="290">
        <v>13</v>
      </c>
      <c r="H178" s="290">
        <v>38</v>
      </c>
      <c r="I178" s="290">
        <v>38</v>
      </c>
      <c r="J178" s="289">
        <v>495</v>
      </c>
      <c r="K178" s="289"/>
      <c r="L178" s="289"/>
      <c r="M178" s="291">
        <f t="shared" si="494"/>
        <v>8791</v>
      </c>
      <c r="N178" s="291">
        <f t="shared" si="495"/>
        <v>9084</v>
      </c>
      <c r="O178" s="291">
        <f t="shared" si="496"/>
        <v>9447</v>
      </c>
      <c r="P178" s="291"/>
      <c r="Q178" s="291"/>
      <c r="R178" s="291"/>
      <c r="S178" s="291">
        <f t="shared" si="479"/>
        <v>8791</v>
      </c>
      <c r="T178" s="291">
        <f t="shared" si="480"/>
        <v>9084</v>
      </c>
      <c r="U178" s="291">
        <f t="shared" si="481"/>
        <v>9447</v>
      </c>
      <c r="V178" s="291">
        <f>292.2+14.2</f>
        <v>306.39999999999998</v>
      </c>
      <c r="W178" s="291"/>
      <c r="X178" s="291"/>
      <c r="Y178" s="292">
        <f t="shared" si="482"/>
        <v>9097.4</v>
      </c>
      <c r="Z178" s="292">
        <f t="shared" si="483"/>
        <v>9084</v>
      </c>
      <c r="AA178" s="292">
        <f t="shared" si="484"/>
        <v>9447</v>
      </c>
      <c r="AB178" s="292">
        <f>227.5+85.3</f>
        <v>312.8</v>
      </c>
      <c r="AC178" s="292"/>
      <c r="AD178" s="292"/>
      <c r="AE178" s="292">
        <f>Y178+AB178</f>
        <v>9410.1999999999989</v>
      </c>
      <c r="AF178" s="292">
        <f t="shared" si="486"/>
        <v>9084</v>
      </c>
      <c r="AG178" s="292">
        <f t="shared" si="487"/>
        <v>9447</v>
      </c>
      <c r="AH178" s="292"/>
      <c r="AI178" s="292"/>
      <c r="AJ178" s="292"/>
      <c r="AK178" s="291">
        <f t="shared" si="488"/>
        <v>9410.1999999999989</v>
      </c>
      <c r="AL178" s="291">
        <f t="shared" si="489"/>
        <v>9084</v>
      </c>
      <c r="AM178" s="291">
        <f t="shared" si="490"/>
        <v>9447</v>
      </c>
      <c r="AN178" s="291"/>
      <c r="AO178" s="291"/>
      <c r="AP178" s="291"/>
      <c r="AQ178" s="291">
        <f t="shared" si="491"/>
        <v>9410.1999999999989</v>
      </c>
      <c r="AR178" s="291">
        <f t="shared" si="492"/>
        <v>9084</v>
      </c>
      <c r="AS178" s="291">
        <f t="shared" si="493"/>
        <v>9447</v>
      </c>
    </row>
    <row r="179" spans="1:45" s="223" customFormat="1" ht="40.15" hidden="1" customHeight="1" x14ac:dyDescent="0.25">
      <c r="A179" s="268">
        <v>915</v>
      </c>
      <c r="B179" s="185" t="s">
        <v>414</v>
      </c>
      <c r="C179" s="184" t="s">
        <v>262</v>
      </c>
      <c r="D179" s="189">
        <v>53744</v>
      </c>
      <c r="E179" s="189">
        <v>53744</v>
      </c>
      <c r="F179" s="189">
        <v>53744</v>
      </c>
      <c r="G179" s="170">
        <v>14</v>
      </c>
      <c r="H179" s="170">
        <v>39</v>
      </c>
      <c r="I179" s="170">
        <v>39</v>
      </c>
      <c r="J179" s="189"/>
      <c r="K179" s="189"/>
      <c r="L179" s="189"/>
      <c r="M179" s="181">
        <f t="shared" si="494"/>
        <v>53744</v>
      </c>
      <c r="N179" s="181">
        <f t="shared" si="495"/>
        <v>53744</v>
      </c>
      <c r="O179" s="181">
        <f t="shared" si="496"/>
        <v>53744</v>
      </c>
      <c r="P179" s="181"/>
      <c r="Q179" s="181"/>
      <c r="R179" s="181"/>
      <c r="S179" s="181">
        <f t="shared" si="479"/>
        <v>53744</v>
      </c>
      <c r="T179" s="181">
        <f t="shared" si="480"/>
        <v>53744</v>
      </c>
      <c r="U179" s="181">
        <f t="shared" si="481"/>
        <v>53744</v>
      </c>
      <c r="V179" s="181"/>
      <c r="W179" s="181"/>
      <c r="X179" s="181"/>
      <c r="Y179" s="182">
        <f t="shared" si="482"/>
        <v>53744</v>
      </c>
      <c r="Z179" s="182">
        <f t="shared" si="483"/>
        <v>53744</v>
      </c>
      <c r="AA179" s="182">
        <f t="shared" si="484"/>
        <v>53744</v>
      </c>
      <c r="AB179" s="182"/>
      <c r="AC179" s="182"/>
      <c r="AD179" s="182"/>
      <c r="AE179" s="182">
        <f t="shared" si="485"/>
        <v>53744</v>
      </c>
      <c r="AF179" s="182">
        <f t="shared" si="486"/>
        <v>53744</v>
      </c>
      <c r="AG179" s="182">
        <f t="shared" si="487"/>
        <v>53744</v>
      </c>
      <c r="AH179" s="182"/>
      <c r="AI179" s="182"/>
      <c r="AJ179" s="182"/>
      <c r="AK179" s="181">
        <f t="shared" si="488"/>
        <v>53744</v>
      </c>
      <c r="AL179" s="181">
        <f t="shared" si="489"/>
        <v>53744</v>
      </c>
      <c r="AM179" s="181">
        <f t="shared" si="490"/>
        <v>53744</v>
      </c>
      <c r="AN179" s="181"/>
      <c r="AO179" s="181"/>
      <c r="AP179" s="181"/>
      <c r="AQ179" s="181">
        <f t="shared" si="491"/>
        <v>53744</v>
      </c>
      <c r="AR179" s="181">
        <f t="shared" si="492"/>
        <v>53744</v>
      </c>
      <c r="AS179" s="181">
        <f t="shared" si="493"/>
        <v>53744</v>
      </c>
    </row>
    <row r="180" spans="1:45" ht="90" customHeight="1" x14ac:dyDescent="0.25">
      <c r="A180" s="42">
        <v>915</v>
      </c>
      <c r="B180" s="141" t="s">
        <v>415</v>
      </c>
      <c r="C180" s="57" t="s">
        <v>264</v>
      </c>
      <c r="D180" s="81">
        <v>299</v>
      </c>
      <c r="E180" s="81">
        <v>309</v>
      </c>
      <c r="F180" s="81">
        <v>321</v>
      </c>
      <c r="G180" s="82">
        <v>15</v>
      </c>
      <c r="H180" s="82">
        <v>40</v>
      </c>
      <c r="I180" s="82">
        <v>40</v>
      </c>
      <c r="J180" s="81"/>
      <c r="K180" s="81"/>
      <c r="L180" s="81"/>
      <c r="M180" s="27">
        <f t="shared" si="494"/>
        <v>299</v>
      </c>
      <c r="N180" s="27">
        <f t="shared" si="495"/>
        <v>309</v>
      </c>
      <c r="O180" s="27">
        <f t="shared" si="496"/>
        <v>321</v>
      </c>
      <c r="P180" s="27"/>
      <c r="Q180" s="27"/>
      <c r="R180" s="27"/>
      <c r="S180" s="27">
        <f t="shared" si="479"/>
        <v>299</v>
      </c>
      <c r="T180" s="27">
        <f t="shared" si="480"/>
        <v>309</v>
      </c>
      <c r="U180" s="27">
        <f t="shared" si="481"/>
        <v>321</v>
      </c>
      <c r="V180" s="27">
        <v>300</v>
      </c>
      <c r="W180" s="27"/>
      <c r="X180" s="27"/>
      <c r="Y180" s="159">
        <f t="shared" si="482"/>
        <v>599</v>
      </c>
      <c r="Z180" s="159">
        <f t="shared" si="483"/>
        <v>309</v>
      </c>
      <c r="AA180" s="159">
        <f t="shared" si="484"/>
        <v>321</v>
      </c>
      <c r="AB180" s="159"/>
      <c r="AC180" s="159"/>
      <c r="AD180" s="159"/>
      <c r="AE180" s="159">
        <f t="shared" si="485"/>
        <v>599</v>
      </c>
      <c r="AF180" s="159">
        <f t="shared" si="486"/>
        <v>309</v>
      </c>
      <c r="AG180" s="159">
        <f t="shared" si="487"/>
        <v>321</v>
      </c>
      <c r="AH180" s="159"/>
      <c r="AI180" s="159"/>
      <c r="AJ180" s="159"/>
      <c r="AK180" s="27">
        <f t="shared" si="488"/>
        <v>599</v>
      </c>
      <c r="AL180" s="27">
        <f t="shared" si="489"/>
        <v>309</v>
      </c>
      <c r="AM180" s="27">
        <f t="shared" si="490"/>
        <v>321</v>
      </c>
      <c r="AN180" s="27">
        <v>150</v>
      </c>
      <c r="AO180" s="27"/>
      <c r="AP180" s="27"/>
      <c r="AQ180" s="27">
        <f t="shared" si="491"/>
        <v>749</v>
      </c>
      <c r="AR180" s="27">
        <f t="shared" si="492"/>
        <v>309</v>
      </c>
      <c r="AS180" s="27">
        <f t="shared" si="493"/>
        <v>321</v>
      </c>
    </row>
    <row r="181" spans="1:45" ht="72" customHeight="1" x14ac:dyDescent="0.25">
      <c r="A181" s="42">
        <v>915</v>
      </c>
      <c r="B181" s="141" t="s">
        <v>416</v>
      </c>
      <c r="C181" s="57" t="s">
        <v>265</v>
      </c>
      <c r="D181" s="81">
        <v>6</v>
      </c>
      <c r="E181" s="81">
        <v>6</v>
      </c>
      <c r="F181" s="81">
        <v>6</v>
      </c>
      <c r="G181" s="82">
        <v>16</v>
      </c>
      <c r="H181" s="82">
        <v>41</v>
      </c>
      <c r="I181" s="82">
        <v>41</v>
      </c>
      <c r="J181" s="81"/>
      <c r="K181" s="81"/>
      <c r="L181" s="81"/>
      <c r="M181" s="27">
        <f t="shared" si="494"/>
        <v>6</v>
      </c>
      <c r="N181" s="27">
        <f t="shared" si="495"/>
        <v>6</v>
      </c>
      <c r="O181" s="27">
        <f t="shared" si="496"/>
        <v>6</v>
      </c>
      <c r="P181" s="27"/>
      <c r="Q181" s="27"/>
      <c r="R181" s="27"/>
      <c r="S181" s="27">
        <f t="shared" si="479"/>
        <v>6</v>
      </c>
      <c r="T181" s="27">
        <f t="shared" si="480"/>
        <v>6</v>
      </c>
      <c r="U181" s="27">
        <f t="shared" si="481"/>
        <v>6</v>
      </c>
      <c r="V181" s="27"/>
      <c r="W181" s="27"/>
      <c r="X181" s="27"/>
      <c r="Y181" s="159">
        <f t="shared" si="482"/>
        <v>6</v>
      </c>
      <c r="Z181" s="159">
        <f t="shared" si="483"/>
        <v>6</v>
      </c>
      <c r="AA181" s="159">
        <f t="shared" si="484"/>
        <v>6</v>
      </c>
      <c r="AB181" s="159"/>
      <c r="AC181" s="159"/>
      <c r="AD181" s="159"/>
      <c r="AE181" s="159">
        <f t="shared" si="485"/>
        <v>6</v>
      </c>
      <c r="AF181" s="159">
        <f t="shared" si="486"/>
        <v>6</v>
      </c>
      <c r="AG181" s="159">
        <f t="shared" si="487"/>
        <v>6</v>
      </c>
      <c r="AH181" s="159"/>
      <c r="AI181" s="159"/>
      <c r="AJ181" s="159"/>
      <c r="AK181" s="27">
        <f t="shared" si="488"/>
        <v>6</v>
      </c>
      <c r="AL181" s="27">
        <f t="shared" si="489"/>
        <v>6</v>
      </c>
      <c r="AM181" s="27">
        <f t="shared" si="490"/>
        <v>6</v>
      </c>
      <c r="AN181" s="27">
        <v>-5</v>
      </c>
      <c r="AO181" s="27"/>
      <c r="AP181" s="27"/>
      <c r="AQ181" s="27">
        <f t="shared" si="491"/>
        <v>1</v>
      </c>
      <c r="AR181" s="27">
        <f t="shared" si="492"/>
        <v>6</v>
      </c>
      <c r="AS181" s="27">
        <f t="shared" si="493"/>
        <v>6</v>
      </c>
    </row>
    <row r="182" spans="1:45" s="223" customFormat="1" ht="108" hidden="1" customHeight="1" x14ac:dyDescent="0.25">
      <c r="A182" s="268">
        <v>915</v>
      </c>
      <c r="B182" s="185" t="s">
        <v>417</v>
      </c>
      <c r="C182" s="201" t="s">
        <v>266</v>
      </c>
      <c r="D182" s="189">
        <v>55748</v>
      </c>
      <c r="E182" s="189">
        <v>58103</v>
      </c>
      <c r="F182" s="189">
        <v>60334</v>
      </c>
      <c r="G182" s="170">
        <v>17</v>
      </c>
      <c r="H182" s="170">
        <v>42</v>
      </c>
      <c r="I182" s="170">
        <v>42</v>
      </c>
      <c r="J182" s="189"/>
      <c r="K182" s="189"/>
      <c r="L182" s="189"/>
      <c r="M182" s="181">
        <f t="shared" si="494"/>
        <v>55748</v>
      </c>
      <c r="N182" s="181">
        <f t="shared" si="495"/>
        <v>58103</v>
      </c>
      <c r="O182" s="181">
        <f t="shared" si="496"/>
        <v>60334</v>
      </c>
      <c r="P182" s="181"/>
      <c r="Q182" s="181"/>
      <c r="R182" s="181"/>
      <c r="S182" s="181">
        <f t="shared" si="479"/>
        <v>55748</v>
      </c>
      <c r="T182" s="181">
        <f t="shared" si="480"/>
        <v>58103</v>
      </c>
      <c r="U182" s="181">
        <f t="shared" si="481"/>
        <v>60334</v>
      </c>
      <c r="V182" s="181">
        <v>-2787</v>
      </c>
      <c r="W182" s="181"/>
      <c r="X182" s="181"/>
      <c r="Y182" s="182">
        <f t="shared" si="482"/>
        <v>52961</v>
      </c>
      <c r="Z182" s="182">
        <f t="shared" si="483"/>
        <v>58103</v>
      </c>
      <c r="AA182" s="182">
        <f t="shared" si="484"/>
        <v>60334</v>
      </c>
      <c r="AB182" s="182"/>
      <c r="AC182" s="182"/>
      <c r="AD182" s="182"/>
      <c r="AE182" s="182">
        <f t="shared" si="485"/>
        <v>52961</v>
      </c>
      <c r="AF182" s="182">
        <f t="shared" si="486"/>
        <v>58103</v>
      </c>
      <c r="AG182" s="182">
        <f t="shared" si="487"/>
        <v>60334</v>
      </c>
      <c r="AH182" s="182"/>
      <c r="AI182" s="182"/>
      <c r="AJ182" s="182"/>
      <c r="AK182" s="181">
        <f t="shared" si="488"/>
        <v>52961</v>
      </c>
      <c r="AL182" s="181">
        <f t="shared" si="489"/>
        <v>58103</v>
      </c>
      <c r="AM182" s="181">
        <f t="shared" si="490"/>
        <v>60334</v>
      </c>
      <c r="AN182" s="181"/>
      <c r="AO182" s="181"/>
      <c r="AP182" s="181"/>
      <c r="AQ182" s="181">
        <f t="shared" si="491"/>
        <v>52961</v>
      </c>
      <c r="AR182" s="181">
        <f t="shared" si="492"/>
        <v>58103</v>
      </c>
      <c r="AS182" s="181">
        <f t="shared" si="493"/>
        <v>60334</v>
      </c>
    </row>
    <row r="183" spans="1:45" ht="54" customHeight="1" x14ac:dyDescent="0.25">
      <c r="A183" s="42">
        <v>915</v>
      </c>
      <c r="B183" s="141" t="s">
        <v>418</v>
      </c>
      <c r="C183" s="261" t="s">
        <v>324</v>
      </c>
      <c r="D183" s="81">
        <v>30130</v>
      </c>
      <c r="E183" s="81">
        <v>33866</v>
      </c>
      <c r="F183" s="81">
        <v>35170</v>
      </c>
      <c r="G183" s="82">
        <v>15</v>
      </c>
      <c r="H183" s="82">
        <v>40</v>
      </c>
      <c r="I183" s="82">
        <v>40</v>
      </c>
      <c r="J183" s="81"/>
      <c r="K183" s="81"/>
      <c r="L183" s="81"/>
      <c r="M183" s="27">
        <f t="shared" si="494"/>
        <v>30130</v>
      </c>
      <c r="N183" s="27">
        <f t="shared" si="495"/>
        <v>33866</v>
      </c>
      <c r="O183" s="27">
        <f t="shared" si="496"/>
        <v>35170</v>
      </c>
      <c r="P183" s="27"/>
      <c r="Q183" s="27"/>
      <c r="R183" s="27"/>
      <c r="S183" s="27">
        <f t="shared" si="479"/>
        <v>30130</v>
      </c>
      <c r="T183" s="27">
        <f t="shared" si="480"/>
        <v>33866</v>
      </c>
      <c r="U183" s="27">
        <f t="shared" si="481"/>
        <v>35170</v>
      </c>
      <c r="V183" s="27"/>
      <c r="W183" s="27"/>
      <c r="X183" s="27"/>
      <c r="Y183" s="159">
        <f t="shared" si="482"/>
        <v>30130</v>
      </c>
      <c r="Z183" s="159">
        <f t="shared" si="483"/>
        <v>33866</v>
      </c>
      <c r="AA183" s="159">
        <f t="shared" si="484"/>
        <v>35170</v>
      </c>
      <c r="AB183" s="159"/>
      <c r="AC183" s="159"/>
      <c r="AD183" s="159"/>
      <c r="AE183" s="159">
        <f t="shared" si="485"/>
        <v>30130</v>
      </c>
      <c r="AF183" s="159">
        <f t="shared" si="486"/>
        <v>33866</v>
      </c>
      <c r="AG183" s="159">
        <f t="shared" si="487"/>
        <v>35170</v>
      </c>
      <c r="AH183" s="159"/>
      <c r="AI183" s="159"/>
      <c r="AJ183" s="159"/>
      <c r="AK183" s="27">
        <f t="shared" si="488"/>
        <v>30130</v>
      </c>
      <c r="AL183" s="27">
        <f t="shared" si="489"/>
        <v>33866</v>
      </c>
      <c r="AM183" s="27">
        <f t="shared" si="490"/>
        <v>35170</v>
      </c>
      <c r="AN183" s="27">
        <v>-10385</v>
      </c>
      <c r="AO183" s="27"/>
      <c r="AP183" s="27"/>
      <c r="AQ183" s="27">
        <f t="shared" si="491"/>
        <v>19745</v>
      </c>
      <c r="AR183" s="27">
        <f t="shared" si="492"/>
        <v>33866</v>
      </c>
      <c r="AS183" s="27">
        <f t="shared" si="493"/>
        <v>35170</v>
      </c>
    </row>
    <row r="184" spans="1:45" s="4" customFormat="1" ht="37.5" customHeight="1" x14ac:dyDescent="0.25">
      <c r="A184" s="44"/>
      <c r="B184" s="242" t="s">
        <v>419</v>
      </c>
      <c r="C184" s="54" t="s">
        <v>267</v>
      </c>
      <c r="D184" s="80">
        <f>SUM(D185:D224)</f>
        <v>1113856.2000000002</v>
      </c>
      <c r="E184" s="80">
        <f>SUM(E185:E224)</f>
        <v>1114571.3000000003</v>
      </c>
      <c r="F184" s="80">
        <f>SUM(F185:F224)</f>
        <v>1114880.3000000003</v>
      </c>
      <c r="G184" s="82"/>
      <c r="H184" s="82"/>
      <c r="I184" s="82"/>
      <c r="J184" s="80">
        <f t="shared" ref="J184:AA184" si="497">SUM(J185:J225)</f>
        <v>49020.899999999994</v>
      </c>
      <c r="K184" s="80">
        <f t="shared" si="497"/>
        <v>56118.7</v>
      </c>
      <c r="L184" s="80">
        <f t="shared" si="497"/>
        <v>56118.7</v>
      </c>
      <c r="M184" s="26">
        <f t="shared" si="497"/>
        <v>1163027.0999999999</v>
      </c>
      <c r="N184" s="26">
        <f t="shared" si="497"/>
        <v>1170690</v>
      </c>
      <c r="O184" s="26">
        <f t="shared" si="497"/>
        <v>1170999</v>
      </c>
      <c r="P184" s="26">
        <f t="shared" si="497"/>
        <v>0</v>
      </c>
      <c r="Q184" s="26">
        <f t="shared" si="497"/>
        <v>0</v>
      </c>
      <c r="R184" s="26">
        <f t="shared" si="497"/>
        <v>0</v>
      </c>
      <c r="S184" s="26">
        <f t="shared" si="497"/>
        <v>1163027.0999999999</v>
      </c>
      <c r="T184" s="26">
        <f t="shared" si="497"/>
        <v>1170690</v>
      </c>
      <c r="U184" s="26">
        <f t="shared" si="497"/>
        <v>1170999</v>
      </c>
      <c r="V184" s="26">
        <f t="shared" si="497"/>
        <v>44553.500000000007</v>
      </c>
      <c r="W184" s="26">
        <f t="shared" si="497"/>
        <v>5071.7999999999993</v>
      </c>
      <c r="X184" s="26">
        <f t="shared" si="497"/>
        <v>4771.7999999999993</v>
      </c>
      <c r="Y184" s="158">
        <f t="shared" si="497"/>
        <v>1207580.5999999999</v>
      </c>
      <c r="Z184" s="158">
        <f t="shared" si="497"/>
        <v>1175761.7999999998</v>
      </c>
      <c r="AA184" s="158">
        <f t="shared" si="497"/>
        <v>1175770.7999999998</v>
      </c>
      <c r="AB184" s="158">
        <f t="shared" ref="AB184:AG184" si="498">SUM(AB185:AB225)</f>
        <v>4022</v>
      </c>
      <c r="AC184" s="158">
        <f t="shared" si="498"/>
        <v>4022</v>
      </c>
      <c r="AD184" s="158">
        <f t="shared" si="498"/>
        <v>4022</v>
      </c>
      <c r="AE184" s="158">
        <f t="shared" si="498"/>
        <v>1211602.5999999999</v>
      </c>
      <c r="AF184" s="158">
        <f t="shared" si="498"/>
        <v>1179783.8</v>
      </c>
      <c r="AG184" s="158">
        <f t="shared" si="498"/>
        <v>1179792.8</v>
      </c>
      <c r="AH184" s="158">
        <f t="shared" ref="AH184:AM184" si="499">SUM(AH185:AH225)</f>
        <v>0</v>
      </c>
      <c r="AI184" s="158">
        <f t="shared" si="499"/>
        <v>0</v>
      </c>
      <c r="AJ184" s="158">
        <f t="shared" si="499"/>
        <v>0</v>
      </c>
      <c r="AK184" s="26">
        <f t="shared" si="499"/>
        <v>1211602.5999999999</v>
      </c>
      <c r="AL184" s="26">
        <f t="shared" si="499"/>
        <v>1179783.8</v>
      </c>
      <c r="AM184" s="26">
        <f t="shared" si="499"/>
        <v>1179792.8</v>
      </c>
      <c r="AN184" s="26">
        <f t="shared" ref="AN184:AS184" si="500">SUM(AN185:AN225)</f>
        <v>-14924.300000000001</v>
      </c>
      <c r="AO184" s="26">
        <f t="shared" si="500"/>
        <v>423</v>
      </c>
      <c r="AP184" s="26">
        <f t="shared" si="500"/>
        <v>423</v>
      </c>
      <c r="AQ184" s="26">
        <f t="shared" si="500"/>
        <v>1196678.3</v>
      </c>
      <c r="AR184" s="26">
        <f t="shared" si="500"/>
        <v>1180206.8</v>
      </c>
      <c r="AS184" s="26">
        <f t="shared" si="500"/>
        <v>1180215.8</v>
      </c>
    </row>
    <row r="185" spans="1:45" s="223" customFormat="1" ht="36" hidden="1" customHeight="1" x14ac:dyDescent="0.25">
      <c r="A185" s="268">
        <v>855</v>
      </c>
      <c r="B185" s="271" t="s">
        <v>112</v>
      </c>
      <c r="C185" s="190" t="s">
        <v>268</v>
      </c>
      <c r="D185" s="189">
        <v>394.9</v>
      </c>
      <c r="E185" s="189">
        <v>394.9</v>
      </c>
      <c r="F185" s="189">
        <v>394.9</v>
      </c>
      <c r="G185" s="170">
        <v>42</v>
      </c>
      <c r="H185" s="170">
        <v>67</v>
      </c>
      <c r="I185" s="170">
        <v>67</v>
      </c>
      <c r="J185" s="189">
        <v>73.400000000000006</v>
      </c>
      <c r="K185" s="189">
        <v>73.400000000000006</v>
      </c>
      <c r="L185" s="189">
        <v>73.400000000000006</v>
      </c>
      <c r="M185" s="181">
        <f t="shared" ref="M185:O191" si="501">D185+J185</f>
        <v>468.29999999999995</v>
      </c>
      <c r="N185" s="181">
        <f t="shared" si="501"/>
        <v>468.29999999999995</v>
      </c>
      <c r="O185" s="181">
        <f t="shared" si="501"/>
        <v>468.29999999999995</v>
      </c>
      <c r="P185" s="181"/>
      <c r="Q185" s="181"/>
      <c r="R185" s="181"/>
      <c r="S185" s="181">
        <f t="shared" ref="S185:S225" si="502">M185+P185</f>
        <v>468.29999999999995</v>
      </c>
      <c r="T185" s="181">
        <f t="shared" ref="T185:T225" si="503">N185+Q185</f>
        <v>468.29999999999995</v>
      </c>
      <c r="U185" s="181">
        <f t="shared" ref="U185:U225" si="504">O185+R185</f>
        <v>468.29999999999995</v>
      </c>
      <c r="V185" s="181"/>
      <c r="W185" s="181"/>
      <c r="X185" s="181"/>
      <c r="Y185" s="182">
        <f t="shared" ref="Y185:Y225" si="505">S185+V185</f>
        <v>468.29999999999995</v>
      </c>
      <c r="Z185" s="182">
        <f t="shared" ref="Z185:Z225" si="506">T185+W185</f>
        <v>468.29999999999995</v>
      </c>
      <c r="AA185" s="182">
        <f t="shared" ref="AA185:AA225" si="507">U185+X185</f>
        <v>468.29999999999995</v>
      </c>
      <c r="AB185" s="182"/>
      <c r="AC185" s="182"/>
      <c r="AD185" s="182"/>
      <c r="AE185" s="182">
        <f t="shared" ref="AE185:AE225" si="508">Y185+AB185</f>
        <v>468.29999999999995</v>
      </c>
      <c r="AF185" s="182">
        <f t="shared" ref="AF185:AF225" si="509">Z185+AC185</f>
        <v>468.29999999999995</v>
      </c>
      <c r="AG185" s="182">
        <f t="shared" ref="AG185:AG225" si="510">AA185+AD185</f>
        <v>468.29999999999995</v>
      </c>
      <c r="AH185" s="182"/>
      <c r="AI185" s="182"/>
      <c r="AJ185" s="182"/>
      <c r="AK185" s="181">
        <f t="shared" ref="AK185:AK225" si="511">AE185+AH185</f>
        <v>468.29999999999995</v>
      </c>
      <c r="AL185" s="181">
        <f t="shared" ref="AL185:AL225" si="512">AF185+AI185</f>
        <v>468.29999999999995</v>
      </c>
      <c r="AM185" s="181">
        <f t="shared" ref="AM185:AM225" si="513">AG185+AJ185</f>
        <v>468.29999999999995</v>
      </c>
      <c r="AN185" s="181"/>
      <c r="AO185" s="181"/>
      <c r="AP185" s="181"/>
      <c r="AQ185" s="181">
        <f t="shared" ref="AQ185:AQ225" si="514">AK185+AN185</f>
        <v>468.29999999999995</v>
      </c>
      <c r="AR185" s="181">
        <f t="shared" ref="AR185:AR225" si="515">AL185+AO185</f>
        <v>468.29999999999995</v>
      </c>
      <c r="AS185" s="181">
        <f t="shared" ref="AS185:AS225" si="516">AM185+AP185</f>
        <v>468.29999999999995</v>
      </c>
    </row>
    <row r="186" spans="1:45" s="223" customFormat="1" ht="46.15" hidden="1" customHeight="1" x14ac:dyDescent="0.25">
      <c r="A186" s="268">
        <v>855</v>
      </c>
      <c r="B186" s="271" t="s">
        <v>114</v>
      </c>
      <c r="C186" s="204" t="s">
        <v>318</v>
      </c>
      <c r="D186" s="189">
        <v>1600</v>
      </c>
      <c r="E186" s="189">
        <v>1600</v>
      </c>
      <c r="F186" s="189">
        <v>1600</v>
      </c>
      <c r="G186" s="170">
        <v>45</v>
      </c>
      <c r="H186" s="170">
        <v>70</v>
      </c>
      <c r="I186" s="170">
        <v>70</v>
      </c>
      <c r="J186" s="189"/>
      <c r="K186" s="189"/>
      <c r="L186" s="189"/>
      <c r="M186" s="181">
        <f t="shared" si="501"/>
        <v>1600</v>
      </c>
      <c r="N186" s="181">
        <f t="shared" si="501"/>
        <v>1600</v>
      </c>
      <c r="O186" s="181">
        <f t="shared" si="501"/>
        <v>1600</v>
      </c>
      <c r="P186" s="181"/>
      <c r="Q186" s="181"/>
      <c r="R186" s="181"/>
      <c r="S186" s="181">
        <f t="shared" si="502"/>
        <v>1600</v>
      </c>
      <c r="T186" s="181">
        <f t="shared" si="503"/>
        <v>1600</v>
      </c>
      <c r="U186" s="181">
        <f t="shared" si="504"/>
        <v>1600</v>
      </c>
      <c r="V186" s="181"/>
      <c r="W186" s="181"/>
      <c r="X186" s="181"/>
      <c r="Y186" s="182">
        <f t="shared" si="505"/>
        <v>1600</v>
      </c>
      <c r="Z186" s="182">
        <f t="shared" si="506"/>
        <v>1600</v>
      </c>
      <c r="AA186" s="182">
        <f t="shared" si="507"/>
        <v>1600</v>
      </c>
      <c r="AB186" s="182"/>
      <c r="AC186" s="182"/>
      <c r="AD186" s="182"/>
      <c r="AE186" s="182">
        <f t="shared" si="508"/>
        <v>1600</v>
      </c>
      <c r="AF186" s="182">
        <f t="shared" si="509"/>
        <v>1600</v>
      </c>
      <c r="AG186" s="182">
        <f t="shared" si="510"/>
        <v>1600</v>
      </c>
      <c r="AH186" s="182"/>
      <c r="AI186" s="182"/>
      <c r="AJ186" s="182"/>
      <c r="AK186" s="181">
        <f t="shared" si="511"/>
        <v>1600</v>
      </c>
      <c r="AL186" s="181">
        <f t="shared" si="512"/>
        <v>1600</v>
      </c>
      <c r="AM186" s="181">
        <f t="shared" si="513"/>
        <v>1600</v>
      </c>
      <c r="AN186" s="181"/>
      <c r="AO186" s="181"/>
      <c r="AP186" s="181"/>
      <c r="AQ186" s="181">
        <f t="shared" si="514"/>
        <v>1600</v>
      </c>
      <c r="AR186" s="181">
        <f t="shared" si="515"/>
        <v>1600</v>
      </c>
      <c r="AS186" s="181">
        <f t="shared" si="516"/>
        <v>1600</v>
      </c>
    </row>
    <row r="187" spans="1:45" s="223" customFormat="1" ht="36" hidden="1" customHeight="1" x14ac:dyDescent="0.25">
      <c r="A187" s="268">
        <v>855</v>
      </c>
      <c r="B187" s="271" t="s">
        <v>115</v>
      </c>
      <c r="C187" s="184" t="s">
        <v>270</v>
      </c>
      <c r="D187" s="189">
        <v>2654.6</v>
      </c>
      <c r="E187" s="189">
        <v>2654.6</v>
      </c>
      <c r="F187" s="189">
        <v>2654.6</v>
      </c>
      <c r="G187" s="170">
        <v>46</v>
      </c>
      <c r="H187" s="170">
        <v>71</v>
      </c>
      <c r="I187" s="170">
        <v>71</v>
      </c>
      <c r="J187" s="189">
        <v>460.5</v>
      </c>
      <c r="K187" s="189">
        <v>460.5</v>
      </c>
      <c r="L187" s="189">
        <v>460.5</v>
      </c>
      <c r="M187" s="181">
        <f t="shared" si="501"/>
        <v>3115.1</v>
      </c>
      <c r="N187" s="181">
        <f t="shared" si="501"/>
        <v>3115.1</v>
      </c>
      <c r="O187" s="181">
        <f t="shared" si="501"/>
        <v>3115.1</v>
      </c>
      <c r="P187" s="181"/>
      <c r="Q187" s="181"/>
      <c r="R187" s="181"/>
      <c r="S187" s="181">
        <f t="shared" si="502"/>
        <v>3115.1</v>
      </c>
      <c r="T187" s="181">
        <f t="shared" si="503"/>
        <v>3115.1</v>
      </c>
      <c r="U187" s="181">
        <f t="shared" si="504"/>
        <v>3115.1</v>
      </c>
      <c r="V187" s="181"/>
      <c r="W187" s="181"/>
      <c r="X187" s="181"/>
      <c r="Y187" s="182">
        <f t="shared" si="505"/>
        <v>3115.1</v>
      </c>
      <c r="Z187" s="182">
        <f t="shared" si="506"/>
        <v>3115.1</v>
      </c>
      <c r="AA187" s="182">
        <f t="shared" si="507"/>
        <v>3115.1</v>
      </c>
      <c r="AB187" s="182"/>
      <c r="AC187" s="182"/>
      <c r="AD187" s="182"/>
      <c r="AE187" s="182">
        <f t="shared" si="508"/>
        <v>3115.1</v>
      </c>
      <c r="AF187" s="182">
        <f t="shared" si="509"/>
        <v>3115.1</v>
      </c>
      <c r="AG187" s="182">
        <f t="shared" si="510"/>
        <v>3115.1</v>
      </c>
      <c r="AH187" s="182"/>
      <c r="AI187" s="182"/>
      <c r="AJ187" s="182"/>
      <c r="AK187" s="181">
        <f t="shared" si="511"/>
        <v>3115.1</v>
      </c>
      <c r="AL187" s="181">
        <f t="shared" si="512"/>
        <v>3115.1</v>
      </c>
      <c r="AM187" s="181">
        <f t="shared" si="513"/>
        <v>3115.1</v>
      </c>
      <c r="AN187" s="181"/>
      <c r="AO187" s="181"/>
      <c r="AP187" s="181"/>
      <c r="AQ187" s="181">
        <f t="shared" si="514"/>
        <v>3115.1</v>
      </c>
      <c r="AR187" s="181">
        <f t="shared" si="515"/>
        <v>3115.1</v>
      </c>
      <c r="AS187" s="181">
        <f t="shared" si="516"/>
        <v>3115.1</v>
      </c>
    </row>
    <row r="188" spans="1:45" s="223" customFormat="1" ht="54" hidden="1" customHeight="1" x14ac:dyDescent="0.25">
      <c r="A188" s="268">
        <v>855</v>
      </c>
      <c r="B188" s="271" t="s">
        <v>132</v>
      </c>
      <c r="C188" s="190" t="s">
        <v>285</v>
      </c>
      <c r="D188" s="189">
        <v>120</v>
      </c>
      <c r="E188" s="189">
        <v>120</v>
      </c>
      <c r="F188" s="189">
        <v>120</v>
      </c>
      <c r="G188" s="170">
        <v>48</v>
      </c>
      <c r="H188" s="170">
        <v>74</v>
      </c>
      <c r="I188" s="170">
        <v>74</v>
      </c>
      <c r="J188" s="189"/>
      <c r="K188" s="189"/>
      <c r="L188" s="189"/>
      <c r="M188" s="181">
        <f t="shared" si="501"/>
        <v>120</v>
      </c>
      <c r="N188" s="181">
        <f t="shared" si="501"/>
        <v>120</v>
      </c>
      <c r="O188" s="181">
        <f t="shared" si="501"/>
        <v>120</v>
      </c>
      <c r="P188" s="181"/>
      <c r="Q188" s="181"/>
      <c r="R188" s="181"/>
      <c r="S188" s="181">
        <f t="shared" si="502"/>
        <v>120</v>
      </c>
      <c r="T188" s="181">
        <f t="shared" si="503"/>
        <v>120</v>
      </c>
      <c r="U188" s="181">
        <f t="shared" si="504"/>
        <v>120</v>
      </c>
      <c r="V188" s="181"/>
      <c r="W188" s="181"/>
      <c r="X188" s="181"/>
      <c r="Y188" s="182">
        <f t="shared" si="505"/>
        <v>120</v>
      </c>
      <c r="Z188" s="182">
        <f t="shared" si="506"/>
        <v>120</v>
      </c>
      <c r="AA188" s="182">
        <f t="shared" si="507"/>
        <v>120</v>
      </c>
      <c r="AB188" s="182"/>
      <c r="AC188" s="182"/>
      <c r="AD188" s="182"/>
      <c r="AE188" s="182">
        <f t="shared" si="508"/>
        <v>120</v>
      </c>
      <c r="AF188" s="182">
        <f t="shared" si="509"/>
        <v>120</v>
      </c>
      <c r="AG188" s="182">
        <f t="shared" si="510"/>
        <v>120</v>
      </c>
      <c r="AH188" s="182"/>
      <c r="AI188" s="182"/>
      <c r="AJ188" s="182"/>
      <c r="AK188" s="181">
        <f t="shared" si="511"/>
        <v>120</v>
      </c>
      <c r="AL188" s="181">
        <f t="shared" si="512"/>
        <v>120</v>
      </c>
      <c r="AM188" s="181">
        <f t="shared" si="513"/>
        <v>120</v>
      </c>
      <c r="AN188" s="181"/>
      <c r="AO188" s="181"/>
      <c r="AP188" s="181"/>
      <c r="AQ188" s="181">
        <f t="shared" si="514"/>
        <v>120</v>
      </c>
      <c r="AR188" s="181">
        <f t="shared" si="515"/>
        <v>120</v>
      </c>
      <c r="AS188" s="181">
        <f t="shared" si="516"/>
        <v>120</v>
      </c>
    </row>
    <row r="189" spans="1:45" s="223" customFormat="1" ht="18.75" hidden="1" customHeight="1" x14ac:dyDescent="0.25">
      <c r="A189" s="268">
        <v>900</v>
      </c>
      <c r="B189" s="271" t="s">
        <v>137</v>
      </c>
      <c r="C189" s="190" t="s">
        <v>290</v>
      </c>
      <c r="D189" s="189">
        <v>115</v>
      </c>
      <c r="E189" s="189">
        <v>115</v>
      </c>
      <c r="F189" s="189">
        <v>115</v>
      </c>
      <c r="G189" s="170">
        <v>35</v>
      </c>
      <c r="H189" s="170">
        <v>60</v>
      </c>
      <c r="I189" s="170">
        <v>60</v>
      </c>
      <c r="J189" s="189"/>
      <c r="K189" s="189"/>
      <c r="L189" s="189"/>
      <c r="M189" s="181">
        <f t="shared" si="501"/>
        <v>115</v>
      </c>
      <c r="N189" s="181">
        <f t="shared" si="501"/>
        <v>115</v>
      </c>
      <c r="O189" s="181">
        <f t="shared" si="501"/>
        <v>115</v>
      </c>
      <c r="P189" s="181"/>
      <c r="Q189" s="181"/>
      <c r="R189" s="181"/>
      <c r="S189" s="181">
        <f t="shared" si="502"/>
        <v>115</v>
      </c>
      <c r="T189" s="181">
        <f t="shared" si="503"/>
        <v>115</v>
      </c>
      <c r="U189" s="181">
        <f t="shared" si="504"/>
        <v>115</v>
      </c>
      <c r="V189" s="181"/>
      <c r="W189" s="181"/>
      <c r="X189" s="181"/>
      <c r="Y189" s="182">
        <f t="shared" si="505"/>
        <v>115</v>
      </c>
      <c r="Z189" s="182">
        <f t="shared" si="506"/>
        <v>115</v>
      </c>
      <c r="AA189" s="182">
        <f t="shared" si="507"/>
        <v>115</v>
      </c>
      <c r="AB189" s="182"/>
      <c r="AC189" s="182"/>
      <c r="AD189" s="182"/>
      <c r="AE189" s="182">
        <f t="shared" si="508"/>
        <v>115</v>
      </c>
      <c r="AF189" s="182">
        <f t="shared" si="509"/>
        <v>115</v>
      </c>
      <c r="AG189" s="182">
        <f t="shared" si="510"/>
        <v>115</v>
      </c>
      <c r="AH189" s="182"/>
      <c r="AI189" s="182"/>
      <c r="AJ189" s="182"/>
      <c r="AK189" s="181">
        <f t="shared" si="511"/>
        <v>115</v>
      </c>
      <c r="AL189" s="181">
        <f t="shared" si="512"/>
        <v>115</v>
      </c>
      <c r="AM189" s="181">
        <f t="shared" si="513"/>
        <v>115</v>
      </c>
      <c r="AN189" s="181"/>
      <c r="AO189" s="181"/>
      <c r="AP189" s="181"/>
      <c r="AQ189" s="181">
        <f t="shared" si="514"/>
        <v>115</v>
      </c>
      <c r="AR189" s="181">
        <f t="shared" si="515"/>
        <v>115</v>
      </c>
      <c r="AS189" s="181">
        <f t="shared" si="516"/>
        <v>115</v>
      </c>
    </row>
    <row r="190" spans="1:45" s="223" customFormat="1" ht="42.6" hidden="1" customHeight="1" x14ac:dyDescent="0.25">
      <c r="A190" s="268">
        <v>900</v>
      </c>
      <c r="B190" s="271" t="s">
        <v>335</v>
      </c>
      <c r="C190" s="205" t="s">
        <v>319</v>
      </c>
      <c r="D190" s="189">
        <v>21142.799999999999</v>
      </c>
      <c r="E190" s="189">
        <v>21142.799999999999</v>
      </c>
      <c r="F190" s="189">
        <v>21142.799999999999</v>
      </c>
      <c r="G190" s="170">
        <v>38</v>
      </c>
      <c r="H190" s="170">
        <v>63</v>
      </c>
      <c r="I190" s="170">
        <v>63</v>
      </c>
      <c r="J190" s="189">
        <v>-7097.8</v>
      </c>
      <c r="K190" s="189"/>
      <c r="L190" s="189"/>
      <c r="M190" s="181">
        <f t="shared" si="501"/>
        <v>14045</v>
      </c>
      <c r="N190" s="181">
        <f t="shared" si="501"/>
        <v>21142.799999999999</v>
      </c>
      <c r="O190" s="181">
        <f t="shared" si="501"/>
        <v>21142.799999999999</v>
      </c>
      <c r="P190" s="181"/>
      <c r="Q190" s="181"/>
      <c r="R190" s="181"/>
      <c r="S190" s="181">
        <f t="shared" si="502"/>
        <v>14045</v>
      </c>
      <c r="T190" s="181">
        <f t="shared" si="503"/>
        <v>21142.799999999999</v>
      </c>
      <c r="U190" s="181">
        <f t="shared" si="504"/>
        <v>21142.799999999999</v>
      </c>
      <c r="V190" s="181">
        <v>11369.9</v>
      </c>
      <c r="W190" s="181"/>
      <c r="X190" s="181"/>
      <c r="Y190" s="182">
        <f t="shared" si="505"/>
        <v>25414.9</v>
      </c>
      <c r="Z190" s="182">
        <f t="shared" si="506"/>
        <v>21142.799999999999</v>
      </c>
      <c r="AA190" s="182">
        <f t="shared" si="507"/>
        <v>21142.799999999999</v>
      </c>
      <c r="AB190" s="182"/>
      <c r="AC190" s="182"/>
      <c r="AD190" s="182"/>
      <c r="AE190" s="182">
        <f t="shared" si="508"/>
        <v>25414.9</v>
      </c>
      <c r="AF190" s="182">
        <f t="shared" si="509"/>
        <v>21142.799999999999</v>
      </c>
      <c r="AG190" s="182">
        <f t="shared" si="510"/>
        <v>21142.799999999999</v>
      </c>
      <c r="AH190" s="182"/>
      <c r="AI190" s="182"/>
      <c r="AJ190" s="182"/>
      <c r="AK190" s="181">
        <f t="shared" si="511"/>
        <v>25414.9</v>
      </c>
      <c r="AL190" s="181">
        <f t="shared" si="512"/>
        <v>21142.799999999999</v>
      </c>
      <c r="AM190" s="181">
        <f t="shared" si="513"/>
        <v>21142.799999999999</v>
      </c>
      <c r="AN190" s="181"/>
      <c r="AO190" s="181"/>
      <c r="AP190" s="181"/>
      <c r="AQ190" s="181">
        <f t="shared" si="514"/>
        <v>25414.9</v>
      </c>
      <c r="AR190" s="181">
        <f t="shared" si="515"/>
        <v>21142.799999999999</v>
      </c>
      <c r="AS190" s="181">
        <f t="shared" si="516"/>
        <v>21142.799999999999</v>
      </c>
    </row>
    <row r="191" spans="1:45" s="223" customFormat="1" ht="61.15" hidden="1" customHeight="1" x14ac:dyDescent="0.25">
      <c r="A191" s="268">
        <v>905</v>
      </c>
      <c r="B191" s="271" t="s">
        <v>138</v>
      </c>
      <c r="C191" s="190" t="s">
        <v>291</v>
      </c>
      <c r="D191" s="189">
        <v>24881.1</v>
      </c>
      <c r="E191" s="189">
        <v>25876.2</v>
      </c>
      <c r="F191" s="189">
        <v>25876.2</v>
      </c>
      <c r="G191" s="170">
        <v>46</v>
      </c>
      <c r="H191" s="170">
        <v>71</v>
      </c>
      <c r="I191" s="170">
        <v>0</v>
      </c>
      <c r="J191" s="189"/>
      <c r="K191" s="189"/>
      <c r="L191" s="189"/>
      <c r="M191" s="181">
        <f t="shared" si="501"/>
        <v>24881.1</v>
      </c>
      <c r="N191" s="181">
        <f t="shared" si="501"/>
        <v>25876.2</v>
      </c>
      <c r="O191" s="181">
        <f t="shared" si="501"/>
        <v>25876.2</v>
      </c>
      <c r="P191" s="181"/>
      <c r="Q191" s="181"/>
      <c r="R191" s="181"/>
      <c r="S191" s="181">
        <f t="shared" si="502"/>
        <v>24881.1</v>
      </c>
      <c r="T191" s="181">
        <f t="shared" si="503"/>
        <v>25876.2</v>
      </c>
      <c r="U191" s="181">
        <f t="shared" si="504"/>
        <v>25876.2</v>
      </c>
      <c r="V191" s="181">
        <v>-24881.1</v>
      </c>
      <c r="W191" s="181">
        <v>-25876.2</v>
      </c>
      <c r="X191" s="181">
        <v>-25876.2</v>
      </c>
      <c r="Y191" s="182">
        <f t="shared" si="505"/>
        <v>0</v>
      </c>
      <c r="Z191" s="182">
        <f t="shared" si="506"/>
        <v>0</v>
      </c>
      <c r="AA191" s="182">
        <f t="shared" si="507"/>
        <v>0</v>
      </c>
      <c r="AB191" s="182"/>
      <c r="AC191" s="182"/>
      <c r="AD191" s="182"/>
      <c r="AE191" s="182">
        <f t="shared" si="508"/>
        <v>0</v>
      </c>
      <c r="AF191" s="182">
        <f t="shared" si="509"/>
        <v>0</v>
      </c>
      <c r="AG191" s="182">
        <f t="shared" si="510"/>
        <v>0</v>
      </c>
      <c r="AH191" s="182"/>
      <c r="AI191" s="182"/>
      <c r="AJ191" s="182"/>
      <c r="AK191" s="181">
        <f t="shared" si="511"/>
        <v>0</v>
      </c>
      <c r="AL191" s="181">
        <f t="shared" si="512"/>
        <v>0</v>
      </c>
      <c r="AM191" s="181">
        <f t="shared" si="513"/>
        <v>0</v>
      </c>
      <c r="AN191" s="181"/>
      <c r="AO191" s="181"/>
      <c r="AP191" s="181"/>
      <c r="AQ191" s="181">
        <f t="shared" si="514"/>
        <v>0</v>
      </c>
      <c r="AR191" s="181">
        <f t="shared" si="515"/>
        <v>0</v>
      </c>
      <c r="AS191" s="181">
        <f t="shared" si="516"/>
        <v>0</v>
      </c>
    </row>
    <row r="192" spans="1:45" s="223" customFormat="1" ht="61.9" hidden="1" customHeight="1" x14ac:dyDescent="0.25">
      <c r="A192" s="268">
        <v>905</v>
      </c>
      <c r="B192" s="271" t="s">
        <v>138</v>
      </c>
      <c r="C192" s="190" t="s">
        <v>260</v>
      </c>
      <c r="D192" s="189"/>
      <c r="E192" s="189"/>
      <c r="F192" s="189"/>
      <c r="G192" s="170"/>
      <c r="H192" s="170"/>
      <c r="I192" s="170"/>
      <c r="J192" s="189"/>
      <c r="K192" s="189"/>
      <c r="L192" s="189"/>
      <c r="M192" s="181"/>
      <c r="N192" s="181"/>
      <c r="O192" s="181"/>
      <c r="P192" s="181"/>
      <c r="Q192" s="181"/>
      <c r="R192" s="181"/>
      <c r="S192" s="181">
        <f t="shared" si="502"/>
        <v>0</v>
      </c>
      <c r="T192" s="181">
        <f t="shared" si="503"/>
        <v>0</v>
      </c>
      <c r="U192" s="181">
        <f t="shared" si="504"/>
        <v>0</v>
      </c>
      <c r="V192" s="181">
        <v>58079.3</v>
      </c>
      <c r="W192" s="181">
        <v>31948</v>
      </c>
      <c r="X192" s="181">
        <v>31948</v>
      </c>
      <c r="Y192" s="182">
        <f t="shared" si="505"/>
        <v>58079.3</v>
      </c>
      <c r="Z192" s="182">
        <f t="shared" si="506"/>
        <v>31948</v>
      </c>
      <c r="AA192" s="182">
        <f t="shared" si="507"/>
        <v>31948</v>
      </c>
      <c r="AB192" s="182"/>
      <c r="AC192" s="182"/>
      <c r="AD192" s="182"/>
      <c r="AE192" s="182">
        <f t="shared" si="508"/>
        <v>58079.3</v>
      </c>
      <c r="AF192" s="182">
        <f t="shared" si="509"/>
        <v>31948</v>
      </c>
      <c r="AG192" s="182">
        <f t="shared" si="510"/>
        <v>31948</v>
      </c>
      <c r="AH192" s="182"/>
      <c r="AI192" s="182"/>
      <c r="AJ192" s="182"/>
      <c r="AK192" s="181">
        <f t="shared" si="511"/>
        <v>58079.3</v>
      </c>
      <c r="AL192" s="181">
        <f t="shared" si="512"/>
        <v>31948</v>
      </c>
      <c r="AM192" s="181">
        <f t="shared" si="513"/>
        <v>31948</v>
      </c>
      <c r="AN192" s="181"/>
      <c r="AO192" s="181"/>
      <c r="AP192" s="181"/>
      <c r="AQ192" s="181">
        <f t="shared" si="514"/>
        <v>58079.3</v>
      </c>
      <c r="AR192" s="181">
        <f t="shared" si="515"/>
        <v>31948</v>
      </c>
      <c r="AS192" s="181">
        <f t="shared" si="516"/>
        <v>31948</v>
      </c>
    </row>
    <row r="193" spans="1:45" s="223" customFormat="1" ht="55.5" hidden="1" customHeight="1" x14ac:dyDescent="0.25">
      <c r="A193" s="268">
        <v>911</v>
      </c>
      <c r="B193" s="271" t="s">
        <v>113</v>
      </c>
      <c r="C193" s="190" t="s">
        <v>269</v>
      </c>
      <c r="D193" s="189">
        <v>1000</v>
      </c>
      <c r="E193" s="189">
        <v>1000</v>
      </c>
      <c r="F193" s="189">
        <v>1000</v>
      </c>
      <c r="G193" s="170">
        <v>42</v>
      </c>
      <c r="H193" s="170">
        <v>67</v>
      </c>
      <c r="I193" s="170">
        <v>67</v>
      </c>
      <c r="J193" s="189"/>
      <c r="K193" s="189"/>
      <c r="L193" s="189"/>
      <c r="M193" s="181">
        <f t="shared" ref="M193:M225" si="517">D193+J193</f>
        <v>1000</v>
      </c>
      <c r="N193" s="181">
        <f t="shared" ref="N193:N225" si="518">E193+K193</f>
        <v>1000</v>
      </c>
      <c r="O193" s="181">
        <f t="shared" ref="O193:O225" si="519">F193+L193</f>
        <v>1000</v>
      </c>
      <c r="P193" s="181"/>
      <c r="Q193" s="181"/>
      <c r="R193" s="181"/>
      <c r="S193" s="181">
        <f t="shared" si="502"/>
        <v>1000</v>
      </c>
      <c r="T193" s="181">
        <f t="shared" si="503"/>
        <v>1000</v>
      </c>
      <c r="U193" s="181">
        <f t="shared" si="504"/>
        <v>1000</v>
      </c>
      <c r="V193" s="181">
        <v>-400</v>
      </c>
      <c r="W193" s="181"/>
      <c r="X193" s="181"/>
      <c r="Y193" s="182">
        <f t="shared" si="505"/>
        <v>600</v>
      </c>
      <c r="Z193" s="182">
        <f t="shared" si="506"/>
        <v>1000</v>
      </c>
      <c r="AA193" s="182">
        <f t="shared" si="507"/>
        <v>1000</v>
      </c>
      <c r="AB193" s="182"/>
      <c r="AC193" s="182"/>
      <c r="AD193" s="182"/>
      <c r="AE193" s="182">
        <f t="shared" si="508"/>
        <v>600</v>
      </c>
      <c r="AF193" s="182">
        <f t="shared" si="509"/>
        <v>1000</v>
      </c>
      <c r="AG193" s="182">
        <f t="shared" si="510"/>
        <v>1000</v>
      </c>
      <c r="AH193" s="182"/>
      <c r="AI193" s="182"/>
      <c r="AJ193" s="182"/>
      <c r="AK193" s="181">
        <f t="shared" si="511"/>
        <v>600</v>
      </c>
      <c r="AL193" s="181">
        <f t="shared" si="512"/>
        <v>1000</v>
      </c>
      <c r="AM193" s="181">
        <f t="shared" si="513"/>
        <v>1000</v>
      </c>
      <c r="AN193" s="181"/>
      <c r="AO193" s="181"/>
      <c r="AP193" s="181"/>
      <c r="AQ193" s="181">
        <f t="shared" si="514"/>
        <v>600</v>
      </c>
      <c r="AR193" s="181">
        <f t="shared" si="515"/>
        <v>1000</v>
      </c>
      <c r="AS193" s="181">
        <f t="shared" si="516"/>
        <v>1000</v>
      </c>
    </row>
    <row r="194" spans="1:45" ht="72" customHeight="1" x14ac:dyDescent="0.25">
      <c r="A194" s="42">
        <v>911</v>
      </c>
      <c r="B194" s="259" t="s">
        <v>116</v>
      </c>
      <c r="C194" s="57" t="s">
        <v>351</v>
      </c>
      <c r="D194" s="81">
        <v>235137.5</v>
      </c>
      <c r="E194" s="81">
        <v>235137.5</v>
      </c>
      <c r="F194" s="81">
        <v>235137.5</v>
      </c>
      <c r="G194" s="82">
        <v>39</v>
      </c>
      <c r="H194" s="82">
        <v>64</v>
      </c>
      <c r="I194" s="82">
        <v>64</v>
      </c>
      <c r="J194" s="81">
        <v>21329.200000000001</v>
      </c>
      <c r="K194" s="81">
        <v>21329.200000000001</v>
      </c>
      <c r="L194" s="81">
        <v>21329.200000000001</v>
      </c>
      <c r="M194" s="27">
        <f t="shared" si="517"/>
        <v>256466.7</v>
      </c>
      <c r="N194" s="27">
        <f t="shared" si="518"/>
        <v>256466.7</v>
      </c>
      <c r="O194" s="27">
        <f t="shared" si="519"/>
        <v>256466.7</v>
      </c>
      <c r="P194" s="27"/>
      <c r="Q194" s="27"/>
      <c r="R194" s="27"/>
      <c r="S194" s="27">
        <f t="shared" si="502"/>
        <v>256466.7</v>
      </c>
      <c r="T194" s="27">
        <f t="shared" si="503"/>
        <v>256466.7</v>
      </c>
      <c r="U194" s="27">
        <f t="shared" si="504"/>
        <v>256466.7</v>
      </c>
      <c r="V194" s="27"/>
      <c r="W194" s="27"/>
      <c r="X194" s="27"/>
      <c r="Y194" s="159">
        <f t="shared" si="505"/>
        <v>256466.7</v>
      </c>
      <c r="Z194" s="159">
        <f t="shared" si="506"/>
        <v>256466.7</v>
      </c>
      <c r="AA194" s="159">
        <f t="shared" si="507"/>
        <v>256466.7</v>
      </c>
      <c r="AB194" s="159"/>
      <c r="AC194" s="159"/>
      <c r="AD194" s="159"/>
      <c r="AE194" s="159">
        <f t="shared" si="508"/>
        <v>256466.7</v>
      </c>
      <c r="AF194" s="159">
        <f t="shared" si="509"/>
        <v>256466.7</v>
      </c>
      <c r="AG194" s="159">
        <f t="shared" si="510"/>
        <v>256466.7</v>
      </c>
      <c r="AH194" s="159"/>
      <c r="AI194" s="159"/>
      <c r="AJ194" s="159"/>
      <c r="AK194" s="27">
        <f t="shared" si="511"/>
        <v>256466.7</v>
      </c>
      <c r="AL194" s="27">
        <f t="shared" si="512"/>
        <v>256466.7</v>
      </c>
      <c r="AM194" s="27">
        <f t="shared" si="513"/>
        <v>256466.7</v>
      </c>
      <c r="AN194" s="27">
        <v>-11000</v>
      </c>
      <c r="AO194" s="27"/>
      <c r="AP194" s="27"/>
      <c r="AQ194" s="27">
        <f t="shared" si="514"/>
        <v>245466.7</v>
      </c>
      <c r="AR194" s="27">
        <f t="shared" si="515"/>
        <v>256466.7</v>
      </c>
      <c r="AS194" s="27">
        <f t="shared" si="516"/>
        <v>256466.7</v>
      </c>
    </row>
    <row r="195" spans="1:45" ht="90" customHeight="1" x14ac:dyDescent="0.25">
      <c r="A195" s="42">
        <v>911</v>
      </c>
      <c r="B195" s="259" t="s">
        <v>117</v>
      </c>
      <c r="C195" s="57" t="s">
        <v>352</v>
      </c>
      <c r="D195" s="81">
        <v>381589.3</v>
      </c>
      <c r="E195" s="81">
        <v>381589.3</v>
      </c>
      <c r="F195" s="81">
        <v>381589.3</v>
      </c>
      <c r="G195" s="82">
        <v>40</v>
      </c>
      <c r="H195" s="82">
        <v>65</v>
      </c>
      <c r="I195" s="82">
        <v>65</v>
      </c>
      <c r="J195" s="81">
        <v>18579.599999999999</v>
      </c>
      <c r="K195" s="81">
        <v>18579.599999999999</v>
      </c>
      <c r="L195" s="81">
        <v>18579.599999999999</v>
      </c>
      <c r="M195" s="27">
        <f t="shared" si="517"/>
        <v>400168.89999999997</v>
      </c>
      <c r="N195" s="27">
        <f t="shared" si="518"/>
        <v>400168.89999999997</v>
      </c>
      <c r="O195" s="27">
        <f t="shared" si="519"/>
        <v>400168.89999999997</v>
      </c>
      <c r="P195" s="27"/>
      <c r="Q195" s="27"/>
      <c r="R195" s="27"/>
      <c r="S195" s="27">
        <f t="shared" si="502"/>
        <v>400168.89999999997</v>
      </c>
      <c r="T195" s="27">
        <f t="shared" si="503"/>
        <v>400168.89999999997</v>
      </c>
      <c r="U195" s="27">
        <f t="shared" si="504"/>
        <v>400168.89999999997</v>
      </c>
      <c r="V195" s="27"/>
      <c r="W195" s="27"/>
      <c r="X195" s="27"/>
      <c r="Y195" s="159">
        <f t="shared" si="505"/>
        <v>400168.89999999997</v>
      </c>
      <c r="Z195" s="159">
        <f t="shared" si="506"/>
        <v>400168.89999999997</v>
      </c>
      <c r="AA195" s="159">
        <f t="shared" si="507"/>
        <v>400168.89999999997</v>
      </c>
      <c r="AB195" s="159"/>
      <c r="AC195" s="159"/>
      <c r="AD195" s="159"/>
      <c r="AE195" s="159">
        <f t="shared" si="508"/>
        <v>400168.89999999997</v>
      </c>
      <c r="AF195" s="159">
        <f t="shared" si="509"/>
        <v>400168.89999999997</v>
      </c>
      <c r="AG195" s="159">
        <f t="shared" si="510"/>
        <v>400168.89999999997</v>
      </c>
      <c r="AH195" s="159"/>
      <c r="AI195" s="159"/>
      <c r="AJ195" s="159"/>
      <c r="AK195" s="27">
        <f t="shared" si="511"/>
        <v>400168.89999999997</v>
      </c>
      <c r="AL195" s="27">
        <f t="shared" si="512"/>
        <v>400168.89999999997</v>
      </c>
      <c r="AM195" s="27">
        <f t="shared" si="513"/>
        <v>400168.89999999997</v>
      </c>
      <c r="AN195" s="27">
        <v>-8537.5</v>
      </c>
      <c r="AO195" s="27"/>
      <c r="AP195" s="27"/>
      <c r="AQ195" s="27">
        <f t="shared" si="514"/>
        <v>391631.39999999997</v>
      </c>
      <c r="AR195" s="27">
        <f t="shared" si="515"/>
        <v>400168.89999999997</v>
      </c>
      <c r="AS195" s="27">
        <f t="shared" si="516"/>
        <v>400168.89999999997</v>
      </c>
    </row>
    <row r="196" spans="1:45" ht="54" customHeight="1" x14ac:dyDescent="0.25">
      <c r="A196" s="42">
        <v>911</v>
      </c>
      <c r="B196" s="259" t="s">
        <v>127</v>
      </c>
      <c r="C196" s="258" t="s">
        <v>280</v>
      </c>
      <c r="D196" s="81">
        <v>44978.9</v>
      </c>
      <c r="E196" s="81">
        <v>44978.9</v>
      </c>
      <c r="F196" s="81">
        <v>44978.9</v>
      </c>
      <c r="G196" s="82">
        <v>40</v>
      </c>
      <c r="H196" s="82">
        <v>65</v>
      </c>
      <c r="I196" s="82">
        <v>65</v>
      </c>
      <c r="J196" s="81">
        <v>1695.8</v>
      </c>
      <c r="K196" s="81">
        <v>1695.8</v>
      </c>
      <c r="L196" s="81">
        <v>1695.8</v>
      </c>
      <c r="M196" s="27">
        <f t="shared" si="517"/>
        <v>46674.700000000004</v>
      </c>
      <c r="N196" s="27">
        <f t="shared" si="518"/>
        <v>46674.700000000004</v>
      </c>
      <c r="O196" s="27">
        <f t="shared" si="519"/>
        <v>46674.700000000004</v>
      </c>
      <c r="P196" s="27"/>
      <c r="Q196" s="27"/>
      <c r="R196" s="27"/>
      <c r="S196" s="27">
        <f t="shared" si="502"/>
        <v>46674.700000000004</v>
      </c>
      <c r="T196" s="27">
        <f t="shared" si="503"/>
        <v>46674.700000000004</v>
      </c>
      <c r="U196" s="27">
        <f t="shared" si="504"/>
        <v>46674.700000000004</v>
      </c>
      <c r="V196" s="27"/>
      <c r="W196" s="27"/>
      <c r="X196" s="27"/>
      <c r="Y196" s="159">
        <f t="shared" si="505"/>
        <v>46674.700000000004</v>
      </c>
      <c r="Z196" s="159">
        <f t="shared" si="506"/>
        <v>46674.700000000004</v>
      </c>
      <c r="AA196" s="159">
        <f t="shared" si="507"/>
        <v>46674.700000000004</v>
      </c>
      <c r="AB196" s="159"/>
      <c r="AC196" s="159"/>
      <c r="AD196" s="159"/>
      <c r="AE196" s="159">
        <f t="shared" si="508"/>
        <v>46674.700000000004</v>
      </c>
      <c r="AF196" s="159">
        <f t="shared" si="509"/>
        <v>46674.700000000004</v>
      </c>
      <c r="AG196" s="159">
        <f t="shared" si="510"/>
        <v>46674.700000000004</v>
      </c>
      <c r="AH196" s="159"/>
      <c r="AI196" s="159"/>
      <c r="AJ196" s="159"/>
      <c r="AK196" s="27">
        <f t="shared" si="511"/>
        <v>46674.700000000004</v>
      </c>
      <c r="AL196" s="27">
        <f t="shared" si="512"/>
        <v>46674.700000000004</v>
      </c>
      <c r="AM196" s="27">
        <f t="shared" si="513"/>
        <v>46674.700000000004</v>
      </c>
      <c r="AN196" s="27">
        <v>2223.6</v>
      </c>
      <c r="AO196" s="27"/>
      <c r="AP196" s="27"/>
      <c r="AQ196" s="27">
        <f t="shared" si="514"/>
        <v>48898.3</v>
      </c>
      <c r="AR196" s="27">
        <f t="shared" si="515"/>
        <v>46674.700000000004</v>
      </c>
      <c r="AS196" s="27">
        <f t="shared" si="516"/>
        <v>46674.700000000004</v>
      </c>
    </row>
    <row r="197" spans="1:45" s="223" customFormat="1" ht="54" hidden="1" customHeight="1" x14ac:dyDescent="0.25">
      <c r="A197" s="268">
        <v>911</v>
      </c>
      <c r="B197" s="167" t="s">
        <v>128</v>
      </c>
      <c r="C197" s="205" t="s">
        <v>281</v>
      </c>
      <c r="D197" s="189">
        <v>3738</v>
      </c>
      <c r="E197" s="189">
        <v>3738</v>
      </c>
      <c r="F197" s="189">
        <v>3738</v>
      </c>
      <c r="G197" s="170">
        <v>41</v>
      </c>
      <c r="H197" s="170">
        <v>66</v>
      </c>
      <c r="I197" s="170">
        <v>66</v>
      </c>
      <c r="J197" s="189"/>
      <c r="K197" s="189"/>
      <c r="L197" s="189"/>
      <c r="M197" s="181">
        <f t="shared" si="517"/>
        <v>3738</v>
      </c>
      <c r="N197" s="181">
        <f t="shared" si="518"/>
        <v>3738</v>
      </c>
      <c r="O197" s="181">
        <f t="shared" si="519"/>
        <v>3738</v>
      </c>
      <c r="P197" s="181"/>
      <c r="Q197" s="181"/>
      <c r="R197" s="181"/>
      <c r="S197" s="181">
        <f t="shared" si="502"/>
        <v>3738</v>
      </c>
      <c r="T197" s="181">
        <f t="shared" si="503"/>
        <v>3738</v>
      </c>
      <c r="U197" s="181">
        <f t="shared" si="504"/>
        <v>3738</v>
      </c>
      <c r="V197" s="181"/>
      <c r="W197" s="181"/>
      <c r="X197" s="181"/>
      <c r="Y197" s="182">
        <f t="shared" si="505"/>
        <v>3738</v>
      </c>
      <c r="Z197" s="182">
        <f t="shared" si="506"/>
        <v>3738</v>
      </c>
      <c r="AA197" s="182">
        <f t="shared" si="507"/>
        <v>3738</v>
      </c>
      <c r="AB197" s="182"/>
      <c r="AC197" s="182"/>
      <c r="AD197" s="182"/>
      <c r="AE197" s="182">
        <f t="shared" si="508"/>
        <v>3738</v>
      </c>
      <c r="AF197" s="182">
        <f t="shared" si="509"/>
        <v>3738</v>
      </c>
      <c r="AG197" s="182">
        <f t="shared" si="510"/>
        <v>3738</v>
      </c>
      <c r="AH197" s="182"/>
      <c r="AI197" s="182"/>
      <c r="AJ197" s="182"/>
      <c r="AK197" s="181">
        <f t="shared" si="511"/>
        <v>3738</v>
      </c>
      <c r="AL197" s="181">
        <f t="shared" si="512"/>
        <v>3738</v>
      </c>
      <c r="AM197" s="181">
        <f t="shared" si="513"/>
        <v>3738</v>
      </c>
      <c r="AN197" s="181"/>
      <c r="AO197" s="181"/>
      <c r="AP197" s="181"/>
      <c r="AQ197" s="181">
        <f t="shared" si="514"/>
        <v>3738</v>
      </c>
      <c r="AR197" s="181">
        <f t="shared" si="515"/>
        <v>3738</v>
      </c>
      <c r="AS197" s="181">
        <f t="shared" si="516"/>
        <v>3738</v>
      </c>
    </row>
    <row r="198" spans="1:45" s="223" customFormat="1" ht="72" hidden="1" customHeight="1" x14ac:dyDescent="0.25">
      <c r="A198" s="268">
        <v>911</v>
      </c>
      <c r="B198" s="167" t="s">
        <v>129</v>
      </c>
      <c r="C198" s="190" t="s">
        <v>282</v>
      </c>
      <c r="D198" s="189">
        <v>207</v>
      </c>
      <c r="E198" s="189">
        <v>207</v>
      </c>
      <c r="F198" s="189">
        <v>207</v>
      </c>
      <c r="G198" s="170">
        <v>43</v>
      </c>
      <c r="H198" s="170">
        <v>68</v>
      </c>
      <c r="I198" s="170">
        <v>68</v>
      </c>
      <c r="J198" s="189"/>
      <c r="K198" s="189"/>
      <c r="L198" s="189"/>
      <c r="M198" s="181">
        <f t="shared" si="517"/>
        <v>207</v>
      </c>
      <c r="N198" s="181">
        <f t="shared" si="518"/>
        <v>207</v>
      </c>
      <c r="O198" s="181">
        <f t="shared" si="519"/>
        <v>207</v>
      </c>
      <c r="P198" s="181"/>
      <c r="Q198" s="181"/>
      <c r="R198" s="181"/>
      <c r="S198" s="181">
        <f t="shared" si="502"/>
        <v>207</v>
      </c>
      <c r="T198" s="181">
        <f t="shared" si="503"/>
        <v>207</v>
      </c>
      <c r="U198" s="181">
        <f t="shared" si="504"/>
        <v>207</v>
      </c>
      <c r="V198" s="181"/>
      <c r="W198" s="181"/>
      <c r="X198" s="181"/>
      <c r="Y198" s="182">
        <f t="shared" si="505"/>
        <v>207</v>
      </c>
      <c r="Z198" s="182">
        <f t="shared" si="506"/>
        <v>207</v>
      </c>
      <c r="AA198" s="182">
        <f t="shared" si="507"/>
        <v>207</v>
      </c>
      <c r="AB198" s="182"/>
      <c r="AC198" s="182"/>
      <c r="AD198" s="182"/>
      <c r="AE198" s="182">
        <f t="shared" si="508"/>
        <v>207</v>
      </c>
      <c r="AF198" s="182">
        <f t="shared" si="509"/>
        <v>207</v>
      </c>
      <c r="AG198" s="182">
        <f t="shared" si="510"/>
        <v>207</v>
      </c>
      <c r="AH198" s="182"/>
      <c r="AI198" s="182"/>
      <c r="AJ198" s="182"/>
      <c r="AK198" s="181">
        <f t="shared" si="511"/>
        <v>207</v>
      </c>
      <c r="AL198" s="181">
        <f t="shared" si="512"/>
        <v>207</v>
      </c>
      <c r="AM198" s="181">
        <f t="shared" si="513"/>
        <v>207</v>
      </c>
      <c r="AN198" s="181"/>
      <c r="AO198" s="181"/>
      <c r="AP198" s="181"/>
      <c r="AQ198" s="181">
        <f t="shared" si="514"/>
        <v>207</v>
      </c>
      <c r="AR198" s="181">
        <f t="shared" si="515"/>
        <v>207</v>
      </c>
      <c r="AS198" s="181">
        <f t="shared" si="516"/>
        <v>207</v>
      </c>
    </row>
    <row r="199" spans="1:45" s="223" customFormat="1" ht="54" hidden="1" customHeight="1" x14ac:dyDescent="0.25">
      <c r="A199" s="268">
        <v>911</v>
      </c>
      <c r="B199" s="167" t="s">
        <v>131</v>
      </c>
      <c r="C199" s="184" t="s">
        <v>284</v>
      </c>
      <c r="D199" s="189">
        <v>570</v>
      </c>
      <c r="E199" s="189">
        <v>570</v>
      </c>
      <c r="F199" s="189">
        <v>570</v>
      </c>
      <c r="G199" s="170">
        <v>45</v>
      </c>
      <c r="H199" s="170">
        <v>70</v>
      </c>
      <c r="I199" s="170">
        <v>70</v>
      </c>
      <c r="J199" s="189"/>
      <c r="K199" s="189"/>
      <c r="L199" s="189"/>
      <c r="M199" s="181">
        <f t="shared" si="517"/>
        <v>570</v>
      </c>
      <c r="N199" s="181">
        <f t="shared" si="518"/>
        <v>570</v>
      </c>
      <c r="O199" s="181">
        <f t="shared" si="519"/>
        <v>570</v>
      </c>
      <c r="P199" s="181"/>
      <c r="Q199" s="181"/>
      <c r="R199" s="181"/>
      <c r="S199" s="181">
        <f t="shared" si="502"/>
        <v>570</v>
      </c>
      <c r="T199" s="181">
        <f t="shared" si="503"/>
        <v>570</v>
      </c>
      <c r="U199" s="181">
        <f t="shared" si="504"/>
        <v>570</v>
      </c>
      <c r="V199" s="181"/>
      <c r="W199" s="181"/>
      <c r="X199" s="181"/>
      <c r="Y199" s="182">
        <f t="shared" si="505"/>
        <v>570</v>
      </c>
      <c r="Z199" s="182">
        <f t="shared" si="506"/>
        <v>570</v>
      </c>
      <c r="AA199" s="182">
        <f t="shared" si="507"/>
        <v>570</v>
      </c>
      <c r="AB199" s="182"/>
      <c r="AC199" s="182"/>
      <c r="AD199" s="182"/>
      <c r="AE199" s="182">
        <f t="shared" si="508"/>
        <v>570</v>
      </c>
      <c r="AF199" s="182">
        <f t="shared" si="509"/>
        <v>570</v>
      </c>
      <c r="AG199" s="182">
        <f t="shared" si="510"/>
        <v>570</v>
      </c>
      <c r="AH199" s="182"/>
      <c r="AI199" s="182"/>
      <c r="AJ199" s="182"/>
      <c r="AK199" s="181">
        <f t="shared" si="511"/>
        <v>570</v>
      </c>
      <c r="AL199" s="181">
        <f t="shared" si="512"/>
        <v>570</v>
      </c>
      <c r="AM199" s="181">
        <f t="shared" si="513"/>
        <v>570</v>
      </c>
      <c r="AN199" s="181"/>
      <c r="AO199" s="181"/>
      <c r="AP199" s="181"/>
      <c r="AQ199" s="181">
        <f t="shared" si="514"/>
        <v>570</v>
      </c>
      <c r="AR199" s="181">
        <f t="shared" si="515"/>
        <v>570</v>
      </c>
      <c r="AS199" s="181">
        <f t="shared" si="516"/>
        <v>570</v>
      </c>
    </row>
    <row r="200" spans="1:45" s="223" customFormat="1" ht="36" hidden="1" customHeight="1" x14ac:dyDescent="0.25">
      <c r="A200" s="268">
        <v>911</v>
      </c>
      <c r="B200" s="167" t="s">
        <v>139</v>
      </c>
      <c r="C200" s="190" t="s">
        <v>373</v>
      </c>
      <c r="D200" s="189">
        <v>1288</v>
      </c>
      <c r="E200" s="189">
        <v>1000</v>
      </c>
      <c r="F200" s="189">
        <v>1300</v>
      </c>
      <c r="G200" s="170">
        <v>43</v>
      </c>
      <c r="H200" s="170">
        <v>68</v>
      </c>
      <c r="I200" s="170">
        <v>68</v>
      </c>
      <c r="J200" s="189"/>
      <c r="K200" s="189"/>
      <c r="L200" s="189"/>
      <c r="M200" s="181">
        <f t="shared" si="517"/>
        <v>1288</v>
      </c>
      <c r="N200" s="181">
        <f t="shared" si="518"/>
        <v>1000</v>
      </c>
      <c r="O200" s="181">
        <f t="shared" si="519"/>
        <v>1300</v>
      </c>
      <c r="P200" s="181"/>
      <c r="Q200" s="181"/>
      <c r="R200" s="181"/>
      <c r="S200" s="181">
        <f t="shared" si="502"/>
        <v>1288</v>
      </c>
      <c r="T200" s="181">
        <f t="shared" si="503"/>
        <v>1000</v>
      </c>
      <c r="U200" s="181">
        <f t="shared" si="504"/>
        <v>1300</v>
      </c>
      <c r="V200" s="181">
        <v>-1288</v>
      </c>
      <c r="W200" s="181">
        <v>-1000</v>
      </c>
      <c r="X200" s="181">
        <v>-1300</v>
      </c>
      <c r="Y200" s="182">
        <f t="shared" si="505"/>
        <v>0</v>
      </c>
      <c r="Z200" s="182">
        <f t="shared" si="506"/>
        <v>0</v>
      </c>
      <c r="AA200" s="182">
        <f t="shared" si="507"/>
        <v>0</v>
      </c>
      <c r="AB200" s="182"/>
      <c r="AC200" s="182"/>
      <c r="AD200" s="182"/>
      <c r="AE200" s="182">
        <f t="shared" si="508"/>
        <v>0</v>
      </c>
      <c r="AF200" s="182">
        <f t="shared" si="509"/>
        <v>0</v>
      </c>
      <c r="AG200" s="182">
        <f t="shared" si="510"/>
        <v>0</v>
      </c>
      <c r="AH200" s="182"/>
      <c r="AI200" s="182"/>
      <c r="AJ200" s="182"/>
      <c r="AK200" s="181">
        <f t="shared" si="511"/>
        <v>0</v>
      </c>
      <c r="AL200" s="181">
        <f t="shared" si="512"/>
        <v>0</v>
      </c>
      <c r="AM200" s="181">
        <f t="shared" si="513"/>
        <v>0</v>
      </c>
      <c r="AN200" s="181"/>
      <c r="AO200" s="181"/>
      <c r="AP200" s="181"/>
      <c r="AQ200" s="181">
        <f t="shared" si="514"/>
        <v>0</v>
      </c>
      <c r="AR200" s="181">
        <f t="shared" si="515"/>
        <v>0</v>
      </c>
      <c r="AS200" s="181">
        <f t="shared" si="516"/>
        <v>0</v>
      </c>
    </row>
    <row r="201" spans="1:45" s="223" customFormat="1" ht="54" hidden="1" customHeight="1" x14ac:dyDescent="0.25">
      <c r="A201" s="268">
        <v>911</v>
      </c>
      <c r="B201" s="167" t="s">
        <v>452</v>
      </c>
      <c r="C201" s="184" t="s">
        <v>263</v>
      </c>
      <c r="D201" s="189"/>
      <c r="E201" s="189"/>
      <c r="F201" s="189"/>
      <c r="G201" s="170"/>
      <c r="H201" s="170">
        <v>73</v>
      </c>
      <c r="I201" s="170">
        <v>73</v>
      </c>
      <c r="J201" s="189">
        <v>50</v>
      </c>
      <c r="K201" s="189">
        <v>50</v>
      </c>
      <c r="L201" s="189">
        <v>50</v>
      </c>
      <c r="M201" s="181">
        <f t="shared" si="517"/>
        <v>50</v>
      </c>
      <c r="N201" s="181">
        <f t="shared" si="518"/>
        <v>50</v>
      </c>
      <c r="O201" s="181">
        <f t="shared" si="519"/>
        <v>50</v>
      </c>
      <c r="P201" s="181"/>
      <c r="Q201" s="181"/>
      <c r="R201" s="181"/>
      <c r="S201" s="181">
        <f t="shared" si="502"/>
        <v>50</v>
      </c>
      <c r="T201" s="181">
        <f t="shared" si="503"/>
        <v>50</v>
      </c>
      <c r="U201" s="181">
        <f t="shared" si="504"/>
        <v>50</v>
      </c>
      <c r="V201" s="181">
        <v>200</v>
      </c>
      <c r="W201" s="181"/>
      <c r="X201" s="181"/>
      <c r="Y201" s="182">
        <f t="shared" si="505"/>
        <v>250</v>
      </c>
      <c r="Z201" s="182">
        <f t="shared" si="506"/>
        <v>50</v>
      </c>
      <c r="AA201" s="182">
        <f t="shared" si="507"/>
        <v>50</v>
      </c>
      <c r="AB201" s="182"/>
      <c r="AC201" s="182"/>
      <c r="AD201" s="182"/>
      <c r="AE201" s="182">
        <f t="shared" si="508"/>
        <v>250</v>
      </c>
      <c r="AF201" s="182">
        <f t="shared" si="509"/>
        <v>50</v>
      </c>
      <c r="AG201" s="182">
        <f t="shared" si="510"/>
        <v>50</v>
      </c>
      <c r="AH201" s="182"/>
      <c r="AI201" s="182"/>
      <c r="AJ201" s="182"/>
      <c r="AK201" s="181">
        <f t="shared" si="511"/>
        <v>250</v>
      </c>
      <c r="AL201" s="181">
        <f t="shared" si="512"/>
        <v>50</v>
      </c>
      <c r="AM201" s="181">
        <f t="shared" si="513"/>
        <v>50</v>
      </c>
      <c r="AN201" s="181"/>
      <c r="AO201" s="181"/>
      <c r="AP201" s="181"/>
      <c r="AQ201" s="181">
        <f t="shared" si="514"/>
        <v>250</v>
      </c>
      <c r="AR201" s="181">
        <f t="shared" si="515"/>
        <v>50</v>
      </c>
      <c r="AS201" s="181">
        <f t="shared" si="516"/>
        <v>50</v>
      </c>
    </row>
    <row r="202" spans="1:45" s="223" customFormat="1" ht="36" hidden="1" customHeight="1" x14ac:dyDescent="0.25">
      <c r="A202" s="268">
        <v>911</v>
      </c>
      <c r="B202" s="167" t="s">
        <v>140</v>
      </c>
      <c r="C202" s="184" t="s">
        <v>292</v>
      </c>
      <c r="D202" s="189">
        <v>636</v>
      </c>
      <c r="E202" s="189">
        <v>636</v>
      </c>
      <c r="F202" s="189">
        <v>636</v>
      </c>
      <c r="G202" s="170">
        <v>47</v>
      </c>
      <c r="H202" s="170">
        <v>72</v>
      </c>
      <c r="I202" s="170">
        <v>72</v>
      </c>
      <c r="J202" s="189"/>
      <c r="K202" s="189"/>
      <c r="L202" s="189"/>
      <c r="M202" s="181">
        <f t="shared" si="517"/>
        <v>636</v>
      </c>
      <c r="N202" s="181">
        <f t="shared" si="518"/>
        <v>636</v>
      </c>
      <c r="O202" s="181">
        <f t="shared" si="519"/>
        <v>636</v>
      </c>
      <c r="P202" s="181"/>
      <c r="Q202" s="181"/>
      <c r="R202" s="181"/>
      <c r="S202" s="181">
        <f t="shared" si="502"/>
        <v>636</v>
      </c>
      <c r="T202" s="181">
        <f t="shared" si="503"/>
        <v>636</v>
      </c>
      <c r="U202" s="181">
        <f t="shared" si="504"/>
        <v>636</v>
      </c>
      <c r="V202" s="181">
        <v>1476.6</v>
      </c>
      <c r="W202" s="181"/>
      <c r="X202" s="181"/>
      <c r="Y202" s="182">
        <f t="shared" si="505"/>
        <v>2112.6</v>
      </c>
      <c r="Z202" s="182">
        <f t="shared" si="506"/>
        <v>636</v>
      </c>
      <c r="AA202" s="182">
        <f t="shared" si="507"/>
        <v>636</v>
      </c>
      <c r="AB202" s="182"/>
      <c r="AC202" s="182"/>
      <c r="AD202" s="182"/>
      <c r="AE202" s="182">
        <f t="shared" si="508"/>
        <v>2112.6</v>
      </c>
      <c r="AF202" s="182">
        <f t="shared" si="509"/>
        <v>636</v>
      </c>
      <c r="AG202" s="182">
        <f t="shared" si="510"/>
        <v>636</v>
      </c>
      <c r="AH202" s="182"/>
      <c r="AI202" s="182"/>
      <c r="AJ202" s="182"/>
      <c r="AK202" s="181">
        <f t="shared" si="511"/>
        <v>2112.6</v>
      </c>
      <c r="AL202" s="181">
        <f t="shared" si="512"/>
        <v>636</v>
      </c>
      <c r="AM202" s="181">
        <f t="shared" si="513"/>
        <v>636</v>
      </c>
      <c r="AN202" s="181"/>
      <c r="AO202" s="181"/>
      <c r="AP202" s="181"/>
      <c r="AQ202" s="181">
        <f t="shared" si="514"/>
        <v>2112.6</v>
      </c>
      <c r="AR202" s="181">
        <f t="shared" si="515"/>
        <v>636</v>
      </c>
      <c r="AS202" s="181">
        <f t="shared" si="516"/>
        <v>636</v>
      </c>
    </row>
    <row r="203" spans="1:45" s="223" customFormat="1" ht="72" hidden="1" customHeight="1" x14ac:dyDescent="0.25">
      <c r="A203" s="268"/>
      <c r="B203" s="167" t="s">
        <v>130</v>
      </c>
      <c r="C203" s="188" t="s">
        <v>283</v>
      </c>
      <c r="D203" s="189"/>
      <c r="E203" s="189"/>
      <c r="F203" s="189"/>
      <c r="G203" s="170"/>
      <c r="H203" s="170"/>
      <c r="I203" s="170"/>
      <c r="J203" s="189"/>
      <c r="K203" s="189"/>
      <c r="L203" s="189"/>
      <c r="M203" s="189">
        <f t="shared" si="517"/>
        <v>0</v>
      </c>
      <c r="N203" s="189">
        <f t="shared" si="518"/>
        <v>0</v>
      </c>
      <c r="O203" s="189">
        <f t="shared" si="519"/>
        <v>0</v>
      </c>
      <c r="P203" s="189"/>
      <c r="Q203" s="189"/>
      <c r="R203" s="189"/>
      <c r="S203" s="189">
        <f t="shared" si="502"/>
        <v>0</v>
      </c>
      <c r="T203" s="189">
        <f t="shared" si="503"/>
        <v>0</v>
      </c>
      <c r="U203" s="189">
        <f t="shared" si="504"/>
        <v>0</v>
      </c>
      <c r="V203" s="181"/>
      <c r="W203" s="189"/>
      <c r="X203" s="189"/>
      <c r="Y203" s="182">
        <f t="shared" si="505"/>
        <v>0</v>
      </c>
      <c r="Z203" s="182">
        <f t="shared" si="506"/>
        <v>0</v>
      </c>
      <c r="AA203" s="182">
        <f t="shared" si="507"/>
        <v>0</v>
      </c>
      <c r="AB203" s="182"/>
      <c r="AC203" s="182"/>
      <c r="AD203" s="182"/>
      <c r="AE203" s="182">
        <f t="shared" si="508"/>
        <v>0</v>
      </c>
      <c r="AF203" s="182">
        <f t="shared" si="509"/>
        <v>0</v>
      </c>
      <c r="AG203" s="182">
        <f t="shared" si="510"/>
        <v>0</v>
      </c>
      <c r="AH203" s="182"/>
      <c r="AI203" s="182"/>
      <c r="AJ203" s="182"/>
      <c r="AK203" s="181">
        <f t="shared" si="511"/>
        <v>0</v>
      </c>
      <c r="AL203" s="181">
        <f t="shared" si="512"/>
        <v>0</v>
      </c>
      <c r="AM203" s="181">
        <f t="shared" si="513"/>
        <v>0</v>
      </c>
      <c r="AN203" s="181"/>
      <c r="AO203" s="181"/>
      <c r="AP203" s="181"/>
      <c r="AQ203" s="181">
        <f t="shared" si="514"/>
        <v>0</v>
      </c>
      <c r="AR203" s="181">
        <f t="shared" si="515"/>
        <v>0</v>
      </c>
      <c r="AS203" s="181">
        <f t="shared" si="516"/>
        <v>0</v>
      </c>
    </row>
    <row r="204" spans="1:45" ht="36" x14ac:dyDescent="0.25">
      <c r="A204" s="42">
        <v>911</v>
      </c>
      <c r="B204" s="259" t="s">
        <v>456</v>
      </c>
      <c r="C204" s="262" t="s">
        <v>253</v>
      </c>
      <c r="D204" s="81"/>
      <c r="E204" s="81"/>
      <c r="F204" s="81"/>
      <c r="G204" s="82"/>
      <c r="H204" s="82"/>
      <c r="I204" s="82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27"/>
      <c r="W204" s="81"/>
      <c r="X204" s="81"/>
      <c r="Y204" s="159">
        <v>0</v>
      </c>
      <c r="Z204" s="159">
        <v>0</v>
      </c>
      <c r="AA204" s="159">
        <v>0</v>
      </c>
      <c r="AB204" s="159">
        <v>4022</v>
      </c>
      <c r="AC204" s="159">
        <v>4022</v>
      </c>
      <c r="AD204" s="159">
        <v>4022</v>
      </c>
      <c r="AE204" s="159">
        <f t="shared" ref="AE204" si="520">Y204+AB204</f>
        <v>4022</v>
      </c>
      <c r="AF204" s="159">
        <f t="shared" ref="AF204" si="521">Z204+AC204</f>
        <v>4022</v>
      </c>
      <c r="AG204" s="159">
        <f t="shared" ref="AG204" si="522">AA204+AD204</f>
        <v>4022</v>
      </c>
      <c r="AH204" s="159"/>
      <c r="AI204" s="159"/>
      <c r="AJ204" s="159"/>
      <c r="AK204" s="27">
        <f t="shared" si="511"/>
        <v>4022</v>
      </c>
      <c r="AL204" s="27">
        <f t="shared" si="512"/>
        <v>4022</v>
      </c>
      <c r="AM204" s="27">
        <f t="shared" si="513"/>
        <v>4022</v>
      </c>
      <c r="AN204" s="27">
        <v>423</v>
      </c>
      <c r="AO204" s="27">
        <v>423</v>
      </c>
      <c r="AP204" s="27">
        <v>423</v>
      </c>
      <c r="AQ204" s="27">
        <f t="shared" si="514"/>
        <v>4445</v>
      </c>
      <c r="AR204" s="27">
        <f t="shared" si="515"/>
        <v>4445</v>
      </c>
      <c r="AS204" s="27">
        <f t="shared" si="516"/>
        <v>4445</v>
      </c>
    </row>
    <row r="205" spans="1:45" s="223" customFormat="1" ht="18.75" hidden="1" customHeight="1" x14ac:dyDescent="0.25">
      <c r="A205" s="268">
        <v>915</v>
      </c>
      <c r="B205" s="167" t="s">
        <v>118</v>
      </c>
      <c r="C205" s="190" t="s">
        <v>271</v>
      </c>
      <c r="D205" s="189">
        <v>26410</v>
      </c>
      <c r="E205" s="189">
        <v>26410</v>
      </c>
      <c r="F205" s="189">
        <v>26410</v>
      </c>
      <c r="G205" s="170">
        <v>14</v>
      </c>
      <c r="H205" s="170">
        <v>39</v>
      </c>
      <c r="I205" s="170">
        <v>39</v>
      </c>
      <c r="J205" s="189"/>
      <c r="K205" s="189"/>
      <c r="L205" s="189"/>
      <c r="M205" s="181">
        <f t="shared" si="517"/>
        <v>26410</v>
      </c>
      <c r="N205" s="181">
        <f t="shared" si="518"/>
        <v>26410</v>
      </c>
      <c r="O205" s="181">
        <f t="shared" si="519"/>
        <v>26410</v>
      </c>
      <c r="P205" s="181"/>
      <c r="Q205" s="181"/>
      <c r="R205" s="181"/>
      <c r="S205" s="181">
        <f t="shared" si="502"/>
        <v>26410</v>
      </c>
      <c r="T205" s="181">
        <f t="shared" si="503"/>
        <v>26410</v>
      </c>
      <c r="U205" s="181">
        <f t="shared" si="504"/>
        <v>26410</v>
      </c>
      <c r="V205" s="181"/>
      <c r="W205" s="181"/>
      <c r="X205" s="181"/>
      <c r="Y205" s="182">
        <f t="shared" si="505"/>
        <v>26410</v>
      </c>
      <c r="Z205" s="182">
        <f t="shared" si="506"/>
        <v>26410</v>
      </c>
      <c r="AA205" s="182">
        <f t="shared" si="507"/>
        <v>26410</v>
      </c>
      <c r="AB205" s="182"/>
      <c r="AC205" s="182"/>
      <c r="AD205" s="182"/>
      <c r="AE205" s="182">
        <f t="shared" si="508"/>
        <v>26410</v>
      </c>
      <c r="AF205" s="182">
        <f t="shared" si="509"/>
        <v>26410</v>
      </c>
      <c r="AG205" s="182">
        <f t="shared" si="510"/>
        <v>26410</v>
      </c>
      <c r="AH205" s="182"/>
      <c r="AI205" s="182"/>
      <c r="AJ205" s="182"/>
      <c r="AK205" s="181">
        <f t="shared" si="511"/>
        <v>26410</v>
      </c>
      <c r="AL205" s="181">
        <f t="shared" si="512"/>
        <v>26410</v>
      </c>
      <c r="AM205" s="181">
        <f t="shared" si="513"/>
        <v>26410</v>
      </c>
      <c r="AN205" s="181"/>
      <c r="AO205" s="181"/>
      <c r="AP205" s="181"/>
      <c r="AQ205" s="181">
        <f t="shared" si="514"/>
        <v>26410</v>
      </c>
      <c r="AR205" s="181">
        <f t="shared" si="515"/>
        <v>26410</v>
      </c>
      <c r="AS205" s="181">
        <f t="shared" si="516"/>
        <v>26410</v>
      </c>
    </row>
    <row r="206" spans="1:45" s="223" customFormat="1" ht="108" hidden="1" customHeight="1" x14ac:dyDescent="0.25">
      <c r="A206" s="268">
        <v>915</v>
      </c>
      <c r="B206" s="167" t="s">
        <v>119</v>
      </c>
      <c r="C206" s="184" t="s">
        <v>272</v>
      </c>
      <c r="D206" s="189">
        <v>1523</v>
      </c>
      <c r="E206" s="189">
        <v>1523</v>
      </c>
      <c r="F206" s="189">
        <v>1523</v>
      </c>
      <c r="G206" s="170">
        <v>18</v>
      </c>
      <c r="H206" s="170">
        <v>43</v>
      </c>
      <c r="I206" s="170">
        <v>43</v>
      </c>
      <c r="J206" s="189"/>
      <c r="K206" s="189"/>
      <c r="L206" s="189"/>
      <c r="M206" s="181">
        <f t="shared" si="517"/>
        <v>1523</v>
      </c>
      <c r="N206" s="181">
        <f t="shared" si="518"/>
        <v>1523</v>
      </c>
      <c r="O206" s="181">
        <f t="shared" si="519"/>
        <v>1523</v>
      </c>
      <c r="P206" s="181"/>
      <c r="Q206" s="181"/>
      <c r="R206" s="181"/>
      <c r="S206" s="181">
        <f t="shared" si="502"/>
        <v>1523</v>
      </c>
      <c r="T206" s="181">
        <f t="shared" si="503"/>
        <v>1523</v>
      </c>
      <c r="U206" s="181">
        <f t="shared" si="504"/>
        <v>1523</v>
      </c>
      <c r="V206" s="181"/>
      <c r="W206" s="181"/>
      <c r="X206" s="181"/>
      <c r="Y206" s="182">
        <f t="shared" si="505"/>
        <v>1523</v>
      </c>
      <c r="Z206" s="182">
        <f t="shared" si="506"/>
        <v>1523</v>
      </c>
      <c r="AA206" s="182">
        <f t="shared" si="507"/>
        <v>1523</v>
      </c>
      <c r="AB206" s="182"/>
      <c r="AC206" s="182"/>
      <c r="AD206" s="182"/>
      <c r="AE206" s="182">
        <f t="shared" si="508"/>
        <v>1523</v>
      </c>
      <c r="AF206" s="182">
        <f t="shared" si="509"/>
        <v>1523</v>
      </c>
      <c r="AG206" s="182">
        <f t="shared" si="510"/>
        <v>1523</v>
      </c>
      <c r="AH206" s="182"/>
      <c r="AI206" s="182"/>
      <c r="AJ206" s="182"/>
      <c r="AK206" s="181">
        <f t="shared" si="511"/>
        <v>1523</v>
      </c>
      <c r="AL206" s="181">
        <f t="shared" si="512"/>
        <v>1523</v>
      </c>
      <c r="AM206" s="181">
        <f t="shared" si="513"/>
        <v>1523</v>
      </c>
      <c r="AN206" s="181"/>
      <c r="AO206" s="181"/>
      <c r="AP206" s="181"/>
      <c r="AQ206" s="181">
        <f t="shared" si="514"/>
        <v>1523</v>
      </c>
      <c r="AR206" s="181">
        <f t="shared" si="515"/>
        <v>1523</v>
      </c>
      <c r="AS206" s="181">
        <f t="shared" si="516"/>
        <v>1523</v>
      </c>
    </row>
    <row r="207" spans="1:45" s="223" customFormat="1" ht="36" hidden="1" customHeight="1" x14ac:dyDescent="0.25">
      <c r="A207" s="268">
        <v>915</v>
      </c>
      <c r="B207" s="167" t="s">
        <v>120</v>
      </c>
      <c r="C207" s="184" t="s">
        <v>273</v>
      </c>
      <c r="D207" s="189">
        <v>409.9</v>
      </c>
      <c r="E207" s="189">
        <v>409.9</v>
      </c>
      <c r="F207" s="189">
        <v>409.9</v>
      </c>
      <c r="G207" s="170">
        <v>21</v>
      </c>
      <c r="H207" s="170">
        <v>46</v>
      </c>
      <c r="I207" s="170">
        <v>46</v>
      </c>
      <c r="J207" s="189"/>
      <c r="K207" s="189"/>
      <c r="L207" s="189"/>
      <c r="M207" s="181">
        <f t="shared" si="517"/>
        <v>409.9</v>
      </c>
      <c r="N207" s="181">
        <f t="shared" si="518"/>
        <v>409.9</v>
      </c>
      <c r="O207" s="181">
        <f t="shared" si="519"/>
        <v>409.9</v>
      </c>
      <c r="P207" s="181"/>
      <c r="Q207" s="181"/>
      <c r="R207" s="181"/>
      <c r="S207" s="181">
        <f t="shared" si="502"/>
        <v>409.9</v>
      </c>
      <c r="T207" s="181">
        <f t="shared" si="503"/>
        <v>409.9</v>
      </c>
      <c r="U207" s="181">
        <f t="shared" si="504"/>
        <v>409.9</v>
      </c>
      <c r="V207" s="181"/>
      <c r="W207" s="181"/>
      <c r="X207" s="181"/>
      <c r="Y207" s="182">
        <f t="shared" si="505"/>
        <v>409.9</v>
      </c>
      <c r="Z207" s="182">
        <f t="shared" si="506"/>
        <v>409.9</v>
      </c>
      <c r="AA207" s="182">
        <f t="shared" si="507"/>
        <v>409.9</v>
      </c>
      <c r="AB207" s="182"/>
      <c r="AC207" s="182"/>
      <c r="AD207" s="182"/>
      <c r="AE207" s="182">
        <f t="shared" si="508"/>
        <v>409.9</v>
      </c>
      <c r="AF207" s="182">
        <f t="shared" si="509"/>
        <v>409.9</v>
      </c>
      <c r="AG207" s="182">
        <f t="shared" si="510"/>
        <v>409.9</v>
      </c>
      <c r="AH207" s="182"/>
      <c r="AI207" s="182"/>
      <c r="AJ207" s="182"/>
      <c r="AK207" s="181">
        <f t="shared" si="511"/>
        <v>409.9</v>
      </c>
      <c r="AL207" s="181">
        <f t="shared" si="512"/>
        <v>409.9</v>
      </c>
      <c r="AM207" s="181">
        <f t="shared" si="513"/>
        <v>409.9</v>
      </c>
      <c r="AN207" s="181"/>
      <c r="AO207" s="181"/>
      <c r="AP207" s="181"/>
      <c r="AQ207" s="181">
        <f t="shared" si="514"/>
        <v>409.9</v>
      </c>
      <c r="AR207" s="181">
        <f t="shared" si="515"/>
        <v>409.9</v>
      </c>
      <c r="AS207" s="181">
        <f t="shared" si="516"/>
        <v>409.9</v>
      </c>
    </row>
    <row r="208" spans="1:45" s="223" customFormat="1" ht="36" hidden="1" customHeight="1" x14ac:dyDescent="0.25">
      <c r="A208" s="268">
        <v>915</v>
      </c>
      <c r="B208" s="167" t="s">
        <v>121</v>
      </c>
      <c r="C208" s="184" t="s">
        <v>274</v>
      </c>
      <c r="D208" s="189">
        <v>29684</v>
      </c>
      <c r="E208" s="189">
        <v>29684</v>
      </c>
      <c r="F208" s="189">
        <v>29684</v>
      </c>
      <c r="G208" s="170">
        <v>27</v>
      </c>
      <c r="H208" s="170">
        <v>52</v>
      </c>
      <c r="I208" s="170">
        <v>52</v>
      </c>
      <c r="J208" s="189"/>
      <c r="K208" s="189"/>
      <c r="L208" s="189"/>
      <c r="M208" s="181">
        <f t="shared" si="517"/>
        <v>29684</v>
      </c>
      <c r="N208" s="181">
        <f t="shared" si="518"/>
        <v>29684</v>
      </c>
      <c r="O208" s="181">
        <f t="shared" si="519"/>
        <v>29684</v>
      </c>
      <c r="P208" s="181"/>
      <c r="Q208" s="181"/>
      <c r="R208" s="181"/>
      <c r="S208" s="181">
        <f t="shared" si="502"/>
        <v>29684</v>
      </c>
      <c r="T208" s="181">
        <f t="shared" si="503"/>
        <v>29684</v>
      </c>
      <c r="U208" s="181">
        <f t="shared" si="504"/>
        <v>29684</v>
      </c>
      <c r="V208" s="181"/>
      <c r="W208" s="181"/>
      <c r="X208" s="181"/>
      <c r="Y208" s="182">
        <f t="shared" si="505"/>
        <v>29684</v>
      </c>
      <c r="Z208" s="182">
        <f t="shared" si="506"/>
        <v>29684</v>
      </c>
      <c r="AA208" s="182">
        <f t="shared" si="507"/>
        <v>29684</v>
      </c>
      <c r="AB208" s="182"/>
      <c r="AC208" s="182"/>
      <c r="AD208" s="182"/>
      <c r="AE208" s="182">
        <f t="shared" si="508"/>
        <v>29684</v>
      </c>
      <c r="AF208" s="182">
        <f t="shared" si="509"/>
        <v>29684</v>
      </c>
      <c r="AG208" s="182">
        <f t="shared" si="510"/>
        <v>29684</v>
      </c>
      <c r="AH208" s="182"/>
      <c r="AI208" s="182"/>
      <c r="AJ208" s="182"/>
      <c r="AK208" s="181">
        <f t="shared" si="511"/>
        <v>29684</v>
      </c>
      <c r="AL208" s="181">
        <f t="shared" si="512"/>
        <v>29684</v>
      </c>
      <c r="AM208" s="181">
        <f t="shared" si="513"/>
        <v>29684</v>
      </c>
      <c r="AN208" s="181"/>
      <c r="AO208" s="181"/>
      <c r="AP208" s="181"/>
      <c r="AQ208" s="181">
        <f t="shared" si="514"/>
        <v>29684</v>
      </c>
      <c r="AR208" s="181">
        <f t="shared" si="515"/>
        <v>29684</v>
      </c>
      <c r="AS208" s="181">
        <f t="shared" si="516"/>
        <v>29684</v>
      </c>
    </row>
    <row r="209" spans="1:45" s="223" customFormat="1" ht="72" hidden="1" customHeight="1" x14ac:dyDescent="0.25">
      <c r="A209" s="268">
        <v>915</v>
      </c>
      <c r="B209" s="167" t="s">
        <v>122</v>
      </c>
      <c r="C209" s="190" t="s">
        <v>275</v>
      </c>
      <c r="D209" s="189">
        <v>116101.9</v>
      </c>
      <c r="E209" s="189">
        <v>116101.9</v>
      </c>
      <c r="F209" s="189">
        <v>116101.9</v>
      </c>
      <c r="G209" s="170">
        <v>32</v>
      </c>
      <c r="H209" s="170">
        <v>57</v>
      </c>
      <c r="I209" s="170">
        <v>57</v>
      </c>
      <c r="J209" s="189">
        <v>5640.6</v>
      </c>
      <c r="K209" s="189">
        <v>5640.6</v>
      </c>
      <c r="L209" s="189">
        <v>5640.6</v>
      </c>
      <c r="M209" s="181">
        <f t="shared" si="517"/>
        <v>121742.5</v>
      </c>
      <c r="N209" s="181">
        <f t="shared" si="518"/>
        <v>121742.5</v>
      </c>
      <c r="O209" s="181">
        <f t="shared" si="519"/>
        <v>121742.5</v>
      </c>
      <c r="P209" s="181"/>
      <c r="Q209" s="181"/>
      <c r="R209" s="181"/>
      <c r="S209" s="181">
        <f t="shared" si="502"/>
        <v>121742.5</v>
      </c>
      <c r="T209" s="181">
        <f t="shared" si="503"/>
        <v>121742.5</v>
      </c>
      <c r="U209" s="181">
        <f t="shared" si="504"/>
        <v>121742.5</v>
      </c>
      <c r="V209" s="181">
        <f>500-500+70.8</f>
        <v>70.8</v>
      </c>
      <c r="W209" s="181"/>
      <c r="X209" s="181"/>
      <c r="Y209" s="182">
        <f t="shared" si="505"/>
        <v>121813.3</v>
      </c>
      <c r="Z209" s="182">
        <f t="shared" si="506"/>
        <v>121742.5</v>
      </c>
      <c r="AA209" s="182">
        <f t="shared" si="507"/>
        <v>121742.5</v>
      </c>
      <c r="AB209" s="182"/>
      <c r="AC209" s="182"/>
      <c r="AD209" s="182"/>
      <c r="AE209" s="182">
        <f t="shared" si="508"/>
        <v>121813.3</v>
      </c>
      <c r="AF209" s="182">
        <f t="shared" si="509"/>
        <v>121742.5</v>
      </c>
      <c r="AG209" s="182">
        <f t="shared" si="510"/>
        <v>121742.5</v>
      </c>
      <c r="AH209" s="182"/>
      <c r="AI209" s="182"/>
      <c r="AJ209" s="182"/>
      <c r="AK209" s="181">
        <f t="shared" si="511"/>
        <v>121813.3</v>
      </c>
      <c r="AL209" s="181">
        <f t="shared" si="512"/>
        <v>121742.5</v>
      </c>
      <c r="AM209" s="181">
        <f t="shared" si="513"/>
        <v>121742.5</v>
      </c>
      <c r="AN209" s="181"/>
      <c r="AO209" s="181"/>
      <c r="AP209" s="181"/>
      <c r="AQ209" s="181">
        <f t="shared" si="514"/>
        <v>121813.3</v>
      </c>
      <c r="AR209" s="181">
        <f t="shared" si="515"/>
        <v>121742.5</v>
      </c>
      <c r="AS209" s="181">
        <f t="shared" si="516"/>
        <v>121742.5</v>
      </c>
    </row>
    <row r="210" spans="1:45" ht="90" customHeight="1" x14ac:dyDescent="0.25">
      <c r="A210" s="42">
        <v>915</v>
      </c>
      <c r="B210" s="259" t="s">
        <v>123</v>
      </c>
      <c r="C210" s="258" t="s">
        <v>276</v>
      </c>
      <c r="D210" s="81">
        <v>46398.3</v>
      </c>
      <c r="E210" s="81">
        <v>46398.3</v>
      </c>
      <c r="F210" s="81">
        <v>46398.3</v>
      </c>
      <c r="G210" s="82">
        <v>32</v>
      </c>
      <c r="H210" s="82">
        <v>57</v>
      </c>
      <c r="I210" s="82">
        <v>57</v>
      </c>
      <c r="J210" s="81">
        <v>2015.7</v>
      </c>
      <c r="K210" s="81">
        <v>2015.7</v>
      </c>
      <c r="L210" s="81">
        <v>2015.7</v>
      </c>
      <c r="M210" s="27">
        <f t="shared" si="517"/>
        <v>48414</v>
      </c>
      <c r="N210" s="27">
        <f t="shared" si="518"/>
        <v>48414</v>
      </c>
      <c r="O210" s="27">
        <f t="shared" si="519"/>
        <v>48414</v>
      </c>
      <c r="P210" s="27"/>
      <c r="Q210" s="27"/>
      <c r="R210" s="27"/>
      <c r="S210" s="27">
        <f t="shared" si="502"/>
        <v>48414</v>
      </c>
      <c r="T210" s="27">
        <f t="shared" si="503"/>
        <v>48414</v>
      </c>
      <c r="U210" s="27">
        <f t="shared" si="504"/>
        <v>48414</v>
      </c>
      <c r="V210" s="27">
        <v>127</v>
      </c>
      <c r="W210" s="27"/>
      <c r="X210" s="27"/>
      <c r="Y210" s="159">
        <f t="shared" si="505"/>
        <v>48541</v>
      </c>
      <c r="Z210" s="159">
        <f t="shared" si="506"/>
        <v>48414</v>
      </c>
      <c r="AA210" s="159">
        <f t="shared" si="507"/>
        <v>48414</v>
      </c>
      <c r="AB210" s="159"/>
      <c r="AC210" s="159"/>
      <c r="AD210" s="159"/>
      <c r="AE210" s="159">
        <f t="shared" si="508"/>
        <v>48541</v>
      </c>
      <c r="AF210" s="159">
        <f t="shared" si="509"/>
        <v>48414</v>
      </c>
      <c r="AG210" s="159">
        <f t="shared" si="510"/>
        <v>48414</v>
      </c>
      <c r="AH210" s="159"/>
      <c r="AI210" s="159"/>
      <c r="AJ210" s="159"/>
      <c r="AK210" s="27">
        <f t="shared" si="511"/>
        <v>48541</v>
      </c>
      <c r="AL210" s="27">
        <f t="shared" si="512"/>
        <v>48414</v>
      </c>
      <c r="AM210" s="27">
        <f t="shared" si="513"/>
        <v>48414</v>
      </c>
      <c r="AN210" s="27">
        <v>2009</v>
      </c>
      <c r="AO210" s="27"/>
      <c r="AP210" s="27"/>
      <c r="AQ210" s="27">
        <f t="shared" si="514"/>
        <v>50550</v>
      </c>
      <c r="AR210" s="27">
        <f t="shared" si="515"/>
        <v>48414</v>
      </c>
      <c r="AS210" s="27">
        <f t="shared" si="516"/>
        <v>48414</v>
      </c>
    </row>
    <row r="211" spans="1:45" s="223" customFormat="1" ht="72" hidden="1" customHeight="1" x14ac:dyDescent="0.25">
      <c r="A211" s="268">
        <v>915</v>
      </c>
      <c r="B211" s="167" t="s">
        <v>451</v>
      </c>
      <c r="C211" s="184" t="s">
        <v>298</v>
      </c>
      <c r="D211" s="189">
        <v>1.2</v>
      </c>
      <c r="E211" s="189">
        <v>1.2</v>
      </c>
      <c r="F211" s="189">
        <v>1.2</v>
      </c>
      <c r="G211" s="170">
        <v>23</v>
      </c>
      <c r="H211" s="170">
        <v>48</v>
      </c>
      <c r="I211" s="170">
        <v>48</v>
      </c>
      <c r="J211" s="189"/>
      <c r="K211" s="189"/>
      <c r="L211" s="189"/>
      <c r="M211" s="181">
        <f t="shared" si="517"/>
        <v>1.2</v>
      </c>
      <c r="N211" s="181">
        <f t="shared" si="518"/>
        <v>1.2</v>
      </c>
      <c r="O211" s="181">
        <f t="shared" si="519"/>
        <v>1.2</v>
      </c>
      <c r="P211" s="181"/>
      <c r="Q211" s="181"/>
      <c r="R211" s="181"/>
      <c r="S211" s="181">
        <f t="shared" si="502"/>
        <v>1.2</v>
      </c>
      <c r="T211" s="181">
        <f t="shared" si="503"/>
        <v>1.2</v>
      </c>
      <c r="U211" s="181">
        <f t="shared" si="504"/>
        <v>1.2</v>
      </c>
      <c r="V211" s="181"/>
      <c r="W211" s="181"/>
      <c r="X211" s="181"/>
      <c r="Y211" s="182">
        <f t="shared" si="505"/>
        <v>1.2</v>
      </c>
      <c r="Z211" s="182">
        <f t="shared" si="506"/>
        <v>1.2</v>
      </c>
      <c r="AA211" s="182">
        <f t="shared" si="507"/>
        <v>1.2</v>
      </c>
      <c r="AB211" s="182"/>
      <c r="AC211" s="182"/>
      <c r="AD211" s="182"/>
      <c r="AE211" s="182">
        <f t="shared" si="508"/>
        <v>1.2</v>
      </c>
      <c r="AF211" s="182">
        <f t="shared" si="509"/>
        <v>1.2</v>
      </c>
      <c r="AG211" s="182">
        <f t="shared" si="510"/>
        <v>1.2</v>
      </c>
      <c r="AH211" s="182"/>
      <c r="AI211" s="182"/>
      <c r="AJ211" s="182"/>
      <c r="AK211" s="181">
        <f t="shared" si="511"/>
        <v>1.2</v>
      </c>
      <c r="AL211" s="181">
        <f t="shared" si="512"/>
        <v>1.2</v>
      </c>
      <c r="AM211" s="181">
        <f t="shared" si="513"/>
        <v>1.2</v>
      </c>
      <c r="AN211" s="181"/>
      <c r="AO211" s="181"/>
      <c r="AP211" s="181"/>
      <c r="AQ211" s="181">
        <f t="shared" si="514"/>
        <v>1.2</v>
      </c>
      <c r="AR211" s="181">
        <f t="shared" si="515"/>
        <v>1.2</v>
      </c>
      <c r="AS211" s="181">
        <f t="shared" si="516"/>
        <v>1.2</v>
      </c>
    </row>
    <row r="212" spans="1:45" ht="72" customHeight="1" x14ac:dyDescent="0.25">
      <c r="A212" s="42">
        <v>915</v>
      </c>
      <c r="B212" s="259" t="s">
        <v>141</v>
      </c>
      <c r="C212" s="258" t="s">
        <v>381</v>
      </c>
      <c r="D212" s="81">
        <v>19730</v>
      </c>
      <c r="E212" s="81">
        <v>19730</v>
      </c>
      <c r="F212" s="81">
        <v>19730</v>
      </c>
      <c r="G212" s="82">
        <v>26</v>
      </c>
      <c r="H212" s="82">
        <v>51</v>
      </c>
      <c r="I212" s="82">
        <v>51</v>
      </c>
      <c r="J212" s="81"/>
      <c r="K212" s="81"/>
      <c r="L212" s="81"/>
      <c r="M212" s="27">
        <f t="shared" si="517"/>
        <v>19730</v>
      </c>
      <c r="N212" s="27">
        <f t="shared" si="518"/>
        <v>19730</v>
      </c>
      <c r="O212" s="27">
        <f t="shared" si="519"/>
        <v>19730</v>
      </c>
      <c r="P212" s="27"/>
      <c r="Q212" s="27"/>
      <c r="R212" s="27"/>
      <c r="S212" s="27">
        <f t="shared" si="502"/>
        <v>19730</v>
      </c>
      <c r="T212" s="27">
        <f t="shared" si="503"/>
        <v>19730</v>
      </c>
      <c r="U212" s="27">
        <f t="shared" si="504"/>
        <v>19730</v>
      </c>
      <c r="V212" s="27"/>
      <c r="W212" s="27"/>
      <c r="X212" s="27"/>
      <c r="Y212" s="159">
        <f t="shared" si="505"/>
        <v>19730</v>
      </c>
      <c r="Z212" s="159">
        <f t="shared" si="506"/>
        <v>19730</v>
      </c>
      <c r="AA212" s="159">
        <f t="shared" si="507"/>
        <v>19730</v>
      </c>
      <c r="AB212" s="159"/>
      <c r="AC212" s="159"/>
      <c r="AD212" s="159"/>
      <c r="AE212" s="159">
        <f t="shared" si="508"/>
        <v>19730</v>
      </c>
      <c r="AF212" s="159">
        <f t="shared" si="509"/>
        <v>19730</v>
      </c>
      <c r="AG212" s="159">
        <f t="shared" si="510"/>
        <v>19730</v>
      </c>
      <c r="AH212" s="159"/>
      <c r="AI212" s="159"/>
      <c r="AJ212" s="159"/>
      <c r="AK212" s="27">
        <f t="shared" si="511"/>
        <v>19730</v>
      </c>
      <c r="AL212" s="27">
        <f t="shared" si="512"/>
        <v>19730</v>
      </c>
      <c r="AM212" s="27">
        <f t="shared" si="513"/>
        <v>19730</v>
      </c>
      <c r="AN212" s="27">
        <v>-250</v>
      </c>
      <c r="AO212" s="27"/>
      <c r="AP212" s="27"/>
      <c r="AQ212" s="27">
        <f t="shared" si="514"/>
        <v>19480</v>
      </c>
      <c r="AR212" s="27">
        <f t="shared" si="515"/>
        <v>19730</v>
      </c>
      <c r="AS212" s="27">
        <f t="shared" si="516"/>
        <v>19730</v>
      </c>
    </row>
    <row r="213" spans="1:45" s="223" customFormat="1" ht="36" hidden="1" customHeight="1" x14ac:dyDescent="0.25">
      <c r="A213" s="268">
        <v>915</v>
      </c>
      <c r="B213" s="167" t="s">
        <v>124</v>
      </c>
      <c r="C213" s="190" t="s">
        <v>277</v>
      </c>
      <c r="D213" s="189">
        <v>86</v>
      </c>
      <c r="E213" s="189">
        <v>86</v>
      </c>
      <c r="F213" s="189">
        <v>86</v>
      </c>
      <c r="G213" s="170">
        <v>27</v>
      </c>
      <c r="H213" s="170">
        <v>52</v>
      </c>
      <c r="I213" s="170">
        <v>52</v>
      </c>
      <c r="J213" s="189"/>
      <c r="K213" s="189"/>
      <c r="L213" s="189"/>
      <c r="M213" s="181">
        <f t="shared" si="517"/>
        <v>86</v>
      </c>
      <c r="N213" s="181">
        <f t="shared" si="518"/>
        <v>86</v>
      </c>
      <c r="O213" s="181">
        <f t="shared" si="519"/>
        <v>86</v>
      </c>
      <c r="P213" s="181"/>
      <c r="Q213" s="181"/>
      <c r="R213" s="181"/>
      <c r="S213" s="181">
        <f t="shared" si="502"/>
        <v>86</v>
      </c>
      <c r="T213" s="181">
        <f t="shared" si="503"/>
        <v>86</v>
      </c>
      <c r="U213" s="181">
        <f t="shared" si="504"/>
        <v>86</v>
      </c>
      <c r="V213" s="181"/>
      <c r="W213" s="181"/>
      <c r="X213" s="181"/>
      <c r="Y213" s="182">
        <f t="shared" si="505"/>
        <v>86</v>
      </c>
      <c r="Z213" s="182">
        <f t="shared" si="506"/>
        <v>86</v>
      </c>
      <c r="AA213" s="182">
        <f t="shared" si="507"/>
        <v>86</v>
      </c>
      <c r="AB213" s="182"/>
      <c r="AC213" s="182"/>
      <c r="AD213" s="182"/>
      <c r="AE213" s="182">
        <f t="shared" si="508"/>
        <v>86</v>
      </c>
      <c r="AF213" s="182">
        <f t="shared" si="509"/>
        <v>86</v>
      </c>
      <c r="AG213" s="182">
        <f t="shared" si="510"/>
        <v>86</v>
      </c>
      <c r="AH213" s="182"/>
      <c r="AI213" s="182"/>
      <c r="AJ213" s="182"/>
      <c r="AK213" s="181">
        <f t="shared" si="511"/>
        <v>86</v>
      </c>
      <c r="AL213" s="181">
        <f t="shared" si="512"/>
        <v>86</v>
      </c>
      <c r="AM213" s="181">
        <f t="shared" si="513"/>
        <v>86</v>
      </c>
      <c r="AN213" s="181"/>
      <c r="AO213" s="181"/>
      <c r="AP213" s="181"/>
      <c r="AQ213" s="181">
        <f t="shared" si="514"/>
        <v>86</v>
      </c>
      <c r="AR213" s="181">
        <f t="shared" si="515"/>
        <v>86</v>
      </c>
      <c r="AS213" s="181">
        <f t="shared" si="516"/>
        <v>86</v>
      </c>
    </row>
    <row r="214" spans="1:45" s="2" customFormat="1" ht="61.5" customHeight="1" x14ac:dyDescent="0.25">
      <c r="A214" s="42">
        <v>915</v>
      </c>
      <c r="B214" s="259" t="s">
        <v>125</v>
      </c>
      <c r="C214" s="258" t="s">
        <v>278</v>
      </c>
      <c r="D214" s="81">
        <v>1153</v>
      </c>
      <c r="E214" s="81">
        <v>1153</v>
      </c>
      <c r="F214" s="81">
        <v>1153</v>
      </c>
      <c r="G214" s="82">
        <v>28</v>
      </c>
      <c r="H214" s="82">
        <v>53</v>
      </c>
      <c r="I214" s="82">
        <v>53</v>
      </c>
      <c r="J214" s="81"/>
      <c r="K214" s="81"/>
      <c r="L214" s="81"/>
      <c r="M214" s="27">
        <f t="shared" si="517"/>
        <v>1153</v>
      </c>
      <c r="N214" s="27">
        <f t="shared" si="518"/>
        <v>1153</v>
      </c>
      <c r="O214" s="27">
        <f t="shared" si="519"/>
        <v>1153</v>
      </c>
      <c r="P214" s="27"/>
      <c r="Q214" s="27"/>
      <c r="R214" s="27"/>
      <c r="S214" s="27">
        <f t="shared" si="502"/>
        <v>1153</v>
      </c>
      <c r="T214" s="27">
        <f t="shared" si="503"/>
        <v>1153</v>
      </c>
      <c r="U214" s="27">
        <f t="shared" si="504"/>
        <v>1153</v>
      </c>
      <c r="V214" s="27"/>
      <c r="W214" s="27"/>
      <c r="X214" s="27"/>
      <c r="Y214" s="159">
        <f t="shared" si="505"/>
        <v>1153</v>
      </c>
      <c r="Z214" s="159">
        <f t="shared" si="506"/>
        <v>1153</v>
      </c>
      <c r="AA214" s="159">
        <f t="shared" si="507"/>
        <v>1153</v>
      </c>
      <c r="AB214" s="159"/>
      <c r="AC214" s="159"/>
      <c r="AD214" s="159"/>
      <c r="AE214" s="159">
        <f t="shared" si="508"/>
        <v>1153</v>
      </c>
      <c r="AF214" s="159">
        <f t="shared" si="509"/>
        <v>1153</v>
      </c>
      <c r="AG214" s="159">
        <f t="shared" si="510"/>
        <v>1153</v>
      </c>
      <c r="AH214" s="159"/>
      <c r="AI214" s="159"/>
      <c r="AJ214" s="159"/>
      <c r="AK214" s="27">
        <f t="shared" si="511"/>
        <v>1153</v>
      </c>
      <c r="AL214" s="27">
        <f t="shared" si="512"/>
        <v>1153</v>
      </c>
      <c r="AM214" s="27">
        <f t="shared" si="513"/>
        <v>1153</v>
      </c>
      <c r="AN214" s="27">
        <v>-20</v>
      </c>
      <c r="AO214" s="27"/>
      <c r="AP214" s="27"/>
      <c r="AQ214" s="27">
        <f t="shared" si="514"/>
        <v>1133</v>
      </c>
      <c r="AR214" s="27">
        <f t="shared" si="515"/>
        <v>1153</v>
      </c>
      <c r="AS214" s="27">
        <f t="shared" si="516"/>
        <v>1153</v>
      </c>
    </row>
    <row r="215" spans="1:45" s="2" customFormat="1" ht="18.75" customHeight="1" x14ac:dyDescent="0.25">
      <c r="A215" s="42">
        <v>915</v>
      </c>
      <c r="B215" s="259" t="s">
        <v>126</v>
      </c>
      <c r="C215" s="258" t="s">
        <v>279</v>
      </c>
      <c r="D215" s="81">
        <v>392</v>
      </c>
      <c r="E215" s="81">
        <v>392</v>
      </c>
      <c r="F215" s="81">
        <v>392</v>
      </c>
      <c r="G215" s="82">
        <v>29</v>
      </c>
      <c r="H215" s="82">
        <v>54</v>
      </c>
      <c r="I215" s="82">
        <v>54</v>
      </c>
      <c r="J215" s="81"/>
      <c r="K215" s="81"/>
      <c r="L215" s="81"/>
      <c r="M215" s="27">
        <f t="shared" si="517"/>
        <v>392</v>
      </c>
      <c r="N215" s="27">
        <f t="shared" si="518"/>
        <v>392</v>
      </c>
      <c r="O215" s="27">
        <f t="shared" si="519"/>
        <v>392</v>
      </c>
      <c r="P215" s="27"/>
      <c r="Q215" s="27"/>
      <c r="R215" s="27"/>
      <c r="S215" s="27">
        <f t="shared" si="502"/>
        <v>392</v>
      </c>
      <c r="T215" s="27">
        <f t="shared" si="503"/>
        <v>392</v>
      </c>
      <c r="U215" s="27">
        <f t="shared" si="504"/>
        <v>392</v>
      </c>
      <c r="V215" s="27"/>
      <c r="W215" s="27"/>
      <c r="X215" s="27"/>
      <c r="Y215" s="159">
        <f t="shared" si="505"/>
        <v>392</v>
      </c>
      <c r="Z215" s="159">
        <f t="shared" si="506"/>
        <v>392</v>
      </c>
      <c r="AA215" s="159">
        <f t="shared" si="507"/>
        <v>392</v>
      </c>
      <c r="AB215" s="159"/>
      <c r="AC215" s="159"/>
      <c r="AD215" s="159"/>
      <c r="AE215" s="159">
        <f t="shared" si="508"/>
        <v>392</v>
      </c>
      <c r="AF215" s="159">
        <f t="shared" si="509"/>
        <v>392</v>
      </c>
      <c r="AG215" s="159">
        <f t="shared" si="510"/>
        <v>392</v>
      </c>
      <c r="AH215" s="159"/>
      <c r="AI215" s="159"/>
      <c r="AJ215" s="159"/>
      <c r="AK215" s="27">
        <f t="shared" si="511"/>
        <v>392</v>
      </c>
      <c r="AL215" s="27">
        <f t="shared" si="512"/>
        <v>392</v>
      </c>
      <c r="AM215" s="27">
        <f t="shared" si="513"/>
        <v>392</v>
      </c>
      <c r="AN215" s="27">
        <v>19</v>
      </c>
      <c r="AO215" s="27"/>
      <c r="AP215" s="27"/>
      <c r="AQ215" s="27">
        <f t="shared" si="514"/>
        <v>411</v>
      </c>
      <c r="AR215" s="27">
        <f t="shared" si="515"/>
        <v>392</v>
      </c>
      <c r="AS215" s="27">
        <f t="shared" si="516"/>
        <v>392</v>
      </c>
    </row>
    <row r="216" spans="1:45" s="223" customFormat="1" ht="36" hidden="1" customHeight="1" x14ac:dyDescent="0.25">
      <c r="A216" s="268">
        <v>915</v>
      </c>
      <c r="B216" s="167" t="s">
        <v>142</v>
      </c>
      <c r="C216" s="190" t="s">
        <v>293</v>
      </c>
      <c r="D216" s="189">
        <v>1656</v>
      </c>
      <c r="E216" s="189">
        <v>1656</v>
      </c>
      <c r="F216" s="189">
        <v>1656</v>
      </c>
      <c r="G216" s="170">
        <v>31</v>
      </c>
      <c r="H216" s="170">
        <v>56</v>
      </c>
      <c r="I216" s="170">
        <v>56</v>
      </c>
      <c r="J216" s="189"/>
      <c r="K216" s="189"/>
      <c r="L216" s="189"/>
      <c r="M216" s="181">
        <f t="shared" si="517"/>
        <v>1656</v>
      </c>
      <c r="N216" s="181">
        <f t="shared" si="518"/>
        <v>1656</v>
      </c>
      <c r="O216" s="181">
        <f t="shared" si="519"/>
        <v>1656</v>
      </c>
      <c r="P216" s="181"/>
      <c r="Q216" s="181"/>
      <c r="R216" s="181"/>
      <c r="S216" s="181">
        <f t="shared" si="502"/>
        <v>1656</v>
      </c>
      <c r="T216" s="181">
        <f t="shared" si="503"/>
        <v>1656</v>
      </c>
      <c r="U216" s="181">
        <f t="shared" si="504"/>
        <v>1656</v>
      </c>
      <c r="V216" s="181">
        <v>-201</v>
      </c>
      <c r="W216" s="181"/>
      <c r="X216" s="181"/>
      <c r="Y216" s="182">
        <f t="shared" si="505"/>
        <v>1455</v>
      </c>
      <c r="Z216" s="182">
        <f t="shared" si="506"/>
        <v>1656</v>
      </c>
      <c r="AA216" s="182">
        <f t="shared" si="507"/>
        <v>1656</v>
      </c>
      <c r="AB216" s="182"/>
      <c r="AC216" s="182"/>
      <c r="AD216" s="182"/>
      <c r="AE216" s="182">
        <f t="shared" si="508"/>
        <v>1455</v>
      </c>
      <c r="AF216" s="182">
        <f t="shared" si="509"/>
        <v>1656</v>
      </c>
      <c r="AG216" s="182">
        <f t="shared" si="510"/>
        <v>1656</v>
      </c>
      <c r="AH216" s="182"/>
      <c r="AI216" s="182"/>
      <c r="AJ216" s="182"/>
      <c r="AK216" s="181">
        <f t="shared" si="511"/>
        <v>1455</v>
      </c>
      <c r="AL216" s="181">
        <f t="shared" si="512"/>
        <v>1656</v>
      </c>
      <c r="AM216" s="181">
        <f t="shared" si="513"/>
        <v>1656</v>
      </c>
      <c r="AN216" s="181"/>
      <c r="AO216" s="181"/>
      <c r="AP216" s="181"/>
      <c r="AQ216" s="181">
        <f t="shared" si="514"/>
        <v>1455</v>
      </c>
      <c r="AR216" s="181">
        <f t="shared" si="515"/>
        <v>1656</v>
      </c>
      <c r="AS216" s="181">
        <f t="shared" si="516"/>
        <v>1656</v>
      </c>
    </row>
    <row r="217" spans="1:45" ht="36" customHeight="1" x14ac:dyDescent="0.25">
      <c r="A217" s="42">
        <v>915</v>
      </c>
      <c r="B217" s="259" t="s">
        <v>143</v>
      </c>
      <c r="C217" s="258" t="s">
        <v>294</v>
      </c>
      <c r="D217" s="81">
        <v>22721.3</v>
      </c>
      <c r="E217" s="81">
        <v>22721.3</v>
      </c>
      <c r="F217" s="81">
        <v>22721.3</v>
      </c>
      <c r="G217" s="82">
        <v>34</v>
      </c>
      <c r="H217" s="82">
        <v>59</v>
      </c>
      <c r="I217" s="82">
        <v>59</v>
      </c>
      <c r="J217" s="81">
        <v>4288.8999999999996</v>
      </c>
      <c r="K217" s="81">
        <v>4288.8999999999996</v>
      </c>
      <c r="L217" s="81">
        <v>4288.8999999999996</v>
      </c>
      <c r="M217" s="27">
        <f t="shared" si="517"/>
        <v>27010.199999999997</v>
      </c>
      <c r="N217" s="27">
        <f t="shared" si="518"/>
        <v>27010.199999999997</v>
      </c>
      <c r="O217" s="27">
        <f t="shared" si="519"/>
        <v>27010.199999999997</v>
      </c>
      <c r="P217" s="27"/>
      <c r="Q217" s="27"/>
      <c r="R217" s="27"/>
      <c r="S217" s="27">
        <f t="shared" si="502"/>
        <v>27010.199999999997</v>
      </c>
      <c r="T217" s="27">
        <f t="shared" si="503"/>
        <v>27010.199999999997</v>
      </c>
      <c r="U217" s="27">
        <f t="shared" si="504"/>
        <v>27010.199999999997</v>
      </c>
      <c r="V217" s="27"/>
      <c r="W217" s="27"/>
      <c r="X217" s="27"/>
      <c r="Y217" s="159">
        <f t="shared" si="505"/>
        <v>27010.199999999997</v>
      </c>
      <c r="Z217" s="159">
        <f t="shared" si="506"/>
        <v>27010.199999999997</v>
      </c>
      <c r="AA217" s="159">
        <f t="shared" si="507"/>
        <v>27010.199999999997</v>
      </c>
      <c r="AB217" s="159"/>
      <c r="AC217" s="159"/>
      <c r="AD217" s="159"/>
      <c r="AE217" s="159">
        <f t="shared" si="508"/>
        <v>27010.199999999997</v>
      </c>
      <c r="AF217" s="159">
        <f t="shared" si="509"/>
        <v>27010.199999999997</v>
      </c>
      <c r="AG217" s="159">
        <f t="shared" si="510"/>
        <v>27010.199999999997</v>
      </c>
      <c r="AH217" s="159"/>
      <c r="AI217" s="159"/>
      <c r="AJ217" s="159"/>
      <c r="AK217" s="27">
        <f t="shared" si="511"/>
        <v>27010.199999999997</v>
      </c>
      <c r="AL217" s="27">
        <f t="shared" si="512"/>
        <v>27010.199999999997</v>
      </c>
      <c r="AM217" s="27">
        <f t="shared" si="513"/>
        <v>27010.199999999997</v>
      </c>
      <c r="AN217" s="27">
        <v>183.6</v>
      </c>
      <c r="AO217" s="27"/>
      <c r="AP217" s="27"/>
      <c r="AQ217" s="27">
        <f t="shared" si="514"/>
        <v>27193.799999999996</v>
      </c>
      <c r="AR217" s="27">
        <f t="shared" si="515"/>
        <v>27010.199999999997</v>
      </c>
      <c r="AS217" s="27">
        <f t="shared" si="516"/>
        <v>27010.199999999997</v>
      </c>
    </row>
    <row r="218" spans="1:45" s="223" customFormat="1" ht="18.75" hidden="1" customHeight="1" x14ac:dyDescent="0.25">
      <c r="A218" s="268">
        <v>915</v>
      </c>
      <c r="B218" s="167" t="s">
        <v>133</v>
      </c>
      <c r="C218" s="190" t="s">
        <v>286</v>
      </c>
      <c r="D218" s="189">
        <v>20432</v>
      </c>
      <c r="E218" s="189">
        <v>20432</v>
      </c>
      <c r="F218" s="189">
        <v>20432</v>
      </c>
      <c r="G218" s="170">
        <v>20</v>
      </c>
      <c r="H218" s="170">
        <v>45</v>
      </c>
      <c r="I218" s="170">
        <v>45</v>
      </c>
      <c r="J218" s="189"/>
      <c r="K218" s="189"/>
      <c r="L218" s="189"/>
      <c r="M218" s="181">
        <f t="shared" si="517"/>
        <v>20432</v>
      </c>
      <c r="N218" s="181">
        <f t="shared" si="518"/>
        <v>20432</v>
      </c>
      <c r="O218" s="181">
        <f t="shared" si="519"/>
        <v>20432</v>
      </c>
      <c r="P218" s="181"/>
      <c r="Q218" s="181"/>
      <c r="R218" s="181"/>
      <c r="S218" s="181">
        <f t="shared" si="502"/>
        <v>20432</v>
      </c>
      <c r="T218" s="181">
        <f t="shared" si="503"/>
        <v>20432</v>
      </c>
      <c r="U218" s="181">
        <f t="shared" si="504"/>
        <v>20432</v>
      </c>
      <c r="V218" s="181"/>
      <c r="W218" s="181"/>
      <c r="X218" s="181"/>
      <c r="Y218" s="182">
        <f t="shared" si="505"/>
        <v>20432</v>
      </c>
      <c r="Z218" s="182">
        <f t="shared" si="506"/>
        <v>20432</v>
      </c>
      <c r="AA218" s="182">
        <f t="shared" si="507"/>
        <v>20432</v>
      </c>
      <c r="AB218" s="182"/>
      <c r="AC218" s="182"/>
      <c r="AD218" s="182"/>
      <c r="AE218" s="182">
        <f t="shared" si="508"/>
        <v>20432</v>
      </c>
      <c r="AF218" s="182">
        <f t="shared" si="509"/>
        <v>20432</v>
      </c>
      <c r="AG218" s="182">
        <f t="shared" si="510"/>
        <v>20432</v>
      </c>
      <c r="AH218" s="182"/>
      <c r="AI218" s="182"/>
      <c r="AJ218" s="182"/>
      <c r="AK218" s="181">
        <f t="shared" si="511"/>
        <v>20432</v>
      </c>
      <c r="AL218" s="181">
        <f t="shared" si="512"/>
        <v>20432</v>
      </c>
      <c r="AM218" s="181">
        <f t="shared" si="513"/>
        <v>20432</v>
      </c>
      <c r="AN218" s="181"/>
      <c r="AO218" s="181"/>
      <c r="AP218" s="181"/>
      <c r="AQ218" s="181">
        <f t="shared" si="514"/>
        <v>20432</v>
      </c>
      <c r="AR218" s="181">
        <f t="shared" si="515"/>
        <v>20432</v>
      </c>
      <c r="AS218" s="181">
        <f t="shared" si="516"/>
        <v>20432</v>
      </c>
    </row>
    <row r="219" spans="1:45" ht="36" customHeight="1" x14ac:dyDescent="0.25">
      <c r="A219" s="42">
        <v>915</v>
      </c>
      <c r="B219" s="259" t="s">
        <v>134</v>
      </c>
      <c r="C219" s="57" t="s">
        <v>287</v>
      </c>
      <c r="D219" s="81">
        <v>502.6</v>
      </c>
      <c r="E219" s="81">
        <v>502.6</v>
      </c>
      <c r="F219" s="81">
        <v>502.6</v>
      </c>
      <c r="G219" s="82">
        <v>21</v>
      </c>
      <c r="H219" s="82">
        <v>46</v>
      </c>
      <c r="I219" s="82">
        <v>46</v>
      </c>
      <c r="J219" s="81"/>
      <c r="K219" s="81"/>
      <c r="L219" s="81"/>
      <c r="M219" s="27">
        <f t="shared" si="517"/>
        <v>502.6</v>
      </c>
      <c r="N219" s="27">
        <f t="shared" si="518"/>
        <v>502.6</v>
      </c>
      <c r="O219" s="27">
        <f t="shared" si="519"/>
        <v>502.6</v>
      </c>
      <c r="P219" s="27"/>
      <c r="Q219" s="27"/>
      <c r="R219" s="27"/>
      <c r="S219" s="27">
        <f t="shared" si="502"/>
        <v>502.6</v>
      </c>
      <c r="T219" s="27">
        <f t="shared" si="503"/>
        <v>502.6</v>
      </c>
      <c r="U219" s="27">
        <f t="shared" si="504"/>
        <v>502.6</v>
      </c>
      <c r="V219" s="27"/>
      <c r="W219" s="27"/>
      <c r="X219" s="27"/>
      <c r="Y219" s="159">
        <f t="shared" si="505"/>
        <v>502.6</v>
      </c>
      <c r="Z219" s="159">
        <f t="shared" si="506"/>
        <v>502.6</v>
      </c>
      <c r="AA219" s="159">
        <f t="shared" si="507"/>
        <v>502.6</v>
      </c>
      <c r="AB219" s="159"/>
      <c r="AC219" s="159"/>
      <c r="AD219" s="159"/>
      <c r="AE219" s="159">
        <f t="shared" si="508"/>
        <v>502.6</v>
      </c>
      <c r="AF219" s="159">
        <f t="shared" si="509"/>
        <v>502.6</v>
      </c>
      <c r="AG219" s="159">
        <f t="shared" si="510"/>
        <v>502.6</v>
      </c>
      <c r="AH219" s="159"/>
      <c r="AI219" s="159"/>
      <c r="AJ219" s="159"/>
      <c r="AK219" s="27">
        <f t="shared" si="511"/>
        <v>502.6</v>
      </c>
      <c r="AL219" s="27">
        <f t="shared" si="512"/>
        <v>502.6</v>
      </c>
      <c r="AM219" s="27">
        <f t="shared" si="513"/>
        <v>502.6</v>
      </c>
      <c r="AN219" s="27">
        <v>25</v>
      </c>
      <c r="AO219" s="27"/>
      <c r="AP219" s="27"/>
      <c r="AQ219" s="27">
        <f t="shared" si="514"/>
        <v>527.6</v>
      </c>
      <c r="AR219" s="27">
        <f t="shared" si="515"/>
        <v>502.6</v>
      </c>
      <c r="AS219" s="27">
        <f t="shared" si="516"/>
        <v>502.6</v>
      </c>
    </row>
    <row r="220" spans="1:45" s="223" customFormat="1" ht="36" hidden="1" customHeight="1" x14ac:dyDescent="0.25">
      <c r="A220" s="268">
        <v>915</v>
      </c>
      <c r="B220" s="271" t="s">
        <v>144</v>
      </c>
      <c r="C220" s="206" t="s">
        <v>295</v>
      </c>
      <c r="D220" s="189">
        <v>9.9</v>
      </c>
      <c r="E220" s="189">
        <v>9.9</v>
      </c>
      <c r="F220" s="189">
        <v>9.9</v>
      </c>
      <c r="G220" s="170">
        <v>22</v>
      </c>
      <c r="H220" s="170">
        <v>47</v>
      </c>
      <c r="I220" s="170">
        <v>47</v>
      </c>
      <c r="J220" s="189"/>
      <c r="K220" s="189"/>
      <c r="L220" s="189"/>
      <c r="M220" s="181">
        <f t="shared" si="517"/>
        <v>9.9</v>
      </c>
      <c r="N220" s="181">
        <f t="shared" si="518"/>
        <v>9.9</v>
      </c>
      <c r="O220" s="181">
        <f t="shared" si="519"/>
        <v>9.9</v>
      </c>
      <c r="P220" s="181"/>
      <c r="Q220" s="181"/>
      <c r="R220" s="181"/>
      <c r="S220" s="181">
        <f t="shared" si="502"/>
        <v>9.9</v>
      </c>
      <c r="T220" s="181">
        <f t="shared" si="503"/>
        <v>9.9</v>
      </c>
      <c r="U220" s="181">
        <f t="shared" si="504"/>
        <v>9.9</v>
      </c>
      <c r="V220" s="181"/>
      <c r="W220" s="181"/>
      <c r="X220" s="181"/>
      <c r="Y220" s="182">
        <f t="shared" si="505"/>
        <v>9.9</v>
      </c>
      <c r="Z220" s="182">
        <f t="shared" si="506"/>
        <v>9.9</v>
      </c>
      <c r="AA220" s="182">
        <f t="shared" si="507"/>
        <v>9.9</v>
      </c>
      <c r="AB220" s="182"/>
      <c r="AC220" s="182"/>
      <c r="AD220" s="182"/>
      <c r="AE220" s="182">
        <f t="shared" si="508"/>
        <v>9.9</v>
      </c>
      <c r="AF220" s="182">
        <f t="shared" si="509"/>
        <v>9.9</v>
      </c>
      <c r="AG220" s="182">
        <f t="shared" si="510"/>
        <v>9.9</v>
      </c>
      <c r="AH220" s="182"/>
      <c r="AI220" s="182"/>
      <c r="AJ220" s="182"/>
      <c r="AK220" s="181">
        <f t="shared" si="511"/>
        <v>9.9</v>
      </c>
      <c r="AL220" s="181">
        <f t="shared" si="512"/>
        <v>9.9</v>
      </c>
      <c r="AM220" s="181">
        <f t="shared" si="513"/>
        <v>9.9</v>
      </c>
      <c r="AN220" s="181"/>
      <c r="AO220" s="181"/>
      <c r="AP220" s="181"/>
      <c r="AQ220" s="181">
        <f t="shared" si="514"/>
        <v>9.9</v>
      </c>
      <c r="AR220" s="181">
        <f t="shared" si="515"/>
        <v>9.9</v>
      </c>
      <c r="AS220" s="181">
        <f t="shared" si="516"/>
        <v>9.9</v>
      </c>
    </row>
    <row r="221" spans="1:45" s="223" customFormat="1" ht="36" hidden="1" customHeight="1" x14ac:dyDescent="0.25">
      <c r="A221" s="268">
        <v>915</v>
      </c>
      <c r="B221" s="271" t="s">
        <v>145</v>
      </c>
      <c r="C221" s="200" t="s">
        <v>296</v>
      </c>
      <c r="D221" s="189">
        <v>7144</v>
      </c>
      <c r="E221" s="189">
        <v>7144</v>
      </c>
      <c r="F221" s="189">
        <v>7144</v>
      </c>
      <c r="G221" s="170">
        <v>26</v>
      </c>
      <c r="H221" s="170">
        <v>51</v>
      </c>
      <c r="I221" s="170">
        <v>51</v>
      </c>
      <c r="J221" s="189">
        <v>1985</v>
      </c>
      <c r="K221" s="189">
        <v>1985</v>
      </c>
      <c r="L221" s="189">
        <v>1985</v>
      </c>
      <c r="M221" s="181">
        <f t="shared" si="517"/>
        <v>9129</v>
      </c>
      <c r="N221" s="181">
        <f t="shared" si="518"/>
        <v>9129</v>
      </c>
      <c r="O221" s="181">
        <f t="shared" si="519"/>
        <v>9129</v>
      </c>
      <c r="P221" s="181"/>
      <c r="Q221" s="181"/>
      <c r="R221" s="181"/>
      <c r="S221" s="181">
        <f t="shared" si="502"/>
        <v>9129</v>
      </c>
      <c r="T221" s="181">
        <f t="shared" si="503"/>
        <v>9129</v>
      </c>
      <c r="U221" s="181">
        <f t="shared" si="504"/>
        <v>9129</v>
      </c>
      <c r="V221" s="181"/>
      <c r="W221" s="181"/>
      <c r="X221" s="181"/>
      <c r="Y221" s="182">
        <f t="shared" si="505"/>
        <v>9129</v>
      </c>
      <c r="Z221" s="182">
        <f t="shared" si="506"/>
        <v>9129</v>
      </c>
      <c r="AA221" s="182">
        <f t="shared" si="507"/>
        <v>9129</v>
      </c>
      <c r="AB221" s="182"/>
      <c r="AC221" s="182"/>
      <c r="AD221" s="182"/>
      <c r="AE221" s="182">
        <f t="shared" si="508"/>
        <v>9129</v>
      </c>
      <c r="AF221" s="182">
        <f t="shared" si="509"/>
        <v>9129</v>
      </c>
      <c r="AG221" s="182">
        <f t="shared" si="510"/>
        <v>9129</v>
      </c>
      <c r="AH221" s="182"/>
      <c r="AI221" s="182"/>
      <c r="AJ221" s="182"/>
      <c r="AK221" s="181">
        <f t="shared" si="511"/>
        <v>9129</v>
      </c>
      <c r="AL221" s="181">
        <f t="shared" si="512"/>
        <v>9129</v>
      </c>
      <c r="AM221" s="181">
        <f t="shared" si="513"/>
        <v>9129</v>
      </c>
      <c r="AN221" s="181"/>
      <c r="AO221" s="181"/>
      <c r="AP221" s="181"/>
      <c r="AQ221" s="181">
        <f t="shared" si="514"/>
        <v>9129</v>
      </c>
      <c r="AR221" s="181">
        <f t="shared" si="515"/>
        <v>9129</v>
      </c>
      <c r="AS221" s="181">
        <f t="shared" si="516"/>
        <v>9129</v>
      </c>
    </row>
    <row r="222" spans="1:45" s="223" customFormat="1" ht="54" hidden="1" customHeight="1" x14ac:dyDescent="0.25">
      <c r="A222" s="268">
        <v>915</v>
      </c>
      <c r="B222" s="271" t="s">
        <v>135</v>
      </c>
      <c r="C222" s="190" t="s">
        <v>288</v>
      </c>
      <c r="D222" s="189">
        <v>99211</v>
      </c>
      <c r="E222" s="189">
        <v>99211</v>
      </c>
      <c r="F222" s="189">
        <v>99211</v>
      </c>
      <c r="G222" s="170">
        <v>30</v>
      </c>
      <c r="H222" s="170">
        <v>55</v>
      </c>
      <c r="I222" s="170">
        <v>55</v>
      </c>
      <c r="J222" s="189"/>
      <c r="K222" s="189"/>
      <c r="L222" s="189"/>
      <c r="M222" s="181">
        <f t="shared" si="517"/>
        <v>99211</v>
      </c>
      <c r="N222" s="181">
        <f t="shared" si="518"/>
        <v>99211</v>
      </c>
      <c r="O222" s="181">
        <f t="shared" si="519"/>
        <v>99211</v>
      </c>
      <c r="P222" s="181"/>
      <c r="Q222" s="181"/>
      <c r="R222" s="181"/>
      <c r="S222" s="181">
        <f t="shared" si="502"/>
        <v>99211</v>
      </c>
      <c r="T222" s="181">
        <f t="shared" si="503"/>
        <v>99211</v>
      </c>
      <c r="U222" s="181">
        <f t="shared" si="504"/>
        <v>99211</v>
      </c>
      <c r="V222" s="181"/>
      <c r="W222" s="181"/>
      <c r="X222" s="181"/>
      <c r="Y222" s="182">
        <f t="shared" si="505"/>
        <v>99211</v>
      </c>
      <c r="Z222" s="182">
        <f t="shared" si="506"/>
        <v>99211</v>
      </c>
      <c r="AA222" s="182">
        <f t="shared" si="507"/>
        <v>99211</v>
      </c>
      <c r="AB222" s="182"/>
      <c r="AC222" s="182"/>
      <c r="AD222" s="182"/>
      <c r="AE222" s="182">
        <f t="shared" si="508"/>
        <v>99211</v>
      </c>
      <c r="AF222" s="182">
        <f t="shared" si="509"/>
        <v>99211</v>
      </c>
      <c r="AG222" s="182">
        <f t="shared" si="510"/>
        <v>99211</v>
      </c>
      <c r="AH222" s="182"/>
      <c r="AI222" s="182"/>
      <c r="AJ222" s="182"/>
      <c r="AK222" s="181">
        <f t="shared" si="511"/>
        <v>99211</v>
      </c>
      <c r="AL222" s="181">
        <f t="shared" si="512"/>
        <v>99211</v>
      </c>
      <c r="AM222" s="181">
        <f t="shared" si="513"/>
        <v>99211</v>
      </c>
      <c r="AN222" s="181"/>
      <c r="AO222" s="181"/>
      <c r="AP222" s="181"/>
      <c r="AQ222" s="181">
        <f t="shared" si="514"/>
        <v>99211</v>
      </c>
      <c r="AR222" s="181">
        <f t="shared" si="515"/>
        <v>99211</v>
      </c>
      <c r="AS222" s="181">
        <f t="shared" si="516"/>
        <v>99211</v>
      </c>
    </row>
    <row r="223" spans="1:45" s="223" customFormat="1" ht="54" hidden="1" customHeight="1" x14ac:dyDescent="0.25">
      <c r="A223" s="268">
        <v>915</v>
      </c>
      <c r="B223" s="271" t="s">
        <v>136</v>
      </c>
      <c r="C223" s="190" t="s">
        <v>289</v>
      </c>
      <c r="D223" s="189">
        <v>32</v>
      </c>
      <c r="E223" s="189">
        <v>32</v>
      </c>
      <c r="F223" s="189">
        <v>32</v>
      </c>
      <c r="G223" s="170">
        <v>33</v>
      </c>
      <c r="H223" s="170">
        <v>58</v>
      </c>
      <c r="I223" s="170">
        <v>58</v>
      </c>
      <c r="J223" s="189"/>
      <c r="K223" s="189"/>
      <c r="L223" s="189"/>
      <c r="M223" s="181">
        <f t="shared" si="517"/>
        <v>32</v>
      </c>
      <c r="N223" s="181">
        <f t="shared" si="518"/>
        <v>32</v>
      </c>
      <c r="O223" s="181">
        <f t="shared" si="519"/>
        <v>32</v>
      </c>
      <c r="P223" s="181"/>
      <c r="Q223" s="181"/>
      <c r="R223" s="181"/>
      <c r="S223" s="181">
        <f t="shared" si="502"/>
        <v>32</v>
      </c>
      <c r="T223" s="181">
        <f t="shared" si="503"/>
        <v>32</v>
      </c>
      <c r="U223" s="181">
        <f t="shared" si="504"/>
        <v>32</v>
      </c>
      <c r="V223" s="181"/>
      <c r="W223" s="181"/>
      <c r="X223" s="181"/>
      <c r="Y223" s="182">
        <f t="shared" si="505"/>
        <v>32</v>
      </c>
      <c r="Z223" s="182">
        <f t="shared" si="506"/>
        <v>32</v>
      </c>
      <c r="AA223" s="182">
        <f t="shared" si="507"/>
        <v>32</v>
      </c>
      <c r="AB223" s="182"/>
      <c r="AC223" s="182"/>
      <c r="AD223" s="182"/>
      <c r="AE223" s="182">
        <f t="shared" si="508"/>
        <v>32</v>
      </c>
      <c r="AF223" s="182">
        <f t="shared" si="509"/>
        <v>32</v>
      </c>
      <c r="AG223" s="182">
        <f t="shared" si="510"/>
        <v>32</v>
      </c>
      <c r="AH223" s="182"/>
      <c r="AI223" s="182"/>
      <c r="AJ223" s="182"/>
      <c r="AK223" s="181">
        <f t="shared" si="511"/>
        <v>32</v>
      </c>
      <c r="AL223" s="181">
        <f t="shared" si="512"/>
        <v>32</v>
      </c>
      <c r="AM223" s="181">
        <f t="shared" si="513"/>
        <v>32</v>
      </c>
      <c r="AN223" s="181"/>
      <c r="AO223" s="181"/>
      <c r="AP223" s="181"/>
      <c r="AQ223" s="181">
        <f t="shared" si="514"/>
        <v>32</v>
      </c>
      <c r="AR223" s="181">
        <f t="shared" si="515"/>
        <v>32</v>
      </c>
      <c r="AS223" s="181">
        <f t="shared" si="516"/>
        <v>32</v>
      </c>
    </row>
    <row r="224" spans="1:45" s="223" customFormat="1" ht="54" hidden="1" customHeight="1" x14ac:dyDescent="0.25">
      <c r="A224" s="268">
        <v>915</v>
      </c>
      <c r="B224" s="271" t="s">
        <v>334</v>
      </c>
      <c r="C224" s="184" t="s">
        <v>297</v>
      </c>
      <c r="D224" s="189">
        <v>205</v>
      </c>
      <c r="E224" s="189">
        <v>213</v>
      </c>
      <c r="F224" s="189">
        <v>222</v>
      </c>
      <c r="G224" s="170">
        <v>25</v>
      </c>
      <c r="H224" s="170">
        <v>49</v>
      </c>
      <c r="I224" s="170">
        <v>49</v>
      </c>
      <c r="J224" s="189"/>
      <c r="K224" s="189"/>
      <c r="L224" s="189"/>
      <c r="M224" s="181">
        <f t="shared" si="517"/>
        <v>205</v>
      </c>
      <c r="N224" s="181">
        <f t="shared" si="518"/>
        <v>213</v>
      </c>
      <c r="O224" s="181">
        <f t="shared" si="519"/>
        <v>222</v>
      </c>
      <c r="P224" s="181"/>
      <c r="Q224" s="181"/>
      <c r="R224" s="181"/>
      <c r="S224" s="181">
        <f t="shared" si="502"/>
        <v>205</v>
      </c>
      <c r="T224" s="181">
        <f t="shared" si="503"/>
        <v>213</v>
      </c>
      <c r="U224" s="181">
        <f t="shared" si="504"/>
        <v>222</v>
      </c>
      <c r="V224" s="181"/>
      <c r="W224" s="181"/>
      <c r="X224" s="181"/>
      <c r="Y224" s="182">
        <f t="shared" si="505"/>
        <v>205</v>
      </c>
      <c r="Z224" s="182">
        <f t="shared" si="506"/>
        <v>213</v>
      </c>
      <c r="AA224" s="182">
        <f t="shared" si="507"/>
        <v>222</v>
      </c>
      <c r="AB224" s="182"/>
      <c r="AC224" s="182"/>
      <c r="AD224" s="182"/>
      <c r="AE224" s="182">
        <f t="shared" si="508"/>
        <v>205</v>
      </c>
      <c r="AF224" s="182">
        <f t="shared" si="509"/>
        <v>213</v>
      </c>
      <c r="AG224" s="182">
        <f t="shared" si="510"/>
        <v>222</v>
      </c>
      <c r="AH224" s="182"/>
      <c r="AI224" s="182"/>
      <c r="AJ224" s="182"/>
      <c r="AK224" s="181">
        <f t="shared" si="511"/>
        <v>205</v>
      </c>
      <c r="AL224" s="181">
        <f t="shared" si="512"/>
        <v>213</v>
      </c>
      <c r="AM224" s="181">
        <f t="shared" si="513"/>
        <v>222</v>
      </c>
      <c r="AN224" s="181"/>
      <c r="AO224" s="181"/>
      <c r="AP224" s="181"/>
      <c r="AQ224" s="181">
        <f t="shared" si="514"/>
        <v>205</v>
      </c>
      <c r="AR224" s="181">
        <f t="shared" si="515"/>
        <v>213</v>
      </c>
      <c r="AS224" s="181">
        <f t="shared" si="516"/>
        <v>222</v>
      </c>
    </row>
    <row r="225" spans="1:45" s="223" customFormat="1" ht="36" hidden="1" customHeight="1" x14ac:dyDescent="0.25">
      <c r="A225" s="268">
        <v>919</v>
      </c>
      <c r="B225" s="271"/>
      <c r="C225" s="184" t="s">
        <v>354</v>
      </c>
      <c r="D225" s="189">
        <v>150</v>
      </c>
      <c r="E225" s="189">
        <v>0</v>
      </c>
      <c r="F225" s="189">
        <v>0</v>
      </c>
      <c r="G225" s="170">
        <v>35</v>
      </c>
      <c r="H225" s="170">
        <v>60</v>
      </c>
      <c r="I225" s="170">
        <v>60</v>
      </c>
      <c r="J225" s="189"/>
      <c r="K225" s="189"/>
      <c r="L225" s="189"/>
      <c r="M225" s="181">
        <f t="shared" si="517"/>
        <v>150</v>
      </c>
      <c r="N225" s="181">
        <f t="shared" si="518"/>
        <v>0</v>
      </c>
      <c r="O225" s="181">
        <f t="shared" si="519"/>
        <v>0</v>
      </c>
      <c r="P225" s="181"/>
      <c r="Q225" s="181"/>
      <c r="R225" s="181"/>
      <c r="S225" s="181">
        <f t="shared" si="502"/>
        <v>150</v>
      </c>
      <c r="T225" s="181">
        <f t="shared" si="503"/>
        <v>0</v>
      </c>
      <c r="U225" s="181">
        <f t="shared" si="504"/>
        <v>0</v>
      </c>
      <c r="V225" s="181"/>
      <c r="W225" s="181"/>
      <c r="X225" s="181"/>
      <c r="Y225" s="182">
        <f t="shared" si="505"/>
        <v>150</v>
      </c>
      <c r="Z225" s="182">
        <f t="shared" si="506"/>
        <v>0</v>
      </c>
      <c r="AA225" s="182">
        <f t="shared" si="507"/>
        <v>0</v>
      </c>
      <c r="AB225" s="182"/>
      <c r="AC225" s="182"/>
      <c r="AD225" s="182"/>
      <c r="AE225" s="182">
        <f t="shared" si="508"/>
        <v>150</v>
      </c>
      <c r="AF225" s="182">
        <f t="shared" si="509"/>
        <v>0</v>
      </c>
      <c r="AG225" s="182">
        <f t="shared" si="510"/>
        <v>0</v>
      </c>
      <c r="AH225" s="182"/>
      <c r="AI225" s="182"/>
      <c r="AJ225" s="182"/>
      <c r="AK225" s="181">
        <f t="shared" si="511"/>
        <v>150</v>
      </c>
      <c r="AL225" s="181">
        <f t="shared" si="512"/>
        <v>0</v>
      </c>
      <c r="AM225" s="181">
        <f t="shared" si="513"/>
        <v>0</v>
      </c>
      <c r="AN225" s="181"/>
      <c r="AO225" s="181"/>
      <c r="AP225" s="181"/>
      <c r="AQ225" s="181">
        <f t="shared" si="514"/>
        <v>150</v>
      </c>
      <c r="AR225" s="181">
        <f t="shared" si="515"/>
        <v>0</v>
      </c>
      <c r="AS225" s="181">
        <f t="shared" si="516"/>
        <v>0</v>
      </c>
    </row>
    <row r="226" spans="1:45" x14ac:dyDescent="0.25">
      <c r="A226" s="42"/>
      <c r="B226" s="140" t="s">
        <v>420</v>
      </c>
      <c r="C226" s="54" t="s">
        <v>299</v>
      </c>
      <c r="D226" s="80">
        <f>D227</f>
        <v>262958.3</v>
      </c>
      <c r="E226" s="80">
        <f>E227</f>
        <v>340671.4</v>
      </c>
      <c r="F226" s="80">
        <f>F227</f>
        <v>272908.5</v>
      </c>
      <c r="G226" s="82"/>
      <c r="H226" s="82"/>
      <c r="I226" s="82"/>
      <c r="J226" s="80">
        <f t="shared" ref="J226:X226" si="523">J227</f>
        <v>0</v>
      </c>
      <c r="K226" s="80">
        <f t="shared" si="523"/>
        <v>0</v>
      </c>
      <c r="L226" s="80">
        <f t="shared" si="523"/>
        <v>0</v>
      </c>
      <c r="M226" s="26">
        <f t="shared" si="523"/>
        <v>262958.3</v>
      </c>
      <c r="N226" s="26">
        <f t="shared" si="523"/>
        <v>340671.4</v>
      </c>
      <c r="O226" s="26">
        <f t="shared" si="523"/>
        <v>272908.5</v>
      </c>
      <c r="P226" s="26">
        <f t="shared" si="523"/>
        <v>0</v>
      </c>
      <c r="Q226" s="26">
        <f t="shared" si="523"/>
        <v>0</v>
      </c>
      <c r="R226" s="26">
        <f t="shared" si="523"/>
        <v>0</v>
      </c>
      <c r="S226" s="26">
        <f t="shared" si="523"/>
        <v>262958.3</v>
      </c>
      <c r="T226" s="26">
        <f t="shared" si="523"/>
        <v>340671.4</v>
      </c>
      <c r="U226" s="26">
        <f t="shared" si="523"/>
        <v>272908.5</v>
      </c>
      <c r="V226" s="26">
        <f t="shared" si="523"/>
        <v>0</v>
      </c>
      <c r="W226" s="26">
        <f t="shared" si="523"/>
        <v>0</v>
      </c>
      <c r="X226" s="26">
        <f t="shared" si="523"/>
        <v>0</v>
      </c>
      <c r="Y226" s="158">
        <f t="shared" ref="Y226" si="524">Y227+Y228</f>
        <v>262958.3</v>
      </c>
      <c r="Z226" s="158">
        <f t="shared" ref="Z226" si="525">Z227+Z228</f>
        <v>340671.4</v>
      </c>
      <c r="AA226" s="158">
        <f t="shared" ref="AA226" si="526">AA227+AA228</f>
        <v>272908.5</v>
      </c>
      <c r="AB226" s="158">
        <f t="shared" ref="AB226:AD226" si="527">AB227+AB228</f>
        <v>13079</v>
      </c>
      <c r="AC226" s="158">
        <f t="shared" si="527"/>
        <v>0</v>
      </c>
      <c r="AD226" s="158">
        <f t="shared" si="527"/>
        <v>0</v>
      </c>
      <c r="AE226" s="158">
        <f>AE227+AE228</f>
        <v>276037.3</v>
      </c>
      <c r="AF226" s="158">
        <f t="shared" ref="AF226:AJ226" si="528">AF227+AF228</f>
        <v>340671.4</v>
      </c>
      <c r="AG226" s="158">
        <f t="shared" si="528"/>
        <v>272908.5</v>
      </c>
      <c r="AH226" s="158">
        <f t="shared" si="528"/>
        <v>0</v>
      </c>
      <c r="AI226" s="158">
        <f t="shared" si="528"/>
        <v>0</v>
      </c>
      <c r="AJ226" s="158">
        <f t="shared" si="528"/>
        <v>0</v>
      </c>
      <c r="AK226" s="26">
        <f t="shared" ref="AK226:AM226" si="529">SUM(AK227:AK230)</f>
        <v>276037.3</v>
      </c>
      <c r="AL226" s="26">
        <f t="shared" si="529"/>
        <v>340671.4</v>
      </c>
      <c r="AM226" s="26">
        <f t="shared" si="529"/>
        <v>272908.5</v>
      </c>
      <c r="AN226" s="26">
        <f>SUM(AN227:AN230)</f>
        <v>446.30000000000018</v>
      </c>
      <c r="AO226" s="26">
        <f t="shared" ref="AO226:AS226" si="530">SUM(AO227:AO230)</f>
        <v>0</v>
      </c>
      <c r="AP226" s="26">
        <f t="shared" si="530"/>
        <v>0</v>
      </c>
      <c r="AQ226" s="26">
        <f t="shared" si="530"/>
        <v>276483.59999999998</v>
      </c>
      <c r="AR226" s="26">
        <f t="shared" si="530"/>
        <v>340671.4</v>
      </c>
      <c r="AS226" s="26">
        <f t="shared" si="530"/>
        <v>272908.5</v>
      </c>
    </row>
    <row r="227" spans="1:45" s="223" customFormat="1" ht="54" hidden="1" customHeight="1" x14ac:dyDescent="0.25">
      <c r="A227" s="268">
        <v>855</v>
      </c>
      <c r="B227" s="185" t="s">
        <v>421</v>
      </c>
      <c r="C227" s="184" t="s">
        <v>300</v>
      </c>
      <c r="D227" s="189">
        <v>262958.3</v>
      </c>
      <c r="E227" s="189">
        <v>340671.4</v>
      </c>
      <c r="F227" s="189">
        <v>272908.5</v>
      </c>
      <c r="G227" s="170">
        <v>52</v>
      </c>
      <c r="H227" s="170">
        <v>78</v>
      </c>
      <c r="I227" s="170">
        <v>78</v>
      </c>
      <c r="J227" s="189"/>
      <c r="K227" s="189"/>
      <c r="L227" s="189"/>
      <c r="M227" s="181">
        <f>D227+J227</f>
        <v>262958.3</v>
      </c>
      <c r="N227" s="181">
        <f>E227+K227</f>
        <v>340671.4</v>
      </c>
      <c r="O227" s="181">
        <f>F227+L227</f>
        <v>272908.5</v>
      </c>
      <c r="P227" s="181"/>
      <c r="Q227" s="181"/>
      <c r="R227" s="181"/>
      <c r="S227" s="181">
        <f>M227+P227</f>
        <v>262958.3</v>
      </c>
      <c r="T227" s="181">
        <f>N227+Q227</f>
        <v>340671.4</v>
      </c>
      <c r="U227" s="181">
        <f>O227+R227</f>
        <v>272908.5</v>
      </c>
      <c r="V227" s="181"/>
      <c r="W227" s="181"/>
      <c r="X227" s="181"/>
      <c r="Y227" s="182">
        <f>S227+V227</f>
        <v>262958.3</v>
      </c>
      <c r="Z227" s="182">
        <f>T227+W227</f>
        <v>340671.4</v>
      </c>
      <c r="AA227" s="182">
        <f>U227+X227</f>
        <v>272908.5</v>
      </c>
      <c r="AB227" s="182"/>
      <c r="AC227" s="182"/>
      <c r="AD227" s="182"/>
      <c r="AE227" s="182">
        <f t="shared" ref="AE227:AG228" si="531">Y227+AB227</f>
        <v>262958.3</v>
      </c>
      <c r="AF227" s="182">
        <f t="shared" si="531"/>
        <v>340671.4</v>
      </c>
      <c r="AG227" s="182">
        <f t="shared" si="531"/>
        <v>272908.5</v>
      </c>
      <c r="AH227" s="182"/>
      <c r="AI227" s="182"/>
      <c r="AJ227" s="182"/>
      <c r="AK227" s="181">
        <f t="shared" ref="AK227:AK228" si="532">AE227+AH227</f>
        <v>262958.3</v>
      </c>
      <c r="AL227" s="181">
        <f t="shared" ref="AL227:AL228" si="533">AF227+AI227</f>
        <v>340671.4</v>
      </c>
      <c r="AM227" s="181">
        <f t="shared" ref="AM227:AM228" si="534">AG227+AJ227</f>
        <v>272908.5</v>
      </c>
      <c r="AN227" s="181">
        <v>0</v>
      </c>
      <c r="AO227" s="181"/>
      <c r="AP227" s="181"/>
      <c r="AQ227" s="181">
        <f t="shared" ref="AQ227:AQ230" si="535">AK227+AN227</f>
        <v>262958.3</v>
      </c>
      <c r="AR227" s="181">
        <f t="shared" ref="AR227:AR230" si="536">AL227+AO227</f>
        <v>340671.4</v>
      </c>
      <c r="AS227" s="181">
        <f t="shared" ref="AS227:AS230" si="537">AM227+AP227</f>
        <v>272908.5</v>
      </c>
    </row>
    <row r="228" spans="1:45" ht="59.25" customHeight="1" x14ac:dyDescent="0.25">
      <c r="A228" s="42">
        <v>915</v>
      </c>
      <c r="B228" s="141" t="s">
        <v>459</v>
      </c>
      <c r="C228" s="57" t="s">
        <v>477</v>
      </c>
      <c r="D228" s="81"/>
      <c r="E228" s="81"/>
      <c r="F228" s="81"/>
      <c r="G228" s="82">
        <v>83</v>
      </c>
      <c r="H228" s="82"/>
      <c r="I228" s="82"/>
      <c r="J228" s="81"/>
      <c r="K228" s="81"/>
      <c r="L228" s="81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159">
        <v>0</v>
      </c>
      <c r="Z228" s="159">
        <v>0</v>
      </c>
      <c r="AA228" s="159">
        <v>0</v>
      </c>
      <c r="AB228" s="159">
        <v>13079</v>
      </c>
      <c r="AC228" s="159"/>
      <c r="AD228" s="159"/>
      <c r="AE228" s="159">
        <f t="shared" si="531"/>
        <v>13079</v>
      </c>
      <c r="AF228" s="159">
        <f t="shared" si="531"/>
        <v>0</v>
      </c>
      <c r="AG228" s="159">
        <f t="shared" si="531"/>
        <v>0</v>
      </c>
      <c r="AH228" s="159"/>
      <c r="AI228" s="159"/>
      <c r="AJ228" s="159"/>
      <c r="AK228" s="27">
        <f t="shared" si="532"/>
        <v>13079</v>
      </c>
      <c r="AL228" s="27">
        <f t="shared" si="533"/>
        <v>0</v>
      </c>
      <c r="AM228" s="27">
        <f t="shared" si="534"/>
        <v>0</v>
      </c>
      <c r="AN228" s="27">
        <v>-5353.7</v>
      </c>
      <c r="AO228" s="27"/>
      <c r="AP228" s="27"/>
      <c r="AQ228" s="27">
        <f t="shared" si="535"/>
        <v>7725.3</v>
      </c>
      <c r="AR228" s="27">
        <f t="shared" si="536"/>
        <v>0</v>
      </c>
      <c r="AS228" s="27">
        <f t="shared" si="537"/>
        <v>0</v>
      </c>
    </row>
    <row r="229" spans="1:45" ht="83.25" customHeight="1" x14ac:dyDescent="0.25">
      <c r="A229" s="42">
        <v>900</v>
      </c>
      <c r="B229" s="141" t="s">
        <v>475</v>
      </c>
      <c r="C229" s="57" t="s">
        <v>474</v>
      </c>
      <c r="D229" s="81"/>
      <c r="E229" s="81"/>
      <c r="F229" s="81"/>
      <c r="G229" s="82"/>
      <c r="H229" s="82"/>
      <c r="I229" s="82"/>
      <c r="J229" s="81"/>
      <c r="K229" s="81"/>
      <c r="L229" s="81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27">
        <v>0</v>
      </c>
      <c r="AL229" s="27">
        <v>0</v>
      </c>
      <c r="AM229" s="27"/>
      <c r="AN229" s="27">
        <v>200</v>
      </c>
      <c r="AO229" s="27"/>
      <c r="AP229" s="27"/>
      <c r="AQ229" s="27">
        <f>AK229+AN229</f>
        <v>200</v>
      </c>
      <c r="AR229" s="27">
        <f>AL229+AO229</f>
        <v>0</v>
      </c>
      <c r="AS229" s="27">
        <f>AM229+AP229</f>
        <v>0</v>
      </c>
    </row>
    <row r="230" spans="1:45" ht="41.25" customHeight="1" x14ac:dyDescent="0.25">
      <c r="A230" s="42">
        <v>913</v>
      </c>
      <c r="B230" s="141" t="s">
        <v>472</v>
      </c>
      <c r="C230" s="57" t="s">
        <v>473</v>
      </c>
      <c r="D230" s="81"/>
      <c r="E230" s="81"/>
      <c r="F230" s="81"/>
      <c r="G230" s="82"/>
      <c r="H230" s="82"/>
      <c r="I230" s="82"/>
      <c r="J230" s="81"/>
      <c r="K230" s="81"/>
      <c r="L230" s="81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27">
        <v>0</v>
      </c>
      <c r="AL230" s="27">
        <v>0</v>
      </c>
      <c r="AM230" s="27">
        <v>0</v>
      </c>
      <c r="AN230" s="27">
        <v>5600</v>
      </c>
      <c r="AO230" s="27"/>
      <c r="AP230" s="27"/>
      <c r="AQ230" s="27">
        <f t="shared" si="535"/>
        <v>5600</v>
      </c>
      <c r="AR230" s="27">
        <f t="shared" si="536"/>
        <v>0</v>
      </c>
      <c r="AS230" s="27">
        <f t="shared" si="537"/>
        <v>0</v>
      </c>
    </row>
    <row r="231" spans="1:45" s="223" customFormat="1" ht="36" hidden="1" customHeight="1" x14ac:dyDescent="0.25">
      <c r="A231" s="268"/>
      <c r="B231" s="207" t="s">
        <v>146</v>
      </c>
      <c r="C231" s="208" t="s">
        <v>350</v>
      </c>
      <c r="D231" s="197"/>
      <c r="E231" s="197"/>
      <c r="F231" s="197"/>
      <c r="G231" s="170"/>
      <c r="H231" s="170"/>
      <c r="I231" s="170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8"/>
      <c r="W231" s="197"/>
      <c r="X231" s="197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8"/>
      <c r="AL231" s="198"/>
      <c r="AM231" s="198"/>
      <c r="AN231" s="198"/>
      <c r="AO231" s="198"/>
      <c r="AP231" s="198"/>
      <c r="AQ231" s="198"/>
      <c r="AR231" s="198"/>
      <c r="AS231" s="198"/>
    </row>
    <row r="232" spans="1:45" s="223" customFormat="1" ht="36" hidden="1" customHeight="1" x14ac:dyDescent="0.25">
      <c r="A232" s="268"/>
      <c r="B232" s="209" t="s">
        <v>147</v>
      </c>
      <c r="C232" s="210" t="s">
        <v>301</v>
      </c>
      <c r="D232" s="197"/>
      <c r="E232" s="197"/>
      <c r="F232" s="197"/>
      <c r="G232" s="170"/>
      <c r="H232" s="170"/>
      <c r="I232" s="170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8"/>
      <c r="W232" s="197"/>
      <c r="X232" s="197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8"/>
      <c r="AL232" s="198"/>
      <c r="AM232" s="198"/>
      <c r="AN232" s="198"/>
      <c r="AO232" s="198"/>
      <c r="AP232" s="198"/>
      <c r="AQ232" s="198"/>
      <c r="AR232" s="198"/>
      <c r="AS232" s="198"/>
    </row>
    <row r="233" spans="1:45" x14ac:dyDescent="0.25">
      <c r="A233" s="42"/>
      <c r="B233" s="242" t="s">
        <v>424</v>
      </c>
      <c r="C233" s="54" t="s">
        <v>302</v>
      </c>
      <c r="D233" s="80">
        <f>D234</f>
        <v>1081.4000000000001</v>
      </c>
      <c r="E233" s="80">
        <f>E234</f>
        <v>1107</v>
      </c>
      <c r="F233" s="80">
        <f>F234</f>
        <v>285</v>
      </c>
      <c r="G233" s="82"/>
      <c r="H233" s="82"/>
      <c r="I233" s="82"/>
      <c r="J233" s="80">
        <f t="shared" ref="J233:Y233" si="538">J234</f>
        <v>0</v>
      </c>
      <c r="K233" s="80">
        <f t="shared" si="538"/>
        <v>0</v>
      </c>
      <c r="L233" s="80">
        <f t="shared" si="538"/>
        <v>0</v>
      </c>
      <c r="M233" s="26">
        <f t="shared" si="538"/>
        <v>1081.4000000000001</v>
      </c>
      <c r="N233" s="26">
        <f t="shared" si="538"/>
        <v>1107</v>
      </c>
      <c r="O233" s="26">
        <f t="shared" si="538"/>
        <v>285</v>
      </c>
      <c r="P233" s="26">
        <f t="shared" si="538"/>
        <v>6600</v>
      </c>
      <c r="Q233" s="26">
        <f t="shared" si="538"/>
        <v>0</v>
      </c>
      <c r="R233" s="26">
        <f t="shared" si="538"/>
        <v>0</v>
      </c>
      <c r="S233" s="26">
        <f t="shared" si="538"/>
        <v>7681.4</v>
      </c>
      <c r="T233" s="26">
        <f t="shared" si="538"/>
        <v>1107</v>
      </c>
      <c r="U233" s="26">
        <f t="shared" si="538"/>
        <v>285</v>
      </c>
      <c r="V233" s="26">
        <f t="shared" si="538"/>
        <v>13767.4</v>
      </c>
      <c r="W233" s="26">
        <f t="shared" si="538"/>
        <v>0</v>
      </c>
      <c r="X233" s="26">
        <f t="shared" si="538"/>
        <v>0</v>
      </c>
      <c r="Y233" s="158">
        <f t="shared" si="538"/>
        <v>21448.799999999999</v>
      </c>
      <c r="Z233" s="158">
        <f>Z234</f>
        <v>1107</v>
      </c>
      <c r="AA233" s="158">
        <f>AA234</f>
        <v>285</v>
      </c>
      <c r="AB233" s="158">
        <f t="shared" ref="AB233:AE233" si="539">AB234</f>
        <v>44005</v>
      </c>
      <c r="AC233" s="158">
        <f t="shared" si="539"/>
        <v>-822</v>
      </c>
      <c r="AD233" s="158">
        <f t="shared" si="539"/>
        <v>0</v>
      </c>
      <c r="AE233" s="158">
        <f t="shared" si="539"/>
        <v>65453.8</v>
      </c>
      <c r="AF233" s="158">
        <f>AF234</f>
        <v>285</v>
      </c>
      <c r="AG233" s="158">
        <f>AG234</f>
        <v>285</v>
      </c>
      <c r="AH233" s="158">
        <f t="shared" ref="AH233:AK233" si="540">AH234</f>
        <v>2337.3000000000002</v>
      </c>
      <c r="AI233" s="158">
        <f t="shared" si="540"/>
        <v>0</v>
      </c>
      <c r="AJ233" s="158">
        <f t="shared" si="540"/>
        <v>0</v>
      </c>
      <c r="AK233" s="26">
        <f t="shared" si="540"/>
        <v>67791.100000000006</v>
      </c>
      <c r="AL233" s="26">
        <f>AL234</f>
        <v>285</v>
      </c>
      <c r="AM233" s="26">
        <f>AM234</f>
        <v>285</v>
      </c>
      <c r="AN233" s="26">
        <f t="shared" ref="AN233:AQ233" si="541">AN234</f>
        <v>800</v>
      </c>
      <c r="AO233" s="26">
        <f t="shared" si="541"/>
        <v>0</v>
      </c>
      <c r="AP233" s="26">
        <f t="shared" si="541"/>
        <v>0</v>
      </c>
      <c r="AQ233" s="26">
        <f t="shared" si="541"/>
        <v>68591.100000000006</v>
      </c>
      <c r="AR233" s="26">
        <f>AR234</f>
        <v>285</v>
      </c>
      <c r="AS233" s="26">
        <f>AS234</f>
        <v>285</v>
      </c>
    </row>
    <row r="234" spans="1:45" ht="26.25" customHeight="1" x14ac:dyDescent="0.25">
      <c r="A234" s="42"/>
      <c r="B234" s="141" t="s">
        <v>423</v>
      </c>
      <c r="C234" s="263" t="s">
        <v>303</v>
      </c>
      <c r="D234" s="81">
        <f>285+796.4</f>
        <v>1081.4000000000001</v>
      </c>
      <c r="E234" s="81">
        <f>285+822</f>
        <v>1107</v>
      </c>
      <c r="F234" s="81">
        <v>285</v>
      </c>
      <c r="G234" s="82"/>
      <c r="H234" s="82"/>
      <c r="I234" s="82"/>
      <c r="J234" s="81"/>
      <c r="K234" s="81"/>
      <c r="L234" s="81"/>
      <c r="M234" s="27">
        <f>D234+J234</f>
        <v>1081.4000000000001</v>
      </c>
      <c r="N234" s="27">
        <f>E234+K234</f>
        <v>1107</v>
      </c>
      <c r="O234" s="27">
        <f>F234+L234</f>
        <v>285</v>
      </c>
      <c r="P234" s="27">
        <v>6600</v>
      </c>
      <c r="Q234" s="27"/>
      <c r="R234" s="27"/>
      <c r="S234" s="27">
        <f>M234+P234</f>
        <v>7681.4</v>
      </c>
      <c r="T234" s="27">
        <f>N234+Q234</f>
        <v>1107</v>
      </c>
      <c r="U234" s="27">
        <f>O234+R234</f>
        <v>285</v>
      </c>
      <c r="V234" s="27">
        <f>13200+567.4</f>
        <v>13767.4</v>
      </c>
      <c r="W234" s="264"/>
      <c r="X234" s="264"/>
      <c r="Y234" s="159">
        <f>S234+V234</f>
        <v>21448.799999999999</v>
      </c>
      <c r="Z234" s="159">
        <f>T234+W234</f>
        <v>1107</v>
      </c>
      <c r="AA234" s="159">
        <f>U234+X234</f>
        <v>285</v>
      </c>
      <c r="AB234" s="159">
        <f>40400+5+3600</f>
        <v>44005</v>
      </c>
      <c r="AC234" s="159">
        <v>-822</v>
      </c>
      <c r="AD234" s="265"/>
      <c r="AE234" s="159">
        <f>Y234+AB234</f>
        <v>65453.8</v>
      </c>
      <c r="AF234" s="159">
        <f>Z234+AC234</f>
        <v>285</v>
      </c>
      <c r="AG234" s="159">
        <f>AA234+AD234</f>
        <v>285</v>
      </c>
      <c r="AH234" s="159">
        <f>221+16.3+2100</f>
        <v>2337.3000000000002</v>
      </c>
      <c r="AI234" s="159"/>
      <c r="AJ234" s="265"/>
      <c r="AK234" s="27">
        <f>AE234+AH234</f>
        <v>67791.100000000006</v>
      </c>
      <c r="AL234" s="27">
        <f>AF234+AI234</f>
        <v>285</v>
      </c>
      <c r="AM234" s="27">
        <f>AG234+AJ234</f>
        <v>285</v>
      </c>
      <c r="AN234" s="27">
        <v>800</v>
      </c>
      <c r="AO234" s="27"/>
      <c r="AP234" s="266"/>
      <c r="AQ234" s="27">
        <f>AK234+AN234</f>
        <v>68591.100000000006</v>
      </c>
      <c r="AR234" s="27">
        <f>AL234+AO234</f>
        <v>285</v>
      </c>
      <c r="AS234" s="27">
        <f>AM234+AP234</f>
        <v>285</v>
      </c>
    </row>
    <row r="235" spans="1:45" s="223" customFormat="1" ht="18.75" hidden="1" customHeight="1" x14ac:dyDescent="0.25">
      <c r="A235" s="268"/>
      <c r="B235" s="220" t="s">
        <v>333</v>
      </c>
      <c r="C235" s="221"/>
      <c r="D235" s="197"/>
      <c r="E235" s="197"/>
      <c r="F235" s="197"/>
      <c r="G235" s="170"/>
      <c r="H235" s="170"/>
      <c r="I235" s="170"/>
      <c r="J235" s="197"/>
      <c r="K235" s="197"/>
      <c r="L235" s="197"/>
      <c r="M235" s="198"/>
      <c r="N235" s="198"/>
      <c r="O235" s="198"/>
      <c r="P235" s="198"/>
      <c r="Q235" s="198"/>
      <c r="R235" s="198"/>
      <c r="S235" s="198"/>
      <c r="T235" s="198"/>
      <c r="U235" s="198"/>
      <c r="V235" s="222"/>
      <c r="Y235" s="199"/>
      <c r="Z235" s="199"/>
      <c r="AA235" s="199"/>
      <c r="AB235" s="211"/>
      <c r="AC235" s="211"/>
      <c r="AD235" s="211"/>
      <c r="AE235" s="199"/>
      <c r="AF235" s="199"/>
      <c r="AG235" s="199"/>
      <c r="AH235" s="211"/>
      <c r="AI235" s="211"/>
      <c r="AJ235" s="211"/>
      <c r="AK235" s="198"/>
      <c r="AL235" s="198"/>
      <c r="AM235" s="198"/>
      <c r="AN235" s="212"/>
      <c r="AO235" s="212"/>
      <c r="AP235" s="212"/>
      <c r="AQ235" s="198"/>
      <c r="AR235" s="198"/>
      <c r="AS235" s="198"/>
    </row>
    <row r="236" spans="1:45" s="223" customFormat="1" ht="18.75" hidden="1" customHeight="1" x14ac:dyDescent="0.25">
      <c r="A236" s="268"/>
      <c r="B236" s="207" t="s">
        <v>148</v>
      </c>
      <c r="C236" s="208" t="s">
        <v>304</v>
      </c>
      <c r="D236" s="197"/>
      <c r="E236" s="197"/>
      <c r="F236" s="197"/>
      <c r="G236" s="170"/>
      <c r="H236" s="170"/>
      <c r="I236" s="170"/>
      <c r="J236" s="197"/>
      <c r="K236" s="197"/>
      <c r="L236" s="197"/>
      <c r="M236" s="198"/>
      <c r="N236" s="198"/>
      <c r="O236" s="198"/>
      <c r="P236" s="198"/>
      <c r="Q236" s="198"/>
      <c r="R236" s="198"/>
      <c r="S236" s="198"/>
      <c r="T236" s="198"/>
      <c r="U236" s="198"/>
      <c r="V236" s="222"/>
      <c r="Y236" s="199"/>
      <c r="Z236" s="199"/>
      <c r="AA236" s="199"/>
      <c r="AB236" s="211"/>
      <c r="AC236" s="211"/>
      <c r="AD236" s="211"/>
      <c r="AE236" s="199"/>
      <c r="AF236" s="199"/>
      <c r="AG236" s="199"/>
      <c r="AH236" s="211"/>
      <c r="AI236" s="211"/>
      <c r="AJ236" s="211"/>
      <c r="AK236" s="198"/>
      <c r="AL236" s="198"/>
      <c r="AM236" s="198"/>
      <c r="AN236" s="212"/>
      <c r="AO236" s="212"/>
      <c r="AP236" s="212"/>
      <c r="AQ236" s="198"/>
      <c r="AR236" s="198"/>
      <c r="AS236" s="198"/>
    </row>
    <row r="237" spans="1:45" x14ac:dyDescent="0.25">
      <c r="A237" s="42"/>
      <c r="B237" s="140"/>
      <c r="C237" s="59" t="s">
        <v>305</v>
      </c>
      <c r="D237" s="80">
        <f>D132+D133</f>
        <v>2810360.3000000003</v>
      </c>
      <c r="E237" s="80">
        <f>E132+E133</f>
        <v>2640473.8000000003</v>
      </c>
      <c r="F237" s="80">
        <f>F132+F133</f>
        <v>2536969.5</v>
      </c>
      <c r="G237" s="82"/>
      <c r="H237" s="82"/>
      <c r="I237" s="82"/>
      <c r="J237" s="80">
        <f t="shared" ref="J237:AS237" si="542">J132+J133</f>
        <v>220092.79999999999</v>
      </c>
      <c r="K237" s="80">
        <f t="shared" si="542"/>
        <v>66446.5</v>
      </c>
      <c r="L237" s="80">
        <f t="shared" si="542"/>
        <v>41711.699999999997</v>
      </c>
      <c r="M237" s="26">
        <f t="shared" si="542"/>
        <v>3030603.0999999996</v>
      </c>
      <c r="N237" s="26">
        <f t="shared" si="542"/>
        <v>2706920.3000000003</v>
      </c>
      <c r="O237" s="26">
        <f t="shared" si="542"/>
        <v>2578681.2000000002</v>
      </c>
      <c r="P237" s="26">
        <f t="shared" si="542"/>
        <v>16600</v>
      </c>
      <c r="Q237" s="26">
        <f t="shared" si="542"/>
        <v>0</v>
      </c>
      <c r="R237" s="26">
        <f t="shared" si="542"/>
        <v>0</v>
      </c>
      <c r="S237" s="26">
        <f t="shared" si="542"/>
        <v>3047203.0999999996</v>
      </c>
      <c r="T237" s="26">
        <f t="shared" si="542"/>
        <v>2706920.3000000003</v>
      </c>
      <c r="U237" s="26">
        <f t="shared" si="542"/>
        <v>2578681.2000000002</v>
      </c>
      <c r="V237" s="26">
        <f t="shared" si="542"/>
        <v>31306.100000000006</v>
      </c>
      <c r="W237" s="26">
        <f t="shared" si="542"/>
        <v>0</v>
      </c>
      <c r="X237" s="26">
        <f t="shared" si="542"/>
        <v>1858</v>
      </c>
      <c r="Y237" s="158">
        <f t="shared" si="542"/>
        <v>3078509.1999999997</v>
      </c>
      <c r="Z237" s="158">
        <f t="shared" si="542"/>
        <v>2706920.3</v>
      </c>
      <c r="AA237" s="158">
        <f t="shared" si="542"/>
        <v>2580539.2000000002</v>
      </c>
      <c r="AB237" s="158">
        <f t="shared" si="542"/>
        <v>164483.72</v>
      </c>
      <c r="AC237" s="158">
        <f t="shared" si="542"/>
        <v>3124.9</v>
      </c>
      <c r="AD237" s="158">
        <f t="shared" si="542"/>
        <v>100785.4</v>
      </c>
      <c r="AE237" s="158">
        <f t="shared" si="542"/>
        <v>3242992.9199999995</v>
      </c>
      <c r="AF237" s="158">
        <f t="shared" si="542"/>
        <v>2710045.2</v>
      </c>
      <c r="AG237" s="158">
        <f t="shared" si="542"/>
        <v>2681324.5999999996</v>
      </c>
      <c r="AH237" s="158">
        <f t="shared" si="542"/>
        <v>36756</v>
      </c>
      <c r="AI237" s="158">
        <f t="shared" si="542"/>
        <v>0</v>
      </c>
      <c r="AJ237" s="158">
        <f t="shared" si="542"/>
        <v>0</v>
      </c>
      <c r="AK237" s="26">
        <f t="shared" si="542"/>
        <v>3279748.92</v>
      </c>
      <c r="AL237" s="26">
        <f t="shared" si="542"/>
        <v>2710045.2</v>
      </c>
      <c r="AM237" s="26">
        <f t="shared" si="542"/>
        <v>2681324.5999999996</v>
      </c>
      <c r="AN237" s="26">
        <f t="shared" si="542"/>
        <v>181069.59999999998</v>
      </c>
      <c r="AO237" s="26">
        <f t="shared" si="542"/>
        <v>423</v>
      </c>
      <c r="AP237" s="26">
        <f t="shared" si="542"/>
        <v>423</v>
      </c>
      <c r="AQ237" s="26">
        <f t="shared" si="542"/>
        <v>3460818.52</v>
      </c>
      <c r="AR237" s="26">
        <f t="shared" si="542"/>
        <v>2710468.2</v>
      </c>
      <c r="AS237" s="26">
        <f t="shared" si="542"/>
        <v>2681747.5999999996</v>
      </c>
    </row>
    <row r="238" spans="1:45" x14ac:dyDescent="0.25">
      <c r="A238" s="33"/>
      <c r="B238" s="142" t="s">
        <v>149</v>
      </c>
      <c r="C238" s="60" t="s">
        <v>425</v>
      </c>
      <c r="D238" s="85">
        <f>D132+D233</f>
        <v>554841</v>
      </c>
      <c r="E238" s="85">
        <f>E132+E233</f>
        <v>566170.6</v>
      </c>
      <c r="F238" s="85">
        <f>F132+F233</f>
        <v>581211.30000000005</v>
      </c>
      <c r="G238" s="82"/>
      <c r="H238" s="82"/>
      <c r="I238" s="82"/>
      <c r="J238" s="85">
        <f t="shared" ref="J238:AS238" si="543">J132+J233</f>
        <v>519</v>
      </c>
      <c r="K238" s="85">
        <f t="shared" si="543"/>
        <v>530</v>
      </c>
      <c r="L238" s="85">
        <f t="shared" si="543"/>
        <v>-24243</v>
      </c>
      <c r="M238" s="61">
        <f t="shared" si="543"/>
        <v>555360</v>
      </c>
      <c r="N238" s="61">
        <f t="shared" si="543"/>
        <v>566700.6</v>
      </c>
      <c r="O238" s="61">
        <f t="shared" si="543"/>
        <v>556968.30000000005</v>
      </c>
      <c r="P238" s="61">
        <f t="shared" si="543"/>
        <v>16600</v>
      </c>
      <c r="Q238" s="61">
        <f t="shared" si="543"/>
        <v>0</v>
      </c>
      <c r="R238" s="61">
        <f t="shared" si="543"/>
        <v>0</v>
      </c>
      <c r="S238" s="61">
        <f t="shared" si="543"/>
        <v>571960</v>
      </c>
      <c r="T238" s="61">
        <f t="shared" si="543"/>
        <v>566700.6</v>
      </c>
      <c r="U238" s="61">
        <f t="shared" si="543"/>
        <v>556968.30000000005</v>
      </c>
      <c r="V238" s="61">
        <f t="shared" si="543"/>
        <v>13767.4</v>
      </c>
      <c r="W238" s="61">
        <f t="shared" si="543"/>
        <v>0</v>
      </c>
      <c r="X238" s="61">
        <f t="shared" si="543"/>
        <v>1858</v>
      </c>
      <c r="Y238" s="164">
        <f t="shared" si="543"/>
        <v>585727.4</v>
      </c>
      <c r="Z238" s="164">
        <f t="shared" si="543"/>
        <v>566700.6</v>
      </c>
      <c r="AA238" s="164">
        <f t="shared" si="543"/>
        <v>558826.30000000005</v>
      </c>
      <c r="AB238" s="164">
        <f t="shared" si="543"/>
        <v>44005</v>
      </c>
      <c r="AC238" s="164">
        <f t="shared" si="543"/>
        <v>-822</v>
      </c>
      <c r="AD238" s="164">
        <f t="shared" si="543"/>
        <v>0</v>
      </c>
      <c r="AE238" s="164">
        <f t="shared" si="543"/>
        <v>629732.4</v>
      </c>
      <c r="AF238" s="164">
        <f t="shared" si="543"/>
        <v>565878.6</v>
      </c>
      <c r="AG238" s="164">
        <f t="shared" si="543"/>
        <v>558826.30000000005</v>
      </c>
      <c r="AH238" s="164">
        <f t="shared" si="543"/>
        <v>2337.3000000000002</v>
      </c>
      <c r="AI238" s="164">
        <f t="shared" si="543"/>
        <v>0</v>
      </c>
      <c r="AJ238" s="164">
        <f t="shared" si="543"/>
        <v>0</v>
      </c>
      <c r="AK238" s="61">
        <f t="shared" si="543"/>
        <v>632069.69999999995</v>
      </c>
      <c r="AL238" s="61">
        <f t="shared" si="543"/>
        <v>565878.6</v>
      </c>
      <c r="AM238" s="61">
        <f t="shared" si="543"/>
        <v>558826.30000000005</v>
      </c>
      <c r="AN238" s="61">
        <f t="shared" si="543"/>
        <v>800</v>
      </c>
      <c r="AO238" s="61">
        <f t="shared" si="543"/>
        <v>0</v>
      </c>
      <c r="AP238" s="61">
        <f t="shared" si="543"/>
        <v>0</v>
      </c>
      <c r="AQ238" s="61">
        <f t="shared" si="543"/>
        <v>632869.69999999995</v>
      </c>
      <c r="AR238" s="61">
        <f t="shared" si="543"/>
        <v>565878.6</v>
      </c>
      <c r="AS238" s="61">
        <f t="shared" si="543"/>
        <v>558826.30000000005</v>
      </c>
    </row>
    <row r="239" spans="1:45" ht="21.75" hidden="1" customHeight="1" x14ac:dyDescent="0.25">
      <c r="A239" s="33"/>
      <c r="B239" s="143"/>
      <c r="C239" s="51" t="s">
        <v>150</v>
      </c>
      <c r="D239" s="86">
        <f>D14+D20+D30+D42+D53</f>
        <v>491626</v>
      </c>
      <c r="E239" s="86">
        <f>E14+E20+E30+E42+E53</f>
        <v>504117</v>
      </c>
      <c r="F239" s="86">
        <f>F14+F20+F30+F42+F53</f>
        <v>520180</v>
      </c>
      <c r="J239" s="86">
        <f t="shared" ref="J239:AG239" si="544">J14+J20+J30+J42+J53</f>
        <v>519</v>
      </c>
      <c r="K239" s="86">
        <f t="shared" si="544"/>
        <v>530</v>
      </c>
      <c r="L239" s="86">
        <f t="shared" si="544"/>
        <v>-24243</v>
      </c>
      <c r="M239" s="65">
        <f t="shared" si="544"/>
        <v>492145</v>
      </c>
      <c r="N239" s="65">
        <f t="shared" si="544"/>
        <v>504647</v>
      </c>
      <c r="O239" s="65">
        <f t="shared" si="544"/>
        <v>495937</v>
      </c>
      <c r="P239" s="65">
        <f t="shared" si="544"/>
        <v>0</v>
      </c>
      <c r="Q239" s="65">
        <f t="shared" si="544"/>
        <v>0</v>
      </c>
      <c r="R239" s="65">
        <f t="shared" si="544"/>
        <v>0</v>
      </c>
      <c r="S239" s="65">
        <f t="shared" si="544"/>
        <v>492145</v>
      </c>
      <c r="T239" s="65">
        <f t="shared" si="544"/>
        <v>504647</v>
      </c>
      <c r="U239" s="65">
        <f t="shared" si="544"/>
        <v>495937</v>
      </c>
      <c r="V239" s="65">
        <f t="shared" si="544"/>
        <v>0</v>
      </c>
      <c r="W239" s="65">
        <f t="shared" si="544"/>
        <v>0</v>
      </c>
      <c r="X239" s="65">
        <f t="shared" si="544"/>
        <v>1858</v>
      </c>
      <c r="Y239" s="65">
        <f t="shared" si="544"/>
        <v>492145</v>
      </c>
      <c r="Z239" s="65">
        <f t="shared" si="544"/>
        <v>504647</v>
      </c>
      <c r="AA239" s="65">
        <f t="shared" si="544"/>
        <v>497795</v>
      </c>
      <c r="AB239" s="65">
        <f t="shared" si="544"/>
        <v>0</v>
      </c>
      <c r="AC239" s="65">
        <f t="shared" si="544"/>
        <v>0</v>
      </c>
      <c r="AD239" s="65">
        <f t="shared" si="544"/>
        <v>0</v>
      </c>
      <c r="AE239" s="243">
        <f t="shared" si="544"/>
        <v>492145</v>
      </c>
      <c r="AF239" s="243">
        <f t="shared" si="544"/>
        <v>504647</v>
      </c>
      <c r="AG239" s="243">
        <f t="shared" si="544"/>
        <v>497795</v>
      </c>
      <c r="AH239" s="244"/>
      <c r="AI239" s="244"/>
      <c r="AJ239" s="244"/>
      <c r="AK239" s="113">
        <f>AK14+AK20+AK30+AK42+AK53</f>
        <v>492145</v>
      </c>
      <c r="AL239" s="65">
        <f>AL14+AL20+AL30+AL42+AL53</f>
        <v>504647</v>
      </c>
      <c r="AM239" s="65">
        <f>AM14+AM20+AM30+AM42+AM53</f>
        <v>497795</v>
      </c>
      <c r="AQ239" s="113">
        <f>AQ14+AQ20+AQ30+AQ42+AQ53</f>
        <v>492145</v>
      </c>
      <c r="AR239" s="65">
        <f>AR14+AR20+AR30+AR42+AR53</f>
        <v>504647</v>
      </c>
      <c r="AS239" s="65">
        <f>AS14+AS20+AS30+AS42+AS53</f>
        <v>497795</v>
      </c>
    </row>
    <row r="240" spans="1:45" ht="21.75" hidden="1" customHeight="1" x14ac:dyDescent="0.25">
      <c r="A240" s="33"/>
      <c r="B240" s="144"/>
      <c r="C240" s="16" t="s">
        <v>186</v>
      </c>
      <c r="D240" s="87">
        <f>D65+D82+D90+D96+D106</f>
        <v>62133.599999999999</v>
      </c>
      <c r="E240" s="87">
        <f>E65+E82+E90+E96+E106</f>
        <v>60946.6</v>
      </c>
      <c r="F240" s="87">
        <f>F65+F82+F90+F96+F106</f>
        <v>60746.3</v>
      </c>
      <c r="J240" s="87">
        <f t="shared" ref="J240:AG240" si="545">J65+J82+J90+J96+J106</f>
        <v>0</v>
      </c>
      <c r="K240" s="87">
        <f t="shared" si="545"/>
        <v>0</v>
      </c>
      <c r="L240" s="87">
        <f t="shared" si="545"/>
        <v>0</v>
      </c>
      <c r="M240" s="23">
        <f t="shared" si="545"/>
        <v>62133.599999999999</v>
      </c>
      <c r="N240" s="23">
        <f t="shared" si="545"/>
        <v>60946.6</v>
      </c>
      <c r="O240" s="23">
        <f t="shared" si="545"/>
        <v>60746.3</v>
      </c>
      <c r="P240" s="23">
        <f t="shared" si="545"/>
        <v>10000</v>
      </c>
      <c r="Q240" s="23">
        <f t="shared" si="545"/>
        <v>0</v>
      </c>
      <c r="R240" s="23">
        <f t="shared" si="545"/>
        <v>0</v>
      </c>
      <c r="S240" s="23">
        <f t="shared" si="545"/>
        <v>72133.600000000006</v>
      </c>
      <c r="T240" s="23">
        <f t="shared" si="545"/>
        <v>60946.6</v>
      </c>
      <c r="U240" s="23">
        <f t="shared" si="545"/>
        <v>60746.3</v>
      </c>
      <c r="V240" s="23">
        <f t="shared" si="545"/>
        <v>0</v>
      </c>
      <c r="W240" s="23">
        <f t="shared" si="545"/>
        <v>0</v>
      </c>
      <c r="X240" s="23">
        <f t="shared" si="545"/>
        <v>0</v>
      </c>
      <c r="Y240" s="23">
        <f t="shared" si="545"/>
        <v>72133.600000000006</v>
      </c>
      <c r="Z240" s="23">
        <f t="shared" si="545"/>
        <v>60946.6</v>
      </c>
      <c r="AA240" s="23">
        <f t="shared" si="545"/>
        <v>60746.3</v>
      </c>
      <c r="AB240" s="23">
        <f t="shared" si="545"/>
        <v>0</v>
      </c>
      <c r="AC240" s="23">
        <f t="shared" si="545"/>
        <v>0</v>
      </c>
      <c r="AD240" s="23">
        <f t="shared" si="545"/>
        <v>0</v>
      </c>
      <c r="AE240" s="245">
        <f t="shared" si="545"/>
        <v>72133.600000000006</v>
      </c>
      <c r="AF240" s="245">
        <f t="shared" si="545"/>
        <v>60946.6</v>
      </c>
      <c r="AG240" s="245">
        <f t="shared" si="545"/>
        <v>60746.3</v>
      </c>
      <c r="AH240" s="244"/>
      <c r="AI240" s="244"/>
      <c r="AJ240" s="244"/>
      <c r="AK240" s="114">
        <f>AK65+AK82+AK90+AK96+AK106</f>
        <v>72133.600000000006</v>
      </c>
      <c r="AL240" s="23">
        <f>AL65+AL82+AL90+AL96+AL106</f>
        <v>60946.6</v>
      </c>
      <c r="AM240" s="23">
        <f>AM65+AM82+AM90+AM96+AM106</f>
        <v>60746.3</v>
      </c>
      <c r="AQ240" s="114">
        <f>AQ65+AQ82+AQ90+AQ96+AQ106</f>
        <v>72133.600000000006</v>
      </c>
      <c r="AR240" s="23">
        <f>AR65+AR82+AR90+AR96+AR106</f>
        <v>60946.6</v>
      </c>
      <c r="AS240" s="23">
        <f>AS65+AS82+AS90+AS96+AS106</f>
        <v>60746.3</v>
      </c>
    </row>
    <row r="241" spans="1:45" ht="21.75" hidden="1" customHeight="1" x14ac:dyDescent="0.25">
      <c r="A241" s="33"/>
      <c r="B241" s="145"/>
      <c r="C241" s="16" t="s">
        <v>325</v>
      </c>
      <c r="D241" s="87">
        <f>D15+D20+D30+D42+D53++D65+D82+D90+D96+D106</f>
        <v>553759.6</v>
      </c>
      <c r="E241" s="87">
        <f>E15+E20+E30+E42+E53++E65+E82+E90+E96+E106</f>
        <v>565063.6</v>
      </c>
      <c r="F241" s="87">
        <f>F15+F20+F30+F42+F53++F65+F82+F90+F96+F106</f>
        <v>580926.30000000005</v>
      </c>
      <c r="J241" s="87">
        <f t="shared" ref="J241:O241" si="546">J15+J20+J30+J42+J53++J65+J82+J90+J96+J106</f>
        <v>519</v>
      </c>
      <c r="K241" s="87">
        <f t="shared" si="546"/>
        <v>530</v>
      </c>
      <c r="L241" s="87">
        <f t="shared" si="546"/>
        <v>-24243</v>
      </c>
      <c r="M241" s="23">
        <f t="shared" si="546"/>
        <v>554278.6</v>
      </c>
      <c r="N241" s="23">
        <f t="shared" si="546"/>
        <v>565593.59999999998</v>
      </c>
      <c r="O241" s="23">
        <f t="shared" si="546"/>
        <v>556683.30000000005</v>
      </c>
      <c r="S241" s="23">
        <f t="shared" ref="S241:AG241" si="547">S15+S20+S30+S42+S53++S65+S82+S90+S96+S106</f>
        <v>564278.6</v>
      </c>
      <c r="T241" s="23">
        <f t="shared" si="547"/>
        <v>565593.59999999998</v>
      </c>
      <c r="U241" s="23">
        <f t="shared" si="547"/>
        <v>556683.30000000005</v>
      </c>
      <c r="V241" s="23">
        <f t="shared" si="547"/>
        <v>0</v>
      </c>
      <c r="W241" s="23">
        <f t="shared" si="547"/>
        <v>0</v>
      </c>
      <c r="X241" s="23">
        <f t="shared" si="547"/>
        <v>1858</v>
      </c>
      <c r="Y241" s="23">
        <f t="shared" si="547"/>
        <v>564278.6</v>
      </c>
      <c r="Z241" s="23">
        <f t="shared" si="547"/>
        <v>565593.59999999998</v>
      </c>
      <c r="AA241" s="23">
        <f t="shared" si="547"/>
        <v>558541.30000000005</v>
      </c>
      <c r="AB241" s="23">
        <f t="shared" si="547"/>
        <v>0</v>
      </c>
      <c r="AC241" s="23">
        <f t="shared" si="547"/>
        <v>0</v>
      </c>
      <c r="AD241" s="23">
        <f t="shared" si="547"/>
        <v>0</v>
      </c>
      <c r="AE241" s="245">
        <f t="shared" si="547"/>
        <v>564278.6</v>
      </c>
      <c r="AF241" s="245">
        <f t="shared" si="547"/>
        <v>565593.59999999998</v>
      </c>
      <c r="AG241" s="245">
        <f t="shared" si="547"/>
        <v>558541.30000000005</v>
      </c>
      <c r="AH241" s="244"/>
      <c r="AI241" s="244"/>
      <c r="AJ241" s="244"/>
      <c r="AK241" s="114">
        <f>AK15+AK20+AK30+AK42+AK53++AK65+AK82+AK90+AK96+AK106</f>
        <v>564278.6</v>
      </c>
      <c r="AL241" s="23">
        <f>AL15+AL20+AL30+AL42+AL53++AL65+AL82+AL90+AL96+AL106</f>
        <v>565593.59999999998</v>
      </c>
      <c r="AM241" s="23">
        <f>AM15+AM20+AM30+AM42+AM53++AM65+AM82+AM90+AM96+AM106</f>
        <v>558541.30000000005</v>
      </c>
      <c r="AQ241" s="114">
        <f>AQ15+AQ20+AQ30+AQ42+AQ53++AQ65+AQ82+AQ90+AQ96+AQ106</f>
        <v>564278.6</v>
      </c>
      <c r="AR241" s="23">
        <f>AR15+AR20+AR30+AR42+AR53++AR65+AR82+AR90+AR96+AR106</f>
        <v>565593.59999999998</v>
      </c>
      <c r="AS241" s="23">
        <f>AS15+AS20+AS30+AS42+AS53++AS65+AS82+AS90+AS96+AS106</f>
        <v>558541.30000000005</v>
      </c>
    </row>
    <row r="242" spans="1:45" ht="24" hidden="1" customHeight="1" x14ac:dyDescent="0.3">
      <c r="A242" s="45"/>
      <c r="B242" s="146"/>
      <c r="C242" s="17" t="s">
        <v>313</v>
      </c>
      <c r="D242" s="88">
        <f>(D15-D19)/41.87*26.87+D19</f>
        <v>225754.8476235969</v>
      </c>
      <c r="E242" s="88">
        <f>(E15-E19)/41.43*26.43+E19</f>
        <v>230496.01086169441</v>
      </c>
      <c r="F242" s="88">
        <f>(F15-F19)/41.25*26.25+F19</f>
        <v>238083.36363636365</v>
      </c>
      <c r="J242" s="88">
        <f>(J15-J19)/41.87*26.87+J19</f>
        <v>519</v>
      </c>
      <c r="K242" s="88">
        <f>(K15-K19)/41.43*26.43+K19</f>
        <v>530</v>
      </c>
      <c r="L242" s="88">
        <f>(L15-L19)/41.25*26.25+L19</f>
        <v>547</v>
      </c>
      <c r="M242" s="23">
        <f>(M15-M19)/41.87*26.87+M19</f>
        <v>226273.8476235969</v>
      </c>
      <c r="N242" s="23">
        <f>(N15-N19)/41.43*26.43+N19</f>
        <v>231026.01086169441</v>
      </c>
      <c r="O242" s="23">
        <f>(O15-O19)/41.25*26.25+O19</f>
        <v>238630.36363636365</v>
      </c>
      <c r="S242" s="23">
        <f>(S15-S19)/41.87*26.87+S19</f>
        <v>226273.8476235969</v>
      </c>
      <c r="T242" s="23">
        <f>(T15-T19)/41.43*26.43+T19</f>
        <v>231026.01086169441</v>
      </c>
      <c r="U242" s="23">
        <f>(U15-U19)/41.25*26.25+U19</f>
        <v>238630.36363636365</v>
      </c>
      <c r="V242" s="23">
        <f>(V15-V19)/41.25*26.25+V19</f>
        <v>0</v>
      </c>
      <c r="W242" s="23">
        <f>(W15-W19)/41.25*26.25+W19</f>
        <v>0</v>
      </c>
      <c r="X242" s="23">
        <f>(X15-X19)/41.25*26.25+X19</f>
        <v>0</v>
      </c>
      <c r="Y242" s="23">
        <f>(Y15-Y19)/41.87*26.87+Y19</f>
        <v>226273.8476235969</v>
      </c>
      <c r="Z242" s="23">
        <f>(Z15-Z19)/41.43*26.43+Z19</f>
        <v>231026.01086169441</v>
      </c>
      <c r="AA242" s="23">
        <f>(AA15-AA19)/41.25*26.25+AA19</f>
        <v>238630.36363636365</v>
      </c>
      <c r="AB242" s="23">
        <f>(AB15-AB19)/41.25*26.25+AB19</f>
        <v>0</v>
      </c>
      <c r="AC242" s="23">
        <f>(AC15-AC19)/41.25*26.25+AC19</f>
        <v>0</v>
      </c>
      <c r="AD242" s="23">
        <f>(AD15-AD19)/41.25*26.25+AD19</f>
        <v>0</v>
      </c>
      <c r="AE242" s="245">
        <f>(AE15-AE19)/41.87*26.87+AE19</f>
        <v>226273.8476235969</v>
      </c>
      <c r="AF242" s="245">
        <f>(AF15-AF19)/41.43*26.43+AF19</f>
        <v>231026.01086169441</v>
      </c>
      <c r="AG242" s="245">
        <f>(AG15-AG19)/41.25*26.25+AG19</f>
        <v>238630.36363636365</v>
      </c>
      <c r="AH242" s="244"/>
      <c r="AI242" s="244"/>
      <c r="AJ242" s="244"/>
      <c r="AK242" s="23">
        <f>(AK15-AK19)/41.87*26.87+AK19</f>
        <v>226273.8476235969</v>
      </c>
      <c r="AL242" s="23">
        <f>(AL15-AL19)/41.43*26.43+AL19</f>
        <v>231026.01086169441</v>
      </c>
      <c r="AM242" s="23">
        <f>(AM15-AM19)/41.25*26.25+AM19</f>
        <v>238630.36363636365</v>
      </c>
      <c r="AQ242" s="23">
        <f>(AQ15-AQ19)/41.87*26.87+AQ19</f>
        <v>226273.8476235969</v>
      </c>
      <c r="AR242" s="23">
        <f>(AR15-AR19)/41.43*26.43+AR19</f>
        <v>231026.01086169441</v>
      </c>
      <c r="AS242" s="23">
        <f>(AS15-AS19)/41.25*26.25+AS19</f>
        <v>238630.36363636365</v>
      </c>
    </row>
    <row r="243" spans="1:45" ht="26.45" hidden="1" customHeight="1" thickBot="1" x14ac:dyDescent="0.3">
      <c r="A243" s="33"/>
      <c r="B243" s="147"/>
      <c r="C243" s="18" t="s">
        <v>320</v>
      </c>
      <c r="D243" s="89">
        <f>D132-D242</f>
        <v>328004.75237640308</v>
      </c>
      <c r="E243" s="89">
        <f>E132-E242</f>
        <v>334567.58913830557</v>
      </c>
      <c r="F243" s="89">
        <f>F132-F242</f>
        <v>342842.9363636364</v>
      </c>
      <c r="M243" s="66">
        <f>M132-M242</f>
        <v>328004.75237640308</v>
      </c>
      <c r="N243" s="66">
        <f>N132-N242</f>
        <v>334567.58913830557</v>
      </c>
      <c r="O243" s="66">
        <f>O132-O242</f>
        <v>318052.9363636364</v>
      </c>
      <c r="S243" s="66">
        <f t="shared" ref="S243:AG243" si="548">S132-S242</f>
        <v>338004.75237640308</v>
      </c>
      <c r="T243" s="66">
        <f t="shared" si="548"/>
        <v>334567.58913830557</v>
      </c>
      <c r="U243" s="66">
        <f t="shared" si="548"/>
        <v>318052.9363636364</v>
      </c>
      <c r="V243" s="66">
        <f t="shared" si="548"/>
        <v>0</v>
      </c>
      <c r="W243" s="66">
        <f t="shared" si="548"/>
        <v>0</v>
      </c>
      <c r="X243" s="66">
        <f t="shared" si="548"/>
        <v>1858</v>
      </c>
      <c r="Y243" s="66">
        <f t="shared" si="548"/>
        <v>338004.75237640308</v>
      </c>
      <c r="Z243" s="66">
        <f t="shared" si="548"/>
        <v>334567.58913830557</v>
      </c>
      <c r="AA243" s="66">
        <f t="shared" si="548"/>
        <v>319910.9363636364</v>
      </c>
      <c r="AB243" s="66">
        <f t="shared" si="548"/>
        <v>0</v>
      </c>
      <c r="AC243" s="66">
        <f t="shared" si="548"/>
        <v>0</v>
      </c>
      <c r="AD243" s="66">
        <f t="shared" si="548"/>
        <v>0</v>
      </c>
      <c r="AE243" s="246">
        <f t="shared" si="548"/>
        <v>338004.75237640308</v>
      </c>
      <c r="AF243" s="246">
        <f t="shared" si="548"/>
        <v>334567.58913830557</v>
      </c>
      <c r="AG243" s="246">
        <f t="shared" si="548"/>
        <v>319910.9363636364</v>
      </c>
      <c r="AH243" s="244"/>
      <c r="AI243" s="244"/>
      <c r="AJ243" s="244"/>
      <c r="AK243" s="66">
        <f>AK132-AK242</f>
        <v>338004.75237640308</v>
      </c>
      <c r="AL243" s="66">
        <f>AL132-AL242</f>
        <v>334567.58913830557</v>
      </c>
      <c r="AM243" s="66">
        <f>AM132-AM242</f>
        <v>319910.9363636364</v>
      </c>
      <c r="AQ243" s="66">
        <f>AQ132-AQ242</f>
        <v>338004.75237640308</v>
      </c>
      <c r="AR243" s="66">
        <f>AR132-AR242</f>
        <v>334567.58913830557</v>
      </c>
      <c r="AS243" s="66">
        <f>AS132-AS242</f>
        <v>319910.9363636364</v>
      </c>
    </row>
    <row r="244" spans="1:45" ht="23.25" hidden="1" customHeight="1" x14ac:dyDescent="0.55000000000000004">
      <c r="A244" s="46"/>
      <c r="B244" s="148"/>
      <c r="C244" s="19"/>
      <c r="D244" s="90">
        <v>10</v>
      </c>
      <c r="E244" s="90">
        <v>9.9</v>
      </c>
      <c r="F244" s="91">
        <v>9.8000000000000007</v>
      </c>
      <c r="M244" s="67">
        <v>10</v>
      </c>
      <c r="N244" s="67">
        <v>9.9</v>
      </c>
      <c r="O244" s="69">
        <v>9.8000000000000007</v>
      </c>
      <c r="S244" s="67">
        <f>S245/S243*100</f>
        <v>9.7040055707482544</v>
      </c>
      <c r="T244" s="67">
        <f>T245/T243*100</f>
        <v>9.8999999999999986</v>
      </c>
      <c r="U244" s="67">
        <f>U245/U243*100</f>
        <v>9.8000000000000007</v>
      </c>
      <c r="Y244" s="115">
        <f>Y245/Y243*100</f>
        <v>9.7040055707482544</v>
      </c>
      <c r="Z244" s="115">
        <f>Z245/Z243*100</f>
        <v>9.8999996040584044</v>
      </c>
      <c r="AA244" s="116">
        <f>AA245/AA243*100</f>
        <v>9.7430836076734177</v>
      </c>
      <c r="AE244" s="247">
        <f>AE245/AE243*100</f>
        <v>9.7040055707482544</v>
      </c>
      <c r="AF244" s="247">
        <f>AF245/AF243*100</f>
        <v>9.8999996040584044</v>
      </c>
      <c r="AG244" s="248">
        <f>AG245/AG243*100</f>
        <v>9.7430836076734177</v>
      </c>
      <c r="AH244" s="244"/>
      <c r="AI244" s="244"/>
      <c r="AJ244" s="244"/>
      <c r="AK244" s="105">
        <f>AK245/AK243*100</f>
        <v>9.7040055707482544</v>
      </c>
      <c r="AL244" s="105">
        <f>AL245/AL243*100</f>
        <v>9.8999996040584044</v>
      </c>
      <c r="AM244" s="67">
        <f>AM245/AM243*100</f>
        <v>9.7430836076734177</v>
      </c>
      <c r="AQ244" s="105">
        <f>AQ245/AQ243*100</f>
        <v>9.7040055707482544</v>
      </c>
      <c r="AR244" s="105">
        <f>AR245/AR243*100</f>
        <v>9.8999996040584044</v>
      </c>
      <c r="AS244" s="67">
        <f>AS245/AS243*100</f>
        <v>9.7430836076734177</v>
      </c>
    </row>
    <row r="245" spans="1:45" ht="29.25" hidden="1" customHeight="1" thickBot="1" x14ac:dyDescent="0.3">
      <c r="A245" s="46"/>
      <c r="B245" s="149"/>
      <c r="C245" s="106" t="s">
        <v>346</v>
      </c>
      <c r="D245" s="92">
        <f>D246</f>
        <v>32800.475237640312</v>
      </c>
      <c r="E245" s="92">
        <f>E246*9.9/10</f>
        <v>33122.191324692249</v>
      </c>
      <c r="F245" s="92">
        <f>F246*9.8/10</f>
        <v>33598.60776363637</v>
      </c>
      <c r="M245" s="24">
        <f>M246</f>
        <v>32800.475237640312</v>
      </c>
      <c r="N245" s="24">
        <f>N246*9.9/10</f>
        <v>33122.191324692249</v>
      </c>
      <c r="O245" s="24">
        <f>O246*9.8/10</f>
        <v>31169.187763636368</v>
      </c>
      <c r="S245" s="24">
        <v>32800</v>
      </c>
      <c r="T245" s="24">
        <f>T246*9.9/10</f>
        <v>33122.191324692249</v>
      </c>
      <c r="U245" s="24">
        <f>U246*9.8/10</f>
        <v>31169.187763636368</v>
      </c>
      <c r="Y245" s="24">
        <v>32800</v>
      </c>
      <c r="Z245" s="24">
        <v>33122.19</v>
      </c>
      <c r="AA245" s="24">
        <v>31169.19</v>
      </c>
      <c r="AE245" s="249">
        <v>32800</v>
      </c>
      <c r="AF245" s="249">
        <v>33122.19</v>
      </c>
      <c r="AG245" s="249">
        <v>31169.19</v>
      </c>
      <c r="AH245" s="244"/>
      <c r="AI245" s="244"/>
      <c r="AJ245" s="244"/>
      <c r="AK245" s="24">
        <v>32800</v>
      </c>
      <c r="AL245" s="24">
        <v>33122.19</v>
      </c>
      <c r="AM245" s="24">
        <v>31169.19</v>
      </c>
      <c r="AQ245" s="24">
        <v>32800</v>
      </c>
      <c r="AR245" s="24">
        <v>33122.19</v>
      </c>
      <c r="AS245" s="24">
        <v>31169.19</v>
      </c>
    </row>
    <row r="246" spans="1:45" ht="24" hidden="1" customHeight="1" x14ac:dyDescent="0.25">
      <c r="A246" s="33"/>
      <c r="B246" s="143"/>
      <c r="C246" s="104" t="s">
        <v>321</v>
      </c>
      <c r="D246" s="101">
        <f>D243*0.1</f>
        <v>32800.475237640312</v>
      </c>
      <c r="E246" s="101">
        <f>E243*0.1</f>
        <v>33456.758913830556</v>
      </c>
      <c r="F246" s="101">
        <f>F243*0.1</f>
        <v>34284.29363636364</v>
      </c>
      <c r="J246" s="102"/>
      <c r="K246" s="103"/>
      <c r="L246" s="103"/>
      <c r="M246" s="101">
        <f>M243*0.1</f>
        <v>32800.475237640312</v>
      </c>
      <c r="N246" s="101">
        <f>N243*0.1</f>
        <v>33456.758913830556</v>
      </c>
      <c r="O246" s="101">
        <f>O243*0.1</f>
        <v>31805.29363636364</v>
      </c>
      <c r="P246" s="103"/>
      <c r="Q246" s="103"/>
      <c r="R246" s="103"/>
      <c r="S246" s="101">
        <f>S243*0.1</f>
        <v>33800.475237640312</v>
      </c>
      <c r="T246" s="101">
        <f>T243*0.1</f>
        <v>33456.758913830556</v>
      </c>
      <c r="U246" s="101">
        <f>U243*0.1</f>
        <v>31805.29363636364</v>
      </c>
      <c r="Y246" s="101">
        <f>Y243*0.1</f>
        <v>33800.475237640312</v>
      </c>
      <c r="Z246" s="101">
        <f>Z243*0.1</f>
        <v>33456.758913830556</v>
      </c>
      <c r="AA246" s="101">
        <f>AA243*0.1</f>
        <v>31991.093636363643</v>
      </c>
      <c r="AE246" s="250">
        <f>AE243*0.1</f>
        <v>33800.475237640312</v>
      </c>
      <c r="AF246" s="250">
        <f>AF243*0.1</f>
        <v>33456.758913830556</v>
      </c>
      <c r="AG246" s="250">
        <f>AG243*0.1</f>
        <v>31991.093636363643</v>
      </c>
      <c r="AH246" s="244"/>
      <c r="AI246" s="244"/>
      <c r="AJ246" s="244"/>
      <c r="AK246" s="101">
        <f>AK243*0.1</f>
        <v>33800.475237640312</v>
      </c>
      <c r="AL246" s="101">
        <f>AL243*0.1</f>
        <v>33456.758913830556</v>
      </c>
      <c r="AM246" s="101">
        <f>AM243*0.1</f>
        <v>31991.093636363643</v>
      </c>
      <c r="AQ246" s="101">
        <f>AQ243*0.1</f>
        <v>33800.475237640312</v>
      </c>
      <c r="AR246" s="101">
        <f>AR243*0.1</f>
        <v>33456.758913830556</v>
      </c>
      <c r="AS246" s="101">
        <f>AS243*0.1</f>
        <v>31991.093636363643</v>
      </c>
    </row>
    <row r="247" spans="1:45" ht="19.5" hidden="1" customHeight="1" x14ac:dyDescent="0.25">
      <c r="B247" s="150"/>
      <c r="C247" s="20" t="s">
        <v>367</v>
      </c>
      <c r="D247" s="93">
        <v>5358.8</v>
      </c>
      <c r="E247" s="93">
        <v>5358.8</v>
      </c>
      <c r="F247" s="93">
        <v>5358.8</v>
      </c>
      <c r="M247" s="25">
        <v>5358.8</v>
      </c>
      <c r="N247" s="25">
        <v>5358.8</v>
      </c>
      <c r="O247" s="25">
        <v>5358.8</v>
      </c>
      <c r="AE247" s="244"/>
      <c r="AF247" s="244"/>
      <c r="AG247" s="244"/>
      <c r="AH247" s="244"/>
      <c r="AI247" s="244"/>
      <c r="AJ247" s="244"/>
    </row>
    <row r="248" spans="1:45" ht="19.5" hidden="1" customHeight="1" x14ac:dyDescent="0.25">
      <c r="B248" s="150"/>
      <c r="C248" s="21" t="s">
        <v>347</v>
      </c>
      <c r="D248" s="93">
        <f>D21</f>
        <v>16641</v>
      </c>
      <c r="E248" s="93">
        <f>E21</f>
        <v>17273</v>
      </c>
      <c r="F248" s="93">
        <f>F21</f>
        <v>17964</v>
      </c>
      <c r="M248" s="25">
        <f>M21</f>
        <v>16641</v>
      </c>
      <c r="N248" s="25">
        <f>N21</f>
        <v>17273</v>
      </c>
      <c r="O248" s="25">
        <f>O21</f>
        <v>17964</v>
      </c>
      <c r="AE248" s="244"/>
      <c r="AF248" s="244"/>
      <c r="AG248" s="244"/>
      <c r="AH248" s="244"/>
      <c r="AI248" s="244"/>
      <c r="AJ248" s="244"/>
    </row>
    <row r="249" spans="1:45" hidden="1" x14ac:dyDescent="0.25">
      <c r="B249" s="150"/>
      <c r="C249" s="21" t="s">
        <v>355</v>
      </c>
      <c r="D249" s="93">
        <f>D91+D233</f>
        <v>1899.2</v>
      </c>
      <c r="E249" s="93">
        <f>E91+E233</f>
        <v>1924.8</v>
      </c>
      <c r="F249" s="93">
        <f>F91+F233</f>
        <v>1050.5</v>
      </c>
      <c r="M249" s="25">
        <f>M91+M233</f>
        <v>1899.2</v>
      </c>
      <c r="N249" s="25">
        <f>N91+N233</f>
        <v>1924.8</v>
      </c>
      <c r="O249" s="25">
        <f>O91+O233</f>
        <v>1050.5</v>
      </c>
      <c r="AE249" s="244"/>
      <c r="AF249" s="244"/>
      <c r="AG249" s="244"/>
      <c r="AH249" s="244"/>
      <c r="AI249" s="244"/>
      <c r="AJ249" s="244"/>
    </row>
    <row r="250" spans="1:45" hidden="1" x14ac:dyDescent="0.25">
      <c r="B250" s="150"/>
      <c r="C250" s="21" t="s">
        <v>357</v>
      </c>
      <c r="D250" s="93">
        <v>7310</v>
      </c>
      <c r="E250" s="93">
        <v>7310</v>
      </c>
      <c r="F250" s="93">
        <v>7310</v>
      </c>
      <c r="M250" s="25">
        <v>7310</v>
      </c>
      <c r="N250" s="25">
        <v>7310</v>
      </c>
      <c r="O250" s="25">
        <v>7310</v>
      </c>
      <c r="AE250" s="244"/>
      <c r="AF250" s="244"/>
      <c r="AG250" s="244"/>
      <c r="AH250" s="244"/>
      <c r="AI250" s="244"/>
      <c r="AJ250" s="244"/>
    </row>
    <row r="251" spans="1:45" hidden="1" x14ac:dyDescent="0.25">
      <c r="B251" s="150"/>
      <c r="C251" s="21" t="s">
        <v>348</v>
      </c>
      <c r="D251" s="93">
        <f>D96</f>
        <v>5000</v>
      </c>
      <c r="E251" s="93">
        <f>E96</f>
        <v>3500</v>
      </c>
      <c r="F251" s="93">
        <f>F96</f>
        <v>3000</v>
      </c>
      <c r="M251" s="25">
        <f>M96</f>
        <v>5000</v>
      </c>
      <c r="N251" s="25">
        <f>N96</f>
        <v>3500</v>
      </c>
      <c r="O251" s="25">
        <f>O96</f>
        <v>3000</v>
      </c>
      <c r="AE251" s="244"/>
      <c r="AF251" s="244"/>
      <c r="AG251" s="244"/>
      <c r="AH251" s="244"/>
      <c r="AI251" s="244"/>
      <c r="AJ251" s="244"/>
    </row>
    <row r="252" spans="1:45" hidden="1" x14ac:dyDescent="0.25">
      <c r="B252" s="150"/>
      <c r="C252" s="21" t="s">
        <v>356</v>
      </c>
      <c r="D252" s="93">
        <f>D132+D135</f>
        <v>1092557.6000000001</v>
      </c>
      <c r="E252" s="93">
        <f>E132+E135</f>
        <v>839812.6</v>
      </c>
      <c r="F252" s="93">
        <f>F132+F135</f>
        <v>802287.3</v>
      </c>
      <c r="M252" s="25">
        <f>M132+M135</f>
        <v>1093076.6000000001</v>
      </c>
      <c r="N252" s="25">
        <f>N132+N135</f>
        <v>840342.6</v>
      </c>
      <c r="O252" s="25">
        <f>O132+O135</f>
        <v>778044.3</v>
      </c>
      <c r="AE252" s="244"/>
      <c r="AF252" s="244"/>
      <c r="AG252" s="244"/>
      <c r="AH252" s="244"/>
      <c r="AI252" s="244"/>
      <c r="AJ252" s="244"/>
    </row>
    <row r="253" spans="1:45" ht="59.25" hidden="1" customHeight="1" x14ac:dyDescent="0.25">
      <c r="B253" s="150"/>
      <c r="C253" s="22" t="s">
        <v>358</v>
      </c>
      <c r="D253" s="93">
        <f>D238-D249-D247-D248-D250-D251</f>
        <v>518632</v>
      </c>
      <c r="E253" s="93">
        <f>E238-E249-E247-E248-E250-E251</f>
        <v>530803.99999999988</v>
      </c>
      <c r="F253" s="93">
        <f>F238-F249-F247-F248-F250-F251</f>
        <v>546528</v>
      </c>
      <c r="M253" s="25">
        <f>M238-M249-M247-M248-M250-M251</f>
        <v>519151</v>
      </c>
      <c r="N253" s="25">
        <f>N238-N249-N247-N248-N250-N251</f>
        <v>531333.99999999988</v>
      </c>
      <c r="O253" s="25">
        <f>O238-O249-O247-O248-O250-O251</f>
        <v>522285</v>
      </c>
      <c r="AE253" s="244"/>
      <c r="AF253" s="244"/>
      <c r="AG253" s="244"/>
      <c r="AH253" s="244"/>
      <c r="AI253" s="244"/>
      <c r="AJ253" s="244"/>
    </row>
    <row r="254" spans="1:45" s="2" customFormat="1" ht="16.5" customHeight="1" x14ac:dyDescent="0.25">
      <c r="A254" s="72"/>
      <c r="B254" s="151"/>
      <c r="C254" s="73"/>
      <c r="D254" s="94"/>
      <c r="E254" s="94"/>
      <c r="F254" s="94"/>
      <c r="G254" s="108"/>
      <c r="H254" s="48"/>
      <c r="I254" s="48"/>
      <c r="J254" s="95"/>
      <c r="K254" s="96"/>
      <c r="L254" s="96"/>
      <c r="M254" s="74"/>
      <c r="N254" s="74"/>
      <c r="O254" s="74"/>
      <c r="P254" s="99"/>
      <c r="Q254" s="99"/>
      <c r="R254" s="99"/>
      <c r="V254" s="99"/>
      <c r="AE254" s="251"/>
      <c r="AF254" s="251"/>
      <c r="AG254" s="251"/>
      <c r="AH254" s="251"/>
      <c r="AI254" s="251"/>
      <c r="AJ254" s="251"/>
    </row>
    <row r="255" spans="1:45" s="2" customFormat="1" ht="16.5" customHeight="1" x14ac:dyDescent="0.25">
      <c r="A255" s="72"/>
      <c r="B255" s="151"/>
      <c r="C255" s="73"/>
      <c r="D255" s="94"/>
      <c r="E255" s="94"/>
      <c r="F255" s="94"/>
      <c r="G255" s="108"/>
      <c r="H255" s="48"/>
      <c r="I255" s="48"/>
      <c r="J255" s="95"/>
      <c r="K255" s="96"/>
      <c r="L255" s="96"/>
      <c r="M255" s="74"/>
      <c r="N255" s="74"/>
      <c r="O255" s="74"/>
      <c r="P255" s="99"/>
      <c r="Q255" s="99"/>
      <c r="R255" s="99"/>
      <c r="V255" s="99"/>
    </row>
    <row r="256" spans="1:45" x14ac:dyDescent="0.25">
      <c r="B256" s="294" t="s">
        <v>476</v>
      </c>
      <c r="C256" s="294"/>
      <c r="D256" s="97"/>
      <c r="E256" s="97" t="s">
        <v>363</v>
      </c>
      <c r="R256" s="30" t="s">
        <v>363</v>
      </c>
      <c r="V256" s="110"/>
      <c r="W256" s="112" t="s">
        <v>453</v>
      </c>
      <c r="AI256" s="112" t="s">
        <v>363</v>
      </c>
      <c r="AK256" s="294" t="s">
        <v>453</v>
      </c>
      <c r="AL256" s="294"/>
      <c r="AQ256" s="294" t="s">
        <v>482</v>
      </c>
      <c r="AR256" s="294"/>
    </row>
  </sheetData>
  <sortState ref="A156:AA173">
    <sortCondition ref="A156:A173"/>
  </sortState>
  <mergeCells count="27">
    <mergeCell ref="AQ256:AR256"/>
    <mergeCell ref="B5:AS5"/>
    <mergeCell ref="B4:AS4"/>
    <mergeCell ref="B3:AS3"/>
    <mergeCell ref="B2:AS2"/>
    <mergeCell ref="B1:AS1"/>
    <mergeCell ref="B7:AS7"/>
    <mergeCell ref="B8:AS8"/>
    <mergeCell ref="B6:AS6"/>
    <mergeCell ref="AN9:AP9"/>
    <mergeCell ref="AQ9:AS9"/>
    <mergeCell ref="AK256:AL256"/>
    <mergeCell ref="B256:C256"/>
    <mergeCell ref="J10:L10"/>
    <mergeCell ref="S10:U10"/>
    <mergeCell ref="M10:O10"/>
    <mergeCell ref="P10:R10"/>
    <mergeCell ref="C9:C11"/>
    <mergeCell ref="B9:B11"/>
    <mergeCell ref="AH9:AJ9"/>
    <mergeCell ref="AK9:AM9"/>
    <mergeCell ref="V13:X13"/>
    <mergeCell ref="V10:X10"/>
    <mergeCell ref="Y10:AA10"/>
    <mergeCell ref="Y9:AA9"/>
    <mergeCell ref="AB9:AD9"/>
    <mergeCell ref="AE9:AG9"/>
  </mergeCells>
  <pageMargins left="0.78740157480314965" right="0.39370078740157483" top="0.59055118110236227" bottom="0.74803149606299213" header="0.31496062992125984" footer="0.11811023622047245"/>
  <pageSetup paperSize="9" scale="49" fitToHeight="2" orientation="portrait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 2019</vt:lpstr>
      <vt:lpstr>'июль 2019'!Заголовки_для_печати</vt:lpstr>
      <vt:lpstr>'июль 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2019-07-04T03:22:30Z</dcterms:modified>
</cp:coreProperties>
</file>