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июнь 2020\Для КСП и СНД - изм. в б-т (редакция от 15.06.2020г.)\"/>
    </mc:Choice>
  </mc:AlternateContent>
  <bookViews>
    <workbookView xWindow="0" yWindow="180" windowWidth="28800" windowHeight="10605" firstSheet="1" activeTab="1"/>
  </bookViews>
  <sheets>
    <sheet name="август" sheetId="18" state="hidden" r:id="rId1"/>
    <sheet name="июнь" sheetId="30" r:id="rId2"/>
    <sheet name="Лист1" sheetId="31" r:id="rId3"/>
  </sheets>
  <definedNames>
    <definedName name="_xlnm.Print_Area" localSheetId="0">август!$A$1:$F$226</definedName>
    <definedName name="_xlnm.Print_Area" localSheetId="1">июнь!$A$1:$F$142</definedName>
    <definedName name="_xlnm.Print_Area" localSheetId="2">Лист1!$A$1:$F$17</definedName>
  </definedNames>
  <calcPr calcId="152511"/>
</workbook>
</file>

<file path=xl/calcChain.xml><?xml version="1.0" encoding="utf-8"?>
<calcChain xmlns="http://schemas.openxmlformats.org/spreadsheetml/2006/main">
  <c r="G134" i="30" l="1"/>
  <c r="E21" i="30" l="1"/>
  <c r="F20" i="30"/>
  <c r="F19" i="30"/>
  <c r="F15" i="30" l="1"/>
  <c r="F14" i="30"/>
  <c r="F120" i="30" l="1"/>
  <c r="F119" i="30"/>
  <c r="F123" i="30"/>
  <c r="F122" i="30"/>
  <c r="F70" i="30" l="1"/>
  <c r="F110" i="30" l="1"/>
  <c r="F116" i="30"/>
  <c r="F117" i="30"/>
  <c r="F115" i="30" l="1"/>
  <c r="F113" i="30"/>
  <c r="F114" i="30"/>
  <c r="F72" i="30" l="1"/>
  <c r="D112" i="30" s="1"/>
  <c r="F112" i="30" s="1"/>
  <c r="F60" i="30" l="1"/>
  <c r="F59" i="30"/>
  <c r="F58" i="30"/>
  <c r="F57" i="30"/>
  <c r="F56" i="30"/>
  <c r="D100" i="30" s="1"/>
  <c r="F55" i="30"/>
  <c r="F54" i="30"/>
  <c r="F69" i="30" l="1"/>
  <c r="D109" i="30" s="1"/>
  <c r="F68" i="30"/>
  <c r="F67" i="30"/>
  <c r="F66" i="30"/>
  <c r="D104" i="30" s="1"/>
  <c r="F65" i="30"/>
  <c r="D103" i="30" s="1"/>
  <c r="F51" i="30"/>
  <c r="F52" i="30"/>
  <c r="F53" i="30"/>
  <c r="D96" i="30" s="1"/>
  <c r="F64" i="30" l="1"/>
  <c r="F63" i="30"/>
  <c r="F108" i="30" l="1"/>
  <c r="F111" i="30"/>
  <c r="F109" i="30"/>
  <c r="F106" i="30" l="1"/>
  <c r="F94" i="30"/>
  <c r="H91" i="30" l="1"/>
  <c r="H23" i="30"/>
  <c r="F50" i="30" l="1"/>
  <c r="F118" i="30" l="1"/>
  <c r="F99" i="30" l="1"/>
  <c r="F98" i="30"/>
  <c r="F97" i="30"/>
  <c r="E127" i="30" l="1"/>
  <c r="G127" i="30" s="1"/>
  <c r="F101" i="30"/>
  <c r="F61" i="30" l="1"/>
  <c r="F73" i="30" l="1"/>
  <c r="F71" i="30"/>
  <c r="D107" i="30" s="1"/>
  <c r="F107" i="30" s="1"/>
  <c r="F62" i="30" l="1"/>
  <c r="E74" i="30" l="1"/>
  <c r="F93" i="30"/>
  <c r="F96" i="30" l="1"/>
  <c r="F95" i="30" l="1"/>
  <c r="B132" i="30" l="1"/>
  <c r="B134" i="30"/>
  <c r="B133" i="30"/>
  <c r="F102" i="30" l="1"/>
  <c r="F125" i="30" l="1"/>
  <c r="F126" i="30" l="1"/>
  <c r="B136" i="30" l="1"/>
  <c r="E16" i="30" l="1"/>
  <c r="E29" i="30" l="1"/>
  <c r="F105" i="30" l="1"/>
  <c r="F104" i="30" l="1"/>
  <c r="F100" i="30" l="1"/>
  <c r="B135" i="30" l="1"/>
  <c r="F132" i="30" l="1"/>
  <c r="G135" i="30" l="1"/>
  <c r="F139" i="30"/>
  <c r="B139" i="30" l="1"/>
  <c r="G141" i="30" s="1"/>
  <c r="F103" i="30" l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<sst xmlns="http://schemas.openxmlformats.org/spreadsheetml/2006/main" count="459" uniqueCount="359">
  <si>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</si>
  <si>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</si>
  <si>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</si>
  <si>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</si>
  <si>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</si>
  <si>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</si>
  <si>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</si>
  <si>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</si>
  <si>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</si>
  <si>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</si>
  <si>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</si>
  <si>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</si>
  <si>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</si>
  <si>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</si>
  <si>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</si>
  <si>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</si>
  <si>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</si>
  <si>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</si>
  <si>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</si>
  <si>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</si>
  <si>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</si>
  <si>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</si>
  <si>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</si>
  <si>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</si>
  <si>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</si>
  <si>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</si>
  <si>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</si>
  <si>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</si>
  <si>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</si>
  <si>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</si>
  <si>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</si>
  <si>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</si>
  <si>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</si>
  <si>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</si>
  <si>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</si>
  <si>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</si>
  <si>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</si>
  <si>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</si>
  <si>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</si>
  <si>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</si>
  <si>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</si>
  <si>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</si>
  <si>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</si>
  <si>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</si>
  <si>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</si>
  <si>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</si>
  <si>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</si>
  <si>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</si>
  <si>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</si>
  <si>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</si>
  <si>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</si>
  <si>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</si>
  <si>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</si>
  <si>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</si>
  <si>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</si>
  <si>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</si>
  <si>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</si>
  <si>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</si>
  <si>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</si>
  <si>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</si>
  <si>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</si>
  <si>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</si>
  <si>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</si>
  <si>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</si>
  <si>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</si>
  <si>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</si>
  <si>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</si>
  <si>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</si>
  <si>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</si>
  <si>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</si>
  <si>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</si>
  <si>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</si>
  <si>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</si>
  <si>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</si>
  <si>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</si>
  <si>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</si>
  <si>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</si>
  <si>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</si>
  <si>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</si>
  <si>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</si>
  <si>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</si>
  <si>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</si>
  <si>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</si>
  <si>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</si>
  <si>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</si>
  <si>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</si>
  <si>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</si>
  <si>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</si>
  <si>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</si>
  <si>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</si>
  <si>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</si>
  <si>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</si>
  <si>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</si>
  <si>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</si>
  <si>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</si>
  <si>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</si>
  <si>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</si>
  <si>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</si>
  <si>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</si>
  <si>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</si>
  <si>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</si>
  <si>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</si>
  <si>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</si>
  <si>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</si>
  <si>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</si>
  <si>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</si>
  <si>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</si>
  <si>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</si>
  <si>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</si>
  <si>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</si>
  <si>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</si>
  <si>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</si>
  <si>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</si>
  <si>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</si>
  <si>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</si>
  <si>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</si>
  <si>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</si>
  <si>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</si>
  <si>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</si>
  <si>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</si>
  <si>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</si>
  <si>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</si>
  <si>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</si>
  <si>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</si>
  <si>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</si>
  <si>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</si>
  <si>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</si>
  <si>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</si>
  <si>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</si>
  <si>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</si>
  <si>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</si>
  <si>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</si>
  <si>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</si>
  <si>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</si>
  <si>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</si>
  <si>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</si>
  <si>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</si>
  <si>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</si>
  <si>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</si>
  <si>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</si>
  <si>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</si>
  <si>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</si>
  <si>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</si>
  <si>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</si>
  <si>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</si>
  <si>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</si>
  <si>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</si>
  <si>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</si>
  <si>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</si>
  <si>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</si>
  <si>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</si>
  <si>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</si>
  <si>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</si>
  <si>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</si>
  <si>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</si>
  <si>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</si>
  <si>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</si>
  <si>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</si>
  <si>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</si>
  <si>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</si>
  <si>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</si>
  <si>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</si>
  <si>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</si>
  <si>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</si>
  <si>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</si>
  <si>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</si>
  <si>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</si>
  <si>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</si>
  <si>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</si>
  <si>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</si>
  <si>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</si>
  <si>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</si>
  <si>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</si>
  <si>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</si>
  <si>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</si>
  <si>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</si>
  <si>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</si>
  <si>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</si>
  <si>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</si>
  <si>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</si>
  <si>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</si>
  <si>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</si>
  <si>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</si>
  <si>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</si>
  <si>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</si>
  <si>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</si>
  <si>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</si>
  <si>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</si>
  <si>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</si>
  <si>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</si>
  <si>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</si>
  <si>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</si>
  <si>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</si>
  <si>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</si>
  <si>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</si>
  <si>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</si>
  <si>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</si>
  <si>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</si>
  <si>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</si>
  <si>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</si>
  <si>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</si>
  <si>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</si>
  <si>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</si>
  <si>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</si>
  <si>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</si>
  <si>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</si>
  <si>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</si>
  <si>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</si>
  <si>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</si>
  <si>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</si>
  <si>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</si>
  <si>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</si>
  <si>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</si>
  <si>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</si>
  <si>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</si>
  <si>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</si>
  <si>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</si>
  <si>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</si>
  <si>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</si>
  <si>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</si>
  <si>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</si>
  <si>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</si>
  <si>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</si>
  <si>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</si>
  <si>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</si>
  <si>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</si>
  <si>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</si>
  <si>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</si>
  <si>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</si>
  <si>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</si>
  <si>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</si>
  <si>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</si>
  <si>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</si>
  <si>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</si>
  <si>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</si>
  <si>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</si>
  <si>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</si>
  <si>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</si>
  <si>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</si>
  <si>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</si>
  <si>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</si>
  <si>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</si>
  <si>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</si>
  <si>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</si>
  <si>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</si>
  <si>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</si>
  <si>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формулы
 доходы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</si>
  <si>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</si>
  <si>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t>(тыс.руб.)</t>
  </si>
  <si>
    <t>913 0703 051 00 11231 600</t>
  </si>
  <si>
    <t>итого</t>
  </si>
  <si>
    <t>План на 2019 год</t>
  </si>
  <si>
    <t>Налоговые неналоговые доходы</t>
  </si>
  <si>
    <t>911 0701 051 00 11202 600</t>
  </si>
  <si>
    <t>1.2. Вносятся изменения в план по доходам налоговых и  неналоговых платежей на 2019 год:</t>
  </si>
  <si>
    <t>Субсидии, субвенции, иные межбюджетные трансферты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</si>
  <si>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</si>
  <si>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t>дополнительно</t>
  </si>
  <si>
    <r>
      <rPr>
        <b/>
        <sz val="14"/>
        <rFont val="Times New Roman"/>
        <family val="1"/>
        <charset val="204"/>
      </rPr>
      <t xml:space="preserve">1.3. </t>
    </r>
    <r>
      <rPr>
        <sz val="14"/>
        <rFont val="Times New Roman"/>
        <family val="1"/>
        <charset val="204"/>
      </rPr>
      <t xml:space="preserve">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3600,0 тыс.руб </t>
    </r>
    <r>
      <rPr>
        <sz val="14"/>
        <rFont val="Times New Roman"/>
        <family val="1"/>
        <charset val="204"/>
      </rPr>
      <t>за счет финансовой помощи от АО "Сибирский Антрацит" .</t>
    </r>
  </si>
  <si>
    <t>ВСЕГО дополнительно доходов собственной базы 3600,0тыс.руб.</t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</si>
  <si>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</si>
  <si>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r>
      <rPr>
        <b/>
        <sz val="14"/>
        <rFont val="Times New Roman"/>
        <family val="1"/>
        <charset val="204"/>
      </rPr>
      <t>4.2.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</si>
  <si>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По Управлению культуры:</t>
  </si>
  <si>
    <t xml:space="preserve"> - для проведения инженерных изысканий на объекте "Детская школа искусств" в сумме 61,1 т.р..</t>
  </si>
  <si>
    <t>За счет финансовой помощи от АО "Сибирский Антрацит" в сумме 3600,0 т.р., в том числе:</t>
  </si>
  <si>
    <r>
      <t xml:space="preserve"> </t>
    </r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 -  для проведения инженерных изысканий на объекте "Детская школа искусств"  на 600,0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</si>
  <si>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 - для  реализации инициативного бюджетирования через Управление образования (капитального ремонта актового зала школы № 17) на 900,6 т.р.;
 - для устройства системы вентиляции, электроосвещения и выполнения электромонтажных работ в актовом зале шк. №17 1880,1 на т.р.;
- для противопожарных мероприятий на 219,3т.р..</t>
    </r>
  </si>
  <si>
    <t>911 0702 051 00 11211 600</t>
  </si>
  <si>
    <t>913 0801 060 00 11402 600</t>
  </si>
  <si>
    <t>Дотация</t>
  </si>
  <si>
    <t>904 1101 044 00 12201 400</t>
  </si>
  <si>
    <t>КФиС</t>
  </si>
  <si>
    <t>План на 2020 год</t>
  </si>
  <si>
    <t>к  решению  «О внесении изменений в решение  Совета народных депутатов  Анжеро-Судженского городского округа от 19.12.2019  № 238 «О  бюджете  муниципального образования «Анжеро-Судженский городской округ» на 2020 год  и на плановый период  2021 и 2022 годов»</t>
  </si>
  <si>
    <t>900 0113 015 00 19031 200</t>
  </si>
  <si>
    <t>900 0104 011 00 11021 200</t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</si>
  <si>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</si>
  <si>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2. Изменения по расходам:</t>
  </si>
  <si>
    <t>913 0801 060 00 12411 600</t>
  </si>
  <si>
    <t>913 0801 060 00 13421 600</t>
  </si>
  <si>
    <t>919 0502 103 00 11203 800</t>
  </si>
  <si>
    <t>919 0502 103 00 16101 800</t>
  </si>
  <si>
    <t>911 0702 051 00 S3420 600</t>
  </si>
  <si>
    <t>911 0709 053 00 11521 600</t>
  </si>
  <si>
    <t>911 0701 051 00 11202 100</t>
  </si>
  <si>
    <t>911 0701 051 00 11202 200</t>
  </si>
  <si>
    <t>911 0702 032 00 11701 600</t>
  </si>
  <si>
    <t>905 0113 020 00 16001 200</t>
  </si>
  <si>
    <t>тыс. руб.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</si>
  <si>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 изменения по доходам :</t>
    </r>
  </si>
  <si>
    <t>1.1. изменения по 2020году:</t>
  </si>
  <si>
    <t>904 1101 090 00 15232 600</t>
  </si>
  <si>
    <t xml:space="preserve"> -   дотация увеличивается на 50 000 тыс.руб.</t>
  </si>
  <si>
    <t>919 0502 103 00 12402 800</t>
  </si>
  <si>
    <t>919 0505 116 00 11902 600</t>
  </si>
  <si>
    <t>900 0113 014 00 11401 600</t>
  </si>
  <si>
    <t>900 0309 031 00 15003 600</t>
  </si>
  <si>
    <t xml:space="preserve"> 913 0801 060 00 11402 600</t>
  </si>
  <si>
    <t>904 1101 090 00 11013 600</t>
  </si>
  <si>
    <t>911 0703 051 00 11231 600</t>
  </si>
  <si>
    <t>911 0702 051 00 12221 200</t>
  </si>
  <si>
    <t>911 0709 053 00 11351 600</t>
  </si>
  <si>
    <t>919 0409 111 00 72690 600</t>
  </si>
  <si>
    <t>919 0409 111 00 S2690 600</t>
  </si>
  <si>
    <t>911 0702 051 00 73420 600</t>
  </si>
  <si>
    <t>900 0104 011 00 11021 800</t>
  </si>
  <si>
    <t>915 1002 085 00 58340 100</t>
  </si>
  <si>
    <t>ВСЕГО доходов собственной базы на  2020 год:  тыс.руб.</t>
  </si>
  <si>
    <t>905 0113 020 00 16001 800</t>
  </si>
  <si>
    <t>905 0113 020 00 14001 200</t>
  </si>
  <si>
    <t>905 0113 020 00 17002 200</t>
  </si>
  <si>
    <t>905 0412 020 00 11001 200</t>
  </si>
  <si>
    <t>905 0113 020 00 18001 200</t>
  </si>
  <si>
    <t>905 0113 020 00 18001 800</t>
  </si>
  <si>
    <t>Резервный фонд</t>
  </si>
  <si>
    <t>ГО и ЧС</t>
  </si>
  <si>
    <t>900 0111 015 00 13071 800</t>
  </si>
  <si>
    <t>904 1105 090 00 11042 200</t>
  </si>
  <si>
    <t>904 1101 032 00 11701 600</t>
  </si>
  <si>
    <t>904 1101 090 00 70570 600</t>
  </si>
  <si>
    <t>904 1101 090 00 S0570 600</t>
  </si>
  <si>
    <r>
      <rPr>
        <b/>
        <sz val="14"/>
        <rFont val="Times New Roman"/>
        <family val="1"/>
        <charset val="204"/>
      </rPr>
      <t>3.</t>
    </r>
    <r>
      <rPr>
        <sz val="14"/>
        <rFont val="Times New Roman"/>
        <family val="1"/>
        <charset val="204"/>
      </rPr>
      <t xml:space="preserve">  Итог сбалансированности бюджета:</t>
    </r>
  </si>
  <si>
    <t>904 1101 090 00 S0510 600</t>
  </si>
  <si>
    <r>
      <t>По Администрации:</t>
    </r>
    <r>
      <rPr>
        <sz val="14"/>
        <rFont val="Times New Roman"/>
        <family val="1"/>
        <charset val="204"/>
      </rPr>
      <t xml:space="preserve">
 - на оплату коммунальных услуг на 811,1 т.р.;
</t>
    </r>
    <r>
      <rPr>
        <b/>
        <sz val="14"/>
        <rFont val="Times New Roman"/>
        <family val="1"/>
        <charset val="204"/>
      </rPr>
      <t>По РЭС:</t>
    </r>
    <r>
      <rPr>
        <sz val="14"/>
        <rFont val="Times New Roman"/>
        <family val="1"/>
        <charset val="204"/>
      </rPr>
      <t xml:space="preserve">
- на оплату коммунальных услуг на 2037,2 т.р.;
</t>
    </r>
    <r>
      <rPr>
        <b/>
        <sz val="14"/>
        <rFont val="Times New Roman"/>
        <family val="1"/>
        <charset val="204"/>
      </rPr>
      <t>По ГО и ЧС:</t>
    </r>
    <r>
      <rPr>
        <sz val="14"/>
        <rFont val="Times New Roman"/>
        <family val="1"/>
        <charset val="204"/>
      </rPr>
      <t xml:space="preserve">
- на оплату коммунальных услуг на 80,4 т.р.;</t>
    </r>
  </si>
  <si>
    <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на оплату коммунальных услуг на 6156,2 т.р.;</t>
    </r>
  </si>
  <si>
    <r>
      <t xml:space="preserve">По УЖКХ:
</t>
    </r>
    <r>
      <rPr>
        <sz val="14"/>
        <rFont val="Times New Roman"/>
        <family val="1"/>
        <charset val="204"/>
      </rPr>
      <t xml:space="preserve"> - на 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 на 36374,3 т.р.;
 - на компенсацию выпадающих доходов организациям, предоставляющим населению услуги газоснабжения по тарифам, не обеспечивающим возмещение издержек на 2314,0 т.р.;
 - на финансовое обеспечение затрат ресурсоснабжающим организациям, оказывающим услуги теплоснабжения на 894,2 т.р.;
 - на организацию мероприятий по обеспечению надлежащего состояния уровня благоустройства территории Анжеро-Судженского городского округа на 58,8 т.р.;</t>
    </r>
  </si>
  <si>
    <r>
      <t>По управлению культуры:
 -</t>
    </r>
    <r>
      <rPr>
        <sz val="14"/>
        <rFont val="Times New Roman"/>
        <family val="1"/>
        <charset val="204"/>
      </rPr>
      <t xml:space="preserve"> на на оплату коммунальных услуг на 333,2 т.р.;</t>
    </r>
  </si>
  <si>
    <r>
      <t xml:space="preserve">По УСЗН:
</t>
    </r>
    <r>
      <rPr>
        <sz val="14"/>
        <rFont val="Times New Roman"/>
        <family val="1"/>
        <charset val="204"/>
      </rPr>
      <t xml:space="preserve"> -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
 за счет средств резервного фонда Правительства Российской Федерации на 1335,0 т.р.; </t>
    </r>
  </si>
  <si>
    <r>
      <t xml:space="preserve">По Городскому архиву:
</t>
    </r>
    <r>
      <rPr>
        <sz val="14"/>
        <rFont val="Times New Roman"/>
        <family val="1"/>
        <charset val="204"/>
      </rPr>
      <t xml:space="preserve"> - на оплату коммунальных услуг на 1,0 т.р.;</t>
    </r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</si>
  <si>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для оплаты охраны за "Зайчонок" в сумме 384,0 т.р.;
 - для оплаты за содержание незаселенных квартир в сумме 331,0 т.р.;
 - для оплаты задолженности эл/энергии за МП "Одиссей" в сумме 142,9 т.р.;</t>
    </r>
  </si>
  <si>
    <r>
      <rPr>
        <b/>
        <sz val="14"/>
        <rFont val="Times New Roman"/>
        <family val="1"/>
        <charset val="204"/>
      </rPr>
      <t xml:space="preserve">По УЖКХ:
 </t>
    </r>
    <r>
      <rPr>
        <sz val="14"/>
        <rFont val="Times New Roman"/>
        <family val="1"/>
        <charset val="204"/>
      </rPr>
      <t xml:space="preserve"> - для оплаты капитального ремонта дорог в  сумме 30000,0 т.р. по 2020г, 30000,0 по 2021г, 35000,0 по 2022г;</t>
    </r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</si>
  <si>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по резервному фонду на 41,0 т.р.;</t>
    </r>
    <r>
      <rPr>
        <b/>
        <sz val="14"/>
        <rFont val="Times New Roman"/>
        <family val="1"/>
        <charset val="204"/>
      </rPr>
      <t/>
    </r>
  </si>
  <si>
    <r>
      <t xml:space="preserve">По ГО и ЧС:
 </t>
    </r>
    <r>
      <rPr>
        <sz val="14"/>
        <rFont val="Times New Roman"/>
        <family val="1"/>
        <charset val="204"/>
      </rPr>
      <t>- для приобретения насоса для аварийного запаса на 41,0 т.р.;</t>
    </r>
  </si>
  <si>
    <t xml:space="preserve"> -  субсидии увеличивается на  4237,3  тыс.руб.</t>
  </si>
  <si>
    <t xml:space="preserve"> -  субвенции  увеличиваются  на  1335,0 тыс. руб;</t>
  </si>
  <si>
    <t xml:space="preserve">  -  иные межбюджетные трансферты увеличиваются на тыс. руб</t>
  </si>
  <si>
    <t xml:space="preserve">1.1.2. Увеличиваются прочие безвозмездные поступления  на сумму 2895,2 тыс.руб.  в том числе: 
- увеличение на сумму 585,4 тыс.руб. в связи с победой во Всероссийском конкурсе " Семейная Гавань 2020" и заключением договора благотворительного пожертвования на реализацию грантового проекта "Школа сближения"  МКУ АСГО Социальныо-реабилитационным Центром несовершеннолетних;
- увеличение  на сумму 20,6 тыс.руб. доли участия собственников многоквартирных жилых домов в капитальном ремонте дворовых территорий по муниципальной программе "Формирование современной городской среды на территории Анжеро-Судженского городского округа на период 2018-2024гг", в связи с изменением данной программы;
- увеличение   на сумму 1143,1тыс.руб., доли участия средств граждан и  юридических лиц в реализаци программы  "Твой Кузбасс-Твоя инициатива", в том числе 953,9 тыс.руб. по Соглашению с АО "Кузнецкие ферросплавы"о социально-экономическом партнерстве на 2020г;
- увеличение на сумму 1146,1 тыс.руб.по Соглашению с АО "Кузнецкие ферросплавы"о социально-экономическом партнерстве на 2020г.
                                                     </t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</si>
  <si>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 - для софинансирования по инициативному бюджетированию в сумме 1250,0 т.р.;</t>
    </r>
  </si>
  <si>
    <r>
      <rPr>
        <b/>
        <sz val="14"/>
        <rFont val="Times New Roman"/>
        <family val="1"/>
        <charset val="204"/>
      </rPr>
      <t>По КФиС:</t>
    </r>
    <r>
      <rPr>
        <sz val="14"/>
        <rFont val="Times New Roman"/>
        <family val="1"/>
        <charset val="204"/>
      </rPr>
      <t xml:space="preserve">
 - для обеспечения софинансирования по реализации мер по подготовке спортивного резерва в сумме 1903,6 т.р.;</t>
    </r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</si>
  <si>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для оплаты исполнительного листа за монтаж пожарной сигнализации в сумме 395,0 т.р.;
  - для оплаты компенсации матерям по уходу за ребенком до 3-х лет в сумме 2,5 т.р.;</t>
    </r>
  </si>
  <si>
    <r>
      <rPr>
        <b/>
        <sz val="14"/>
        <rFont val="Times New Roman"/>
        <family val="1"/>
        <charset val="204"/>
      </rPr>
      <t>По КФиС:</t>
    </r>
    <r>
      <rPr>
        <sz val="14"/>
        <rFont val="Times New Roman"/>
        <family val="1"/>
        <charset val="204"/>
      </rPr>
      <t xml:space="preserve">
 - для оплаты систем пожарного мониторинга и пожарной сигнализации  в сумме 27,8 т.р;
 - для оплаты вывоза мусора в сумме 7,8 т.р.;</t>
    </r>
  </si>
  <si>
    <t xml:space="preserve">Переносятся ассигнования с одной БК на другую в связи с необходимостью  обеспечения софинансирования по субсидиям по одной расходной классификации за счет  бюджетов всех уровеней: </t>
  </si>
  <si>
    <r>
      <rPr>
        <b/>
        <sz val="14"/>
        <rFont val="Times New Roman"/>
        <family val="1"/>
        <charset val="204"/>
      </rPr>
      <t xml:space="preserve">По Управлению культуры:
</t>
    </r>
    <r>
      <rPr>
        <sz val="14"/>
        <rFont val="Times New Roman"/>
        <family val="1"/>
        <charset val="204"/>
      </rPr>
      <t xml:space="preserve"> - для обследования технического состояния несущих конструкций здания ДМШ № 56 в сумме 98,0 т.р.;
 - для оплаты за услуги контентфильтрации в сумме 10,4 т.р.;</t>
    </r>
  </si>
  <si>
    <t>2021г</t>
  </si>
  <si>
    <t>2022г</t>
  </si>
  <si>
    <t xml:space="preserve"> Предоставление негосударственными организациями грантов для получателей средств бюджетов городских округов</t>
  </si>
  <si>
    <t>2 04 04010 04 0000 150</t>
  </si>
  <si>
    <t>2 04 04010 04 0000 180</t>
  </si>
  <si>
    <t xml:space="preserve">План уточненный </t>
  </si>
  <si>
    <t>План на 2021 год</t>
  </si>
  <si>
    <t>1.1.1  На основании уведомлений Министерства финансов Кузбасса от 27.05.2020 № 1379, от 03.06.2020 № 7928,от 09.06.2020 № 7970:</t>
  </si>
  <si>
    <t xml:space="preserve">1.2. Кроме того, в целях обеспечения сопоставимости показателей бюджета, в соответствии с требованием приказа Минфина России от 06.06.2019 N 85н  "О Порядке формирования и применения кодов бюджетной классификации Российской Федерации, их структуре и принципах назначения" вносятся изменения:
 </t>
  </si>
  <si>
    <r>
      <rPr>
        <b/>
        <u/>
        <sz val="14"/>
        <rFont val="Times New Roman"/>
        <family val="1"/>
        <charset val="204"/>
      </rPr>
      <t>2.1.</t>
    </r>
    <r>
      <rPr>
        <u/>
        <sz val="14"/>
        <rFont val="Times New Roman"/>
        <family val="1"/>
        <charset val="204"/>
      </rPr>
      <t xml:space="preserve">  На основании уведомления Министерства финансов Кузбасса от 27.05.2020 № 1379 за счет дотации на поддержку мер по обеспечению сбалансированности бюджетов в размере 50000,0 т.р, в т.ч.:</t>
    </r>
  </si>
  <si>
    <r>
      <t xml:space="preserve">По КФиС:
 </t>
    </r>
    <r>
      <rPr>
        <sz val="14"/>
        <rFont val="Times New Roman"/>
        <family val="1"/>
        <charset val="204"/>
      </rPr>
      <t>- на оплату коммунальных услуг на 409,2 т.р.;</t>
    </r>
  </si>
  <si>
    <r>
      <t xml:space="preserve">По КФиС:
</t>
    </r>
    <r>
      <rPr>
        <sz val="14"/>
        <rFont val="Times New Roman"/>
        <family val="1"/>
        <charset val="204"/>
      </rPr>
      <t xml:space="preserve"> - на развитие физической культуры и спорта на 4237,3 т.р. (спортинвентарь, оборудование, текущий ремонт);</t>
    </r>
  </si>
  <si>
    <t xml:space="preserve">  На основании уведомлений Министерства финансов Кузбасса от от 03.06.2020 №7928, от 09.06.2020 № 7970:</t>
  </si>
  <si>
    <r>
      <rPr>
        <b/>
        <sz val="14"/>
        <rFont val="Times New Roman"/>
        <family val="1"/>
        <charset val="204"/>
      </rPr>
      <t xml:space="preserve">По УЖКХ:
 </t>
    </r>
    <r>
      <rPr>
        <sz val="14"/>
        <rFont val="Times New Roman"/>
        <family val="1"/>
        <charset val="204"/>
      </rPr>
      <t xml:space="preserve"> - для софинансирования капитального ремонта дорог в  сумме 30000,0 т.р. по 2020г, 30000,0 т.р. по 2021г., 35000,0 т.р. по 2022г;</t>
    </r>
  </si>
  <si>
    <t>(тыс. руб.)</t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</si>
  <si>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на оплату коммунальных услуг за здание МФЦ на 532,4 т.р.;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</si>
</sst>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00"/>
    <numFmt numFmtId="166" formatCode="_-* #,##0.0\ _₽_-;\-* #,##0.0\ _₽_-;_-* &quot;-&quot;??\ _₽_-;_-@_-"/>
    <numFmt numFmtId="167" formatCode="0.000"/>
  </numFmts>
  <fonts count="40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  <font>
      <sz val="14"/>
      <color rgb="FF00B0F0"/>
      <name val="Arial Cyr"/>
      <charset val="204"/>
    </font>
    <font>
      <sz val="12"/>
      <color rgb="FF00B0F0"/>
      <name val="Times"/>
      <family val="1"/>
    </font>
    <font>
      <sz val="14"/>
      <color rgb="FFFF0000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2"/>
      <name val="Times"/>
      <family val="1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4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164" fontId="29" fillId="0" borderId="0" xfId="0" applyNumberFormat="1" applyFont="1" applyFill="1"/>
    <xf numFmtId="165" fontId="25" fillId="0" borderId="0" xfId="0" applyNumberFormat="1" applyFont="1" applyFill="1"/>
    <xf numFmtId="0" fontId="30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164" fontId="27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0" fontId="25" fillId="0" borderId="0" xfId="0" applyFont="1" applyFill="1" applyAlignment="1">
      <alignment vertical="center"/>
    </xf>
    <xf numFmtId="0" fontId="6" fillId="0" borderId="1" xfId="0" applyFont="1" applyFill="1" applyBorder="1"/>
    <xf numFmtId="164" fontId="6" fillId="0" borderId="1" xfId="0" applyNumberFormat="1" applyFont="1" applyFill="1" applyBorder="1"/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34" fillId="0" borderId="0" xfId="0" applyFont="1"/>
    <xf numFmtId="0" fontId="27" fillId="0" borderId="0" xfId="0" applyFont="1"/>
    <xf numFmtId="0" fontId="27" fillId="0" borderId="1" xfId="0" applyFont="1" applyFill="1" applyBorder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7" fillId="0" borderId="1" xfId="0" applyFont="1" applyFill="1" applyBorder="1" applyAlignment="1">
      <alignment vertical="justify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justify"/>
    </xf>
    <xf numFmtId="0" fontId="9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vertical="justify"/>
    </xf>
    <xf numFmtId="164" fontId="24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wrapText="1"/>
    </xf>
    <xf numFmtId="2" fontId="29" fillId="0" borderId="0" xfId="2" applyNumberFormat="1" applyFont="1" applyFill="1"/>
    <xf numFmtId="43" fontId="29" fillId="0" borderId="0" xfId="2" applyFont="1" applyFill="1"/>
    <xf numFmtId="0" fontId="25" fillId="0" borderId="0" xfId="0" applyFont="1" applyFill="1" applyAlignment="1">
      <alignment wrapText="1"/>
    </xf>
    <xf numFmtId="164" fontId="27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/>
    </xf>
    <xf numFmtId="0" fontId="27" fillId="0" borderId="0" xfId="0" applyFont="1" applyFill="1" applyBorder="1" applyAlignment="1">
      <alignment vertical="justify"/>
    </xf>
    <xf numFmtId="0" fontId="27" fillId="0" borderId="0" xfId="0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left" wrapText="1"/>
    </xf>
    <xf numFmtId="0" fontId="27" fillId="0" borderId="17" xfId="0" applyNumberFormat="1" applyFont="1" applyFill="1" applyBorder="1" applyAlignment="1">
      <alignment horizontal="right" wrapText="1"/>
    </xf>
    <xf numFmtId="164" fontId="26" fillId="0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vertical="center"/>
    </xf>
    <xf numFmtId="1" fontId="25" fillId="0" borderId="0" xfId="0" applyNumberFormat="1" applyFont="1" applyFill="1"/>
    <xf numFmtId="1" fontId="25" fillId="0" borderId="0" xfId="0" applyNumberFormat="1" applyFont="1" applyFill="1" applyAlignment="1">
      <alignment vertical="center"/>
    </xf>
    <xf numFmtId="1" fontId="0" fillId="0" borderId="0" xfId="0" applyNumberFormat="1" applyFont="1" applyFill="1"/>
    <xf numFmtId="0" fontId="27" fillId="0" borderId="0" xfId="0" applyNumberFormat="1" applyFont="1" applyFill="1" applyBorder="1" applyAlignment="1">
      <alignment horizontal="left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49" fontId="4" fillId="0" borderId="1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164" fontId="27" fillId="0" borderId="1" xfId="0" applyNumberFormat="1" applyFont="1" applyFill="1" applyBorder="1"/>
    <xf numFmtId="167" fontId="27" fillId="0" borderId="1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49" fontId="27" fillId="0" borderId="1" xfId="0" applyNumberFormat="1" applyFont="1" applyFill="1" applyBorder="1" applyAlignment="1">
      <alignment horizontal="left"/>
    </xf>
    <xf numFmtId="0" fontId="24" fillId="0" borderId="0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left"/>
    </xf>
    <xf numFmtId="0" fontId="27" fillId="0" borderId="8" xfId="0" applyFont="1" applyFill="1" applyBorder="1" applyAlignment="1">
      <alignment horizontal="center" vertical="center"/>
    </xf>
    <xf numFmtId="16" fontId="27" fillId="0" borderId="0" xfId="0" applyNumberFormat="1" applyFont="1" applyFill="1" applyBorder="1" applyAlignment="1">
      <alignment wrapText="1"/>
    </xf>
    <xf numFmtId="164" fontId="27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wrapText="1"/>
    </xf>
    <xf numFmtId="1" fontId="38" fillId="0" borderId="0" xfId="0" applyNumberFormat="1" applyFont="1" applyFill="1"/>
    <xf numFmtId="0" fontId="38" fillId="0" borderId="0" xfId="0" applyFont="1" applyFill="1"/>
    <xf numFmtId="164" fontId="26" fillId="0" borderId="1" xfId="0" applyNumberFormat="1" applyFont="1" applyFill="1" applyBorder="1"/>
    <xf numFmtId="0" fontId="27" fillId="0" borderId="1" xfId="0" applyFont="1" applyFill="1" applyBorder="1" applyAlignment="1">
      <alignment horizontal="left" vertical="top" wrapText="1"/>
    </xf>
    <xf numFmtId="0" fontId="39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justify"/>
    </xf>
    <xf numFmtId="164" fontId="9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top" wrapText="1"/>
    </xf>
    <xf numFmtId="164" fontId="24" fillId="2" borderId="0" xfId="0" applyNumberFormat="1" applyFont="1" applyFill="1" applyBorder="1" applyAlignment="1">
      <alignment horizontal="center" vertical="center" wrapText="1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27" fillId="0" borderId="2" xfId="0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49" fontId="27" fillId="0" borderId="6" xfId="0" applyNumberFormat="1" applyFont="1" applyFill="1" applyBorder="1" applyAlignment="1">
      <alignment horizontal="center"/>
    </xf>
    <xf numFmtId="49" fontId="27" fillId="0" borderId="11" xfId="0" applyNumberFormat="1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7" fillId="0" borderId="0" xfId="0" applyNumberFormat="1" applyFont="1" applyFill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Alignment="1">
      <alignment horizontal="left" wrapText="1"/>
    </xf>
    <xf numFmtId="49" fontId="6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wrapText="1"/>
    </xf>
    <xf numFmtId="164" fontId="27" fillId="0" borderId="0" xfId="0" applyNumberFormat="1" applyFont="1" applyFill="1" applyAlignment="1">
      <alignment horizontal="right" wrapText="1"/>
    </xf>
    <xf numFmtId="49" fontId="26" fillId="0" borderId="6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164" fontId="26" fillId="0" borderId="7" xfId="0" applyNumberFormat="1" applyFont="1" applyFill="1" applyBorder="1" applyAlignment="1">
      <alignment horizontal="left"/>
    </xf>
    <xf numFmtId="164" fontId="26" fillId="0" borderId="1" xfId="0" applyNumberFormat="1" applyFont="1" applyFill="1" applyBorder="1" applyAlignment="1">
      <alignment horizontal="left"/>
    </xf>
    <xf numFmtId="166" fontId="27" fillId="0" borderId="2" xfId="2" applyNumberFormat="1" applyFont="1" applyFill="1" applyBorder="1" applyAlignment="1">
      <alignment horizontal="right" vertical="center"/>
    </xf>
    <xf numFmtId="166" fontId="27" fillId="0" borderId="8" xfId="2" applyNumberFormat="1" applyFont="1" applyFill="1" applyBorder="1" applyAlignment="1">
      <alignment horizontal="right" vertical="center"/>
    </xf>
    <xf numFmtId="166" fontId="27" fillId="0" borderId="9" xfId="2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wrapText="1"/>
    </xf>
    <xf numFmtId="164" fontId="27" fillId="0" borderId="2" xfId="0" applyNumberFormat="1" applyFont="1" applyFill="1" applyBorder="1" applyAlignment="1">
      <alignment horizontal="right" vertical="top"/>
    </xf>
    <xf numFmtId="164" fontId="27" fillId="0" borderId="8" xfId="0" applyNumberFormat="1" applyFont="1" applyFill="1" applyBorder="1" applyAlignment="1">
      <alignment horizontal="right" vertical="top"/>
    </xf>
    <xf numFmtId="0" fontId="24" fillId="0" borderId="1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7" fillId="0" borderId="0" xfId="0" applyNumberFormat="1" applyFont="1" applyFill="1" applyBorder="1" applyAlignment="1">
      <alignment horizontal="center" wrapText="1"/>
    </xf>
    <xf numFmtId="49" fontId="27" fillId="0" borderId="0" xfId="0" applyNumberFormat="1" applyFont="1" applyFill="1" applyBorder="1" applyAlignment="1">
      <alignment horizontal="left"/>
    </xf>
    <xf numFmtId="0" fontId="27" fillId="0" borderId="9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left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24" fillId="0" borderId="17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wrapText="1"/>
    </xf>
    <xf numFmtId="16" fontId="24" fillId="0" borderId="0" xfId="0" applyNumberFormat="1" applyFont="1" applyFill="1" applyBorder="1" applyAlignment="1">
      <alignment horizontal="left" wrapText="1"/>
    </xf>
    <xf numFmtId="16" fontId="27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27" fillId="0" borderId="0" xfId="0" applyNumberFormat="1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82" t="s">
        <v>0</v>
      </c>
      <c r="B1" s="182"/>
      <c r="C1" s="182"/>
      <c r="D1" s="182"/>
      <c r="E1" s="182"/>
      <c r="F1" s="182"/>
    </row>
    <row r="2" spans="1:8" ht="66.75" customHeight="1" x14ac:dyDescent="0.2">
      <c r="A2" s="183" t="s">
        <v>79</v>
      </c>
      <c r="B2" s="183"/>
      <c r="C2" s="183"/>
      <c r="D2" s="183"/>
      <c r="E2" s="183"/>
      <c r="F2" s="183"/>
    </row>
    <row r="3" spans="1:8" ht="15.75" customHeight="1" x14ac:dyDescent="0.3">
      <c r="A3" s="179" t="s">
        <v>90</v>
      </c>
      <c r="B3" s="179"/>
      <c r="C3" s="179"/>
      <c r="D3" s="179"/>
      <c r="E3" s="179"/>
      <c r="F3" s="179"/>
      <c r="G3" s="6"/>
      <c r="H3" s="6"/>
    </row>
    <row r="4" spans="1:8" ht="65.25" customHeight="1" x14ac:dyDescent="0.3">
      <c r="A4" s="184" t="s">
        <v>222</v>
      </c>
      <c r="B4" s="184"/>
      <c r="C4" s="184"/>
      <c r="D4" s="184"/>
      <c r="E4" s="184"/>
      <c r="F4" s="184"/>
      <c r="G4" s="6"/>
      <c r="H4" s="6"/>
    </row>
    <row r="5" spans="1:8" ht="18.75" customHeight="1" x14ac:dyDescent="0.3">
      <c r="A5" s="185" t="s">
        <v>233</v>
      </c>
      <c r="B5" s="185"/>
      <c r="C5" s="185"/>
      <c r="D5" s="185"/>
      <c r="E5" s="185"/>
      <c r="F5" s="185"/>
      <c r="G5" s="6"/>
      <c r="H5" s="6"/>
    </row>
    <row r="6" spans="1:8" ht="18.75" customHeight="1" x14ac:dyDescent="0.3">
      <c r="A6" s="185" t="s">
        <v>234</v>
      </c>
      <c r="B6" s="185"/>
      <c r="C6" s="185"/>
      <c r="D6" s="185"/>
      <c r="E6" s="185"/>
      <c r="F6" s="185"/>
      <c r="G6" s="6"/>
      <c r="H6" s="6"/>
    </row>
    <row r="7" spans="1:8" ht="17.25" customHeight="1" x14ac:dyDescent="0.3">
      <c r="A7" s="185" t="s">
        <v>235</v>
      </c>
      <c r="B7" s="185"/>
      <c r="C7" s="185"/>
      <c r="D7" s="185"/>
      <c r="E7" s="185"/>
      <c r="F7" s="185"/>
      <c r="G7" s="6"/>
      <c r="H7" s="6"/>
    </row>
    <row r="8" spans="1:8" ht="15.75" customHeight="1" x14ac:dyDescent="0.3">
      <c r="A8" s="179" t="s">
        <v>236</v>
      </c>
      <c r="B8" s="179"/>
      <c r="C8" s="179"/>
      <c r="D8" s="179"/>
      <c r="E8" s="179"/>
      <c r="F8" s="179"/>
      <c r="G8" s="6"/>
      <c r="H8" s="6"/>
    </row>
    <row r="9" spans="1:8" ht="35.25" customHeight="1" x14ac:dyDescent="0.3">
      <c r="A9" s="186" t="s">
        <v>91</v>
      </c>
      <c r="B9" s="186"/>
      <c r="C9" s="186"/>
      <c r="D9" s="186"/>
      <c r="E9" s="186"/>
      <c r="F9" s="186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87" t="s">
        <v>242</v>
      </c>
      <c r="B27" s="187"/>
      <c r="C27" s="187"/>
      <c r="D27" s="187"/>
      <c r="E27" s="187"/>
      <c r="F27" s="187"/>
      <c r="G27" s="6"/>
      <c r="H27" s="6"/>
    </row>
    <row r="28" spans="1:8" ht="28.5" customHeight="1" x14ac:dyDescent="0.3">
      <c r="A28" s="178" t="s">
        <v>243</v>
      </c>
      <c r="B28" s="178"/>
      <c r="C28" s="178"/>
      <c r="D28" s="178"/>
      <c r="E28" s="178"/>
      <c r="F28" s="178"/>
      <c r="G28" s="6"/>
      <c r="H28" s="6"/>
    </row>
    <row r="29" spans="1:8" ht="19.5" customHeight="1" x14ac:dyDescent="0.3">
      <c r="A29" s="178"/>
      <c r="B29" s="178"/>
      <c r="C29" s="178"/>
      <c r="D29" s="178"/>
      <c r="E29" s="178"/>
      <c r="F29" s="178"/>
      <c r="G29" s="6"/>
      <c r="H29" s="6"/>
    </row>
    <row r="30" spans="1:8" ht="20.25" customHeight="1" x14ac:dyDescent="0.25">
      <c r="A30" s="180" t="s">
        <v>238</v>
      </c>
      <c r="B30" s="180"/>
      <c r="C30" s="180"/>
      <c r="D30" s="180"/>
      <c r="E30" s="180"/>
      <c r="F30" s="180"/>
    </row>
    <row r="31" spans="1:8" ht="52.5" customHeight="1" x14ac:dyDescent="0.25">
      <c r="A31" s="179" t="s">
        <v>239</v>
      </c>
      <c r="B31" s="179"/>
      <c r="C31" s="179"/>
      <c r="D31" s="179"/>
      <c r="E31" s="179"/>
      <c r="F31" s="179"/>
    </row>
    <row r="32" spans="1:8" ht="21.75" customHeight="1" x14ac:dyDescent="0.25">
      <c r="A32" s="181" t="s">
        <v>31</v>
      </c>
      <c r="B32" s="181"/>
      <c r="C32" s="181"/>
      <c r="D32" s="181"/>
      <c r="E32" s="181"/>
      <c r="F32" s="181"/>
    </row>
    <row r="33" spans="1:6" ht="102.75" customHeight="1" x14ac:dyDescent="0.25">
      <c r="A33" s="179" t="s">
        <v>197</v>
      </c>
      <c r="B33" s="179"/>
      <c r="C33" s="179"/>
      <c r="D33" s="179"/>
      <c r="E33" s="179"/>
      <c r="F33" s="179"/>
    </row>
    <row r="34" spans="1:6" ht="17.25" customHeight="1" x14ac:dyDescent="0.25">
      <c r="A34" s="179" t="s">
        <v>38</v>
      </c>
      <c r="B34" s="179"/>
      <c r="C34" s="179"/>
      <c r="D34" s="179"/>
      <c r="E34" s="179"/>
      <c r="F34" s="179"/>
    </row>
    <row r="35" spans="1:6" ht="35.25" customHeight="1" x14ac:dyDescent="0.25">
      <c r="A35" s="179" t="s">
        <v>108</v>
      </c>
      <c r="B35" s="179"/>
      <c r="C35" s="179"/>
      <c r="D35" s="179"/>
      <c r="E35" s="179"/>
      <c r="F35" s="179"/>
    </row>
    <row r="36" spans="1:6" ht="35.25" customHeight="1" x14ac:dyDescent="0.25">
      <c r="A36" s="179" t="s">
        <v>196</v>
      </c>
      <c r="B36" s="179"/>
      <c r="C36" s="179"/>
      <c r="D36" s="179"/>
      <c r="E36" s="179"/>
      <c r="F36" s="179"/>
    </row>
    <row r="37" spans="1:6" ht="21.75" customHeight="1" x14ac:dyDescent="0.25">
      <c r="A37" s="179" t="s">
        <v>72</v>
      </c>
      <c r="B37" s="179"/>
      <c r="C37" s="179"/>
      <c r="D37" s="179"/>
      <c r="E37" s="179"/>
      <c r="F37" s="179"/>
    </row>
    <row r="38" spans="1:6" ht="84" customHeight="1" x14ac:dyDescent="0.25">
      <c r="A38" s="179" t="s">
        <v>195</v>
      </c>
      <c r="B38" s="179"/>
      <c r="C38" s="179"/>
      <c r="D38" s="179"/>
      <c r="E38" s="179"/>
      <c r="F38" s="179"/>
    </row>
    <row r="39" spans="1:6" s="67" customFormat="1" ht="65.25" customHeight="1" x14ac:dyDescent="0.25">
      <c r="A39" s="188" t="s">
        <v>113</v>
      </c>
      <c r="B39" s="188"/>
      <c r="C39" s="188"/>
      <c r="D39" s="188"/>
      <c r="E39" s="188"/>
      <c r="F39" s="188"/>
    </row>
    <row r="40" spans="1:6" ht="19.5" customHeight="1" x14ac:dyDescent="0.25">
      <c r="A40" s="179" t="s">
        <v>37</v>
      </c>
      <c r="B40" s="179"/>
      <c r="C40" s="179"/>
      <c r="D40" s="179"/>
      <c r="E40" s="179"/>
      <c r="F40" s="179"/>
    </row>
    <row r="41" spans="1:6" ht="17.25" customHeight="1" x14ac:dyDescent="0.25">
      <c r="A41" s="179" t="s">
        <v>70</v>
      </c>
      <c r="B41" s="179"/>
      <c r="C41" s="179"/>
      <c r="D41" s="179"/>
      <c r="E41" s="179"/>
      <c r="F41" s="179"/>
    </row>
    <row r="42" spans="1:6" ht="87" customHeight="1" x14ac:dyDescent="0.25">
      <c r="A42" s="179" t="s">
        <v>226</v>
      </c>
      <c r="B42" s="179"/>
      <c r="C42" s="179"/>
      <c r="D42" s="179"/>
      <c r="E42" s="179"/>
      <c r="F42" s="179"/>
    </row>
    <row r="43" spans="1:6" ht="19.5" customHeight="1" x14ac:dyDescent="0.25">
      <c r="A43" s="179" t="s">
        <v>72</v>
      </c>
      <c r="B43" s="179"/>
      <c r="C43" s="179"/>
      <c r="D43" s="179"/>
      <c r="E43" s="179"/>
      <c r="F43" s="179"/>
    </row>
    <row r="44" spans="1:6" ht="68.25" customHeight="1" x14ac:dyDescent="0.25">
      <c r="A44" s="179" t="s">
        <v>128</v>
      </c>
      <c r="B44" s="179"/>
      <c r="C44" s="179"/>
      <c r="D44" s="179"/>
      <c r="E44" s="179"/>
      <c r="F44" s="179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93" t="s">
        <v>2</v>
      </c>
      <c r="C46" s="193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91" t="s">
        <v>30</v>
      </c>
      <c r="B47" s="189" t="s">
        <v>117</v>
      </c>
      <c r="C47" s="190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94"/>
      <c r="B48" s="189" t="s">
        <v>95</v>
      </c>
      <c r="C48" s="190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91" t="s">
        <v>8</v>
      </c>
      <c r="B49" s="189" t="s">
        <v>118</v>
      </c>
      <c r="C49" s="190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92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92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91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92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92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92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92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92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92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92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94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95"/>
      <c r="C61" s="195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96" t="s">
        <v>29</v>
      </c>
      <c r="B63" s="196"/>
      <c r="C63" s="196"/>
      <c r="D63" s="196"/>
      <c r="E63" s="196"/>
      <c r="F63" s="196"/>
    </row>
    <row r="64" spans="1:8" ht="106.5" customHeight="1" x14ac:dyDescent="0.25">
      <c r="A64" s="197" t="s">
        <v>240</v>
      </c>
      <c r="B64" s="197"/>
      <c r="C64" s="197"/>
      <c r="D64" s="197"/>
      <c r="E64" s="197"/>
      <c r="F64" s="197"/>
    </row>
    <row r="65" spans="1:6" ht="65.25" customHeight="1" x14ac:dyDescent="0.25">
      <c r="A65" s="198" t="s">
        <v>198</v>
      </c>
      <c r="B65" s="197"/>
      <c r="C65" s="197"/>
      <c r="D65" s="197"/>
      <c r="E65" s="197"/>
      <c r="F65" s="197"/>
    </row>
    <row r="66" spans="1:6" ht="36.75" customHeight="1" x14ac:dyDescent="0.25">
      <c r="A66" s="198" t="s">
        <v>121</v>
      </c>
      <c r="B66" s="197"/>
      <c r="C66" s="197"/>
      <c r="D66" s="197"/>
      <c r="E66" s="197"/>
      <c r="F66" s="197"/>
    </row>
    <row r="67" spans="1:6" ht="68.25" customHeight="1" x14ac:dyDescent="0.25">
      <c r="A67" s="198" t="s">
        <v>171</v>
      </c>
      <c r="B67" s="198"/>
      <c r="C67" s="198"/>
      <c r="D67" s="198"/>
      <c r="E67" s="198"/>
      <c r="F67" s="198"/>
    </row>
    <row r="68" spans="1:6" ht="87.75" customHeight="1" x14ac:dyDescent="0.25">
      <c r="A68" s="198" t="s">
        <v>227</v>
      </c>
      <c r="B68" s="198"/>
      <c r="C68" s="198"/>
      <c r="D68" s="198"/>
      <c r="E68" s="198"/>
      <c r="F68" s="198"/>
    </row>
    <row r="69" spans="1:6" ht="20.25" customHeight="1" x14ac:dyDescent="0.25">
      <c r="A69" s="200" t="s">
        <v>32</v>
      </c>
      <c r="B69" s="200"/>
      <c r="C69" s="200"/>
      <c r="D69" s="200"/>
      <c r="E69" s="200"/>
      <c r="F69" s="200"/>
    </row>
    <row r="70" spans="1:6" ht="114" customHeight="1" x14ac:dyDescent="0.25">
      <c r="A70" s="199" t="s">
        <v>201</v>
      </c>
      <c r="B70" s="199"/>
      <c r="C70" s="199"/>
      <c r="D70" s="199"/>
      <c r="E70" s="199"/>
      <c r="F70" s="199"/>
    </row>
    <row r="71" spans="1:6" ht="71.25" customHeight="1" x14ac:dyDescent="0.25">
      <c r="A71" s="199" t="s">
        <v>190</v>
      </c>
      <c r="B71" s="199"/>
      <c r="C71" s="199"/>
      <c r="D71" s="199"/>
      <c r="E71" s="199"/>
      <c r="F71" s="199"/>
    </row>
    <row r="72" spans="1:6" ht="83.25" customHeight="1" x14ac:dyDescent="0.25">
      <c r="A72" s="199" t="s">
        <v>228</v>
      </c>
      <c r="B72" s="199"/>
      <c r="C72" s="199"/>
      <c r="D72" s="199"/>
      <c r="E72" s="199"/>
      <c r="F72" s="199"/>
    </row>
    <row r="73" spans="1:6" ht="38.25" customHeight="1" x14ac:dyDescent="0.25">
      <c r="A73" s="199" t="s">
        <v>191</v>
      </c>
      <c r="B73" s="199"/>
      <c r="C73" s="199"/>
      <c r="D73" s="199"/>
      <c r="E73" s="199"/>
      <c r="F73" s="199"/>
    </row>
    <row r="74" spans="1:6" ht="82.5" customHeight="1" x14ac:dyDescent="0.25">
      <c r="A74" s="199" t="s">
        <v>202</v>
      </c>
      <c r="B74" s="199"/>
      <c r="C74" s="199"/>
      <c r="D74" s="199"/>
      <c r="E74" s="199"/>
      <c r="F74" s="199"/>
    </row>
    <row r="75" spans="1:6" ht="18.75" customHeight="1" x14ac:dyDescent="0.25">
      <c r="A75" s="200" t="s">
        <v>35</v>
      </c>
      <c r="B75" s="200"/>
      <c r="C75" s="200"/>
      <c r="D75" s="200"/>
      <c r="E75" s="200"/>
      <c r="F75" s="200"/>
    </row>
    <row r="76" spans="1:6" ht="20.25" customHeight="1" x14ac:dyDescent="0.25">
      <c r="A76" s="199" t="s">
        <v>80</v>
      </c>
      <c r="B76" s="199"/>
      <c r="C76" s="199"/>
      <c r="D76" s="199"/>
      <c r="E76" s="199"/>
      <c r="F76" s="199"/>
    </row>
    <row r="77" spans="1:6" ht="87" customHeight="1" x14ac:dyDescent="0.25">
      <c r="A77" s="199" t="s">
        <v>186</v>
      </c>
      <c r="B77" s="199"/>
      <c r="C77" s="199"/>
      <c r="D77" s="199"/>
      <c r="E77" s="199"/>
      <c r="F77" s="199"/>
    </row>
    <row r="78" spans="1:6" ht="48" customHeight="1" x14ac:dyDescent="0.25">
      <c r="A78" s="199" t="s">
        <v>203</v>
      </c>
      <c r="B78" s="199"/>
      <c r="C78" s="199"/>
      <c r="D78" s="199"/>
      <c r="E78" s="199"/>
      <c r="F78" s="199"/>
    </row>
    <row r="79" spans="1:6" ht="48.75" customHeight="1" x14ac:dyDescent="0.25">
      <c r="A79" s="199" t="s">
        <v>126</v>
      </c>
      <c r="B79" s="199"/>
      <c r="C79" s="199"/>
      <c r="D79" s="199"/>
      <c r="E79" s="199"/>
      <c r="F79" s="199"/>
    </row>
    <row r="80" spans="1:6" ht="48.75" customHeight="1" x14ac:dyDescent="0.25">
      <c r="A80" s="199" t="s">
        <v>184</v>
      </c>
      <c r="B80" s="199"/>
      <c r="C80" s="199"/>
      <c r="D80" s="199"/>
      <c r="E80" s="199"/>
      <c r="F80" s="199"/>
    </row>
    <row r="81" spans="1:6" ht="48.75" customHeight="1" x14ac:dyDescent="0.25">
      <c r="A81" s="199" t="s">
        <v>204</v>
      </c>
      <c r="B81" s="199"/>
      <c r="C81" s="199"/>
      <c r="D81" s="199"/>
      <c r="E81" s="199"/>
      <c r="F81" s="199"/>
    </row>
    <row r="82" spans="1:6" ht="21" customHeight="1" x14ac:dyDescent="0.2">
      <c r="A82" s="201" t="s">
        <v>199</v>
      </c>
      <c r="B82" s="201"/>
      <c r="C82" s="201"/>
      <c r="D82" s="201"/>
      <c r="E82" s="201"/>
      <c r="F82" s="201"/>
    </row>
    <row r="83" spans="1:6" ht="20.25" customHeight="1" x14ac:dyDescent="0.25">
      <c r="A83" s="199" t="s">
        <v>80</v>
      </c>
      <c r="B83" s="199"/>
      <c r="C83" s="199"/>
      <c r="D83" s="199"/>
      <c r="E83" s="199"/>
      <c r="F83" s="199"/>
    </row>
    <row r="84" spans="1:6" ht="68.25" customHeight="1" x14ac:dyDescent="0.25">
      <c r="A84" s="198" t="s">
        <v>200</v>
      </c>
      <c r="B84" s="198"/>
      <c r="C84" s="198"/>
      <c r="D84" s="198"/>
      <c r="E84" s="198"/>
      <c r="F84" s="198"/>
    </row>
    <row r="85" spans="1:6" ht="24.75" hidden="1" customHeight="1" x14ac:dyDescent="0.25">
      <c r="A85" s="200" t="s">
        <v>85</v>
      </c>
      <c r="B85" s="200"/>
      <c r="C85" s="200"/>
      <c r="D85" s="200"/>
      <c r="E85" s="200"/>
      <c r="F85" s="200"/>
    </row>
    <row r="86" spans="1:6" ht="18" customHeight="1" x14ac:dyDescent="0.25">
      <c r="A86" s="197" t="s">
        <v>31</v>
      </c>
      <c r="B86" s="197"/>
      <c r="C86" s="197"/>
      <c r="D86" s="197"/>
      <c r="E86" s="197"/>
      <c r="F86" s="197"/>
    </row>
    <row r="87" spans="1:6" ht="32.25" customHeight="1" x14ac:dyDescent="0.3">
      <c r="A87" s="202" t="s">
        <v>129</v>
      </c>
      <c r="B87" s="202"/>
      <c r="C87" s="202"/>
      <c r="D87" s="202"/>
      <c r="E87" s="202"/>
      <c r="F87" s="202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198" t="s">
        <v>130</v>
      </c>
      <c r="B89" s="198"/>
      <c r="C89" s="198"/>
      <c r="D89" s="198"/>
      <c r="E89" s="198"/>
      <c r="F89" s="198"/>
    </row>
    <row r="90" spans="1:6" ht="21" customHeight="1" x14ac:dyDescent="0.25">
      <c r="A90" s="198" t="s">
        <v>224</v>
      </c>
      <c r="B90" s="198"/>
      <c r="C90" s="198"/>
      <c r="D90" s="198"/>
      <c r="E90" s="198"/>
      <c r="F90" s="198"/>
    </row>
    <row r="91" spans="1:6" ht="21" customHeight="1" x14ac:dyDescent="0.25">
      <c r="A91" s="198" t="s">
        <v>131</v>
      </c>
      <c r="B91" s="198"/>
      <c r="C91" s="198"/>
      <c r="D91" s="198"/>
      <c r="E91" s="198"/>
      <c r="F91" s="198"/>
    </row>
    <row r="92" spans="1:6" ht="21" customHeight="1" x14ac:dyDescent="0.25">
      <c r="A92" s="198" t="s">
        <v>150</v>
      </c>
      <c r="B92" s="198"/>
      <c r="C92" s="198"/>
      <c r="D92" s="198"/>
      <c r="E92" s="198"/>
      <c r="F92" s="198"/>
    </row>
    <row r="93" spans="1:6" ht="21" customHeight="1" x14ac:dyDescent="0.25">
      <c r="A93" s="198" t="s">
        <v>132</v>
      </c>
      <c r="B93" s="198"/>
      <c r="C93" s="198"/>
      <c r="D93" s="198"/>
      <c r="E93" s="198"/>
      <c r="F93" s="198"/>
    </row>
    <row r="94" spans="1:6" ht="39" customHeight="1" x14ac:dyDescent="0.25">
      <c r="A94" s="198" t="s">
        <v>133</v>
      </c>
      <c r="B94" s="198"/>
      <c r="C94" s="198"/>
      <c r="D94" s="198"/>
      <c r="E94" s="198"/>
      <c r="F94" s="198"/>
    </row>
    <row r="95" spans="1:6" ht="72.75" customHeight="1" x14ac:dyDescent="0.25">
      <c r="A95" s="198" t="s">
        <v>229</v>
      </c>
      <c r="B95" s="198"/>
      <c r="C95" s="198"/>
      <c r="D95" s="198"/>
      <c r="E95" s="198"/>
      <c r="F95" s="198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198" t="s">
        <v>134</v>
      </c>
      <c r="B97" s="198"/>
      <c r="C97" s="198"/>
      <c r="D97" s="198"/>
      <c r="E97" s="198"/>
      <c r="F97" s="198"/>
    </row>
    <row r="98" spans="1:6" ht="21" customHeight="1" x14ac:dyDescent="0.25">
      <c r="A98" s="198" t="s">
        <v>135</v>
      </c>
      <c r="B98" s="198"/>
      <c r="C98" s="198"/>
      <c r="D98" s="198"/>
      <c r="E98" s="198"/>
      <c r="F98" s="198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98" t="s">
        <v>136</v>
      </c>
      <c r="B100" s="198"/>
      <c r="C100" s="198"/>
      <c r="D100" s="198"/>
      <c r="E100" s="198"/>
      <c r="F100" s="198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98" t="s">
        <v>137</v>
      </c>
      <c r="B102" s="198"/>
      <c r="C102" s="198"/>
      <c r="D102" s="198"/>
      <c r="E102" s="198"/>
      <c r="F102" s="198"/>
    </row>
    <row r="103" spans="1:6" ht="21" customHeight="1" x14ac:dyDescent="0.25">
      <c r="A103" s="198" t="s">
        <v>225</v>
      </c>
      <c r="B103" s="198"/>
      <c r="C103" s="198"/>
      <c r="D103" s="198"/>
      <c r="E103" s="198"/>
      <c r="F103" s="198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98" t="s">
        <v>143</v>
      </c>
      <c r="B105" s="198"/>
      <c r="C105" s="198"/>
      <c r="D105" s="198"/>
      <c r="E105" s="198"/>
      <c r="F105" s="198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98" t="s">
        <v>138</v>
      </c>
      <c r="B107" s="198"/>
      <c r="C107" s="198"/>
      <c r="D107" s="198"/>
      <c r="E107" s="198"/>
      <c r="F107" s="198"/>
    </row>
    <row r="108" spans="1:6" ht="32.25" customHeight="1" x14ac:dyDescent="0.25">
      <c r="A108" s="198" t="s">
        <v>141</v>
      </c>
      <c r="B108" s="198"/>
      <c r="C108" s="198"/>
      <c r="D108" s="198"/>
      <c r="E108" s="198"/>
      <c r="F108" s="198"/>
    </row>
    <row r="109" spans="1:6" ht="21" customHeight="1" x14ac:dyDescent="0.25">
      <c r="A109" s="198" t="s">
        <v>139</v>
      </c>
      <c r="B109" s="198"/>
      <c r="C109" s="198"/>
      <c r="D109" s="198"/>
      <c r="E109" s="198"/>
      <c r="F109" s="198"/>
    </row>
    <row r="110" spans="1:6" ht="21" customHeight="1" x14ac:dyDescent="0.25">
      <c r="A110" s="198" t="s">
        <v>140</v>
      </c>
      <c r="B110" s="198"/>
      <c r="C110" s="198"/>
      <c r="D110" s="198"/>
      <c r="E110" s="198"/>
      <c r="F110" s="198"/>
    </row>
    <row r="111" spans="1:6" ht="18" customHeight="1" x14ac:dyDescent="0.3">
      <c r="A111" s="202" t="s">
        <v>87</v>
      </c>
      <c r="B111" s="202"/>
      <c r="C111" s="202"/>
      <c r="D111" s="202"/>
      <c r="E111" s="202"/>
      <c r="F111" s="202"/>
    </row>
    <row r="112" spans="1:6" ht="51" customHeight="1" x14ac:dyDescent="0.25">
      <c r="A112" s="203" t="s">
        <v>174</v>
      </c>
      <c r="B112" s="203"/>
      <c r="C112" s="203"/>
      <c r="D112" s="203"/>
      <c r="E112" s="203"/>
      <c r="F112" s="203"/>
    </row>
    <row r="113" spans="1:14" ht="18" customHeight="1" x14ac:dyDescent="0.3">
      <c r="A113" s="202" t="s">
        <v>81</v>
      </c>
      <c r="B113" s="202"/>
      <c r="C113" s="202"/>
      <c r="D113" s="202"/>
      <c r="E113" s="202"/>
      <c r="F113" s="202"/>
    </row>
    <row r="114" spans="1:14" s="68" customFormat="1" ht="18" customHeight="1" x14ac:dyDescent="0.25">
      <c r="A114" s="203" t="s">
        <v>86</v>
      </c>
      <c r="B114" s="203"/>
      <c r="C114" s="203"/>
      <c r="D114" s="203"/>
      <c r="E114" s="203"/>
      <c r="F114" s="203"/>
    </row>
    <row r="115" spans="1:14" ht="34.5" customHeight="1" x14ac:dyDescent="0.25">
      <c r="A115" s="203" t="s">
        <v>175</v>
      </c>
      <c r="B115" s="203"/>
      <c r="C115" s="203"/>
      <c r="D115" s="203"/>
      <c r="E115" s="203"/>
      <c r="F115" s="203"/>
    </row>
    <row r="116" spans="1:14" ht="18" customHeight="1" x14ac:dyDescent="0.3">
      <c r="A116" s="202" t="s">
        <v>194</v>
      </c>
      <c r="B116" s="202"/>
      <c r="C116" s="202"/>
      <c r="D116" s="202"/>
      <c r="E116" s="202"/>
      <c r="F116" s="202"/>
    </row>
    <row r="117" spans="1:14" s="68" customFormat="1" ht="18" customHeight="1" x14ac:dyDescent="0.25">
      <c r="A117" s="203" t="s">
        <v>230</v>
      </c>
      <c r="B117" s="203"/>
      <c r="C117" s="203"/>
      <c r="D117" s="203"/>
      <c r="E117" s="203"/>
      <c r="F117" s="203"/>
    </row>
    <row r="118" spans="1:14" ht="17.25" customHeight="1" x14ac:dyDescent="0.25">
      <c r="A118" s="203" t="s">
        <v>231</v>
      </c>
      <c r="B118" s="203"/>
      <c r="C118" s="203"/>
      <c r="D118" s="203"/>
      <c r="E118" s="203"/>
      <c r="F118" s="203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93" t="s">
        <v>2</v>
      </c>
      <c r="C120" s="193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91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92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92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92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92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92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92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92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92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92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92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92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92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92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92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92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92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92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92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92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92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92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92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206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206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206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206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206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206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206"/>
      <c r="B150" s="207" t="s">
        <v>123</v>
      </c>
      <c r="C150" s="208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206"/>
      <c r="B151" s="204" t="s">
        <v>125</v>
      </c>
      <c r="C151" s="205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206"/>
      <c r="B152" s="204" t="s">
        <v>152</v>
      </c>
      <c r="C152" s="205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206"/>
      <c r="B153" s="204" t="s">
        <v>192</v>
      </c>
      <c r="C153" s="205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206"/>
      <c r="B154" s="204" t="s">
        <v>124</v>
      </c>
      <c r="C154" s="205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91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92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92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92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92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92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92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92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92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92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92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92"/>
      <c r="B166" s="204" t="s">
        <v>142</v>
      </c>
      <c r="C166" s="205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92"/>
      <c r="B167" s="204" t="s">
        <v>177</v>
      </c>
      <c r="C167" s="205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92"/>
      <c r="B168" s="204" t="s">
        <v>176</v>
      </c>
      <c r="C168" s="205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94"/>
      <c r="B169" s="204" t="s">
        <v>182</v>
      </c>
      <c r="C169" s="205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206" t="s">
        <v>14</v>
      </c>
      <c r="B170" s="204" t="s">
        <v>54</v>
      </c>
      <c r="C170" s="205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206"/>
      <c r="B171" s="204" t="s">
        <v>40</v>
      </c>
      <c r="C171" s="205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206"/>
      <c r="B172" s="204" t="s">
        <v>42</v>
      </c>
      <c r="C172" s="205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206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206"/>
      <c r="B174" s="204" t="s">
        <v>73</v>
      </c>
      <c r="C174" s="205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206"/>
      <c r="B175" s="204" t="s">
        <v>41</v>
      </c>
      <c r="C175" s="205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204" t="s">
        <v>74</v>
      </c>
      <c r="C176" s="205"/>
      <c r="D176" s="36">
        <v>0</v>
      </c>
      <c r="E176" s="39"/>
      <c r="F176" s="35">
        <f t="shared" si="2"/>
        <v>0</v>
      </c>
    </row>
    <row r="177" spans="1:6" ht="15.75" x14ac:dyDescent="0.25">
      <c r="A177" s="191" t="s">
        <v>25</v>
      </c>
      <c r="B177" s="204" t="s">
        <v>116</v>
      </c>
      <c r="C177" s="205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92"/>
      <c r="B178" s="204" t="s">
        <v>115</v>
      </c>
      <c r="C178" s="205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92"/>
      <c r="B179" s="204" t="s">
        <v>101</v>
      </c>
      <c r="C179" s="205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92"/>
      <c r="B180" s="204" t="s">
        <v>100</v>
      </c>
      <c r="C180" s="205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92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94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204" t="s">
        <v>71</v>
      </c>
      <c r="C183" s="205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91" t="s">
        <v>26</v>
      </c>
      <c r="B184" s="204" t="s">
        <v>93</v>
      </c>
      <c r="C184" s="205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92"/>
      <c r="B185" s="204" t="s">
        <v>65</v>
      </c>
      <c r="C185" s="205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92"/>
      <c r="B186" s="204" t="s">
        <v>97</v>
      </c>
      <c r="C186" s="205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92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92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92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92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92"/>
      <c r="B191" s="204" t="s">
        <v>145</v>
      </c>
      <c r="C191" s="205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92"/>
      <c r="B192" s="204" t="s">
        <v>99</v>
      </c>
      <c r="C192" s="205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92"/>
      <c r="B193" s="204" t="s">
        <v>144</v>
      </c>
      <c r="C193" s="205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92"/>
      <c r="B194" s="204" t="s">
        <v>146</v>
      </c>
      <c r="C194" s="205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95"/>
      <c r="C195" s="195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221" t="s">
        <v>241</v>
      </c>
      <c r="B197" s="221"/>
      <c r="C197" s="221"/>
      <c r="D197" s="221"/>
      <c r="E197" s="221"/>
      <c r="F197" s="221"/>
    </row>
    <row r="198" spans="1:13" ht="16.5" customHeight="1" x14ac:dyDescent="0.25">
      <c r="A198" s="221" t="s">
        <v>232</v>
      </c>
      <c r="B198" s="221"/>
      <c r="C198" s="221"/>
      <c r="D198" s="221"/>
      <c r="E198" s="221"/>
      <c r="F198" s="221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31" t="s">
        <v>10</v>
      </c>
      <c r="B200" s="232"/>
      <c r="C200" s="233" t="s">
        <v>11</v>
      </c>
      <c r="D200" s="233"/>
      <c r="E200" s="233"/>
      <c r="F200" s="233"/>
    </row>
    <row r="201" spans="1:13" ht="17.25" customHeight="1" x14ac:dyDescent="0.25">
      <c r="A201" s="41" t="s">
        <v>12</v>
      </c>
      <c r="B201" s="72">
        <v>33.5</v>
      </c>
      <c r="C201" s="209" t="s">
        <v>27</v>
      </c>
      <c r="D201" s="210"/>
      <c r="E201" s="211"/>
      <c r="F201" s="228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212"/>
      <c r="D202" s="213"/>
      <c r="E202" s="214"/>
      <c r="F202" s="229"/>
    </row>
    <row r="203" spans="1:13" ht="16.5" customHeight="1" x14ac:dyDescent="0.25">
      <c r="A203" s="41" t="s">
        <v>28</v>
      </c>
      <c r="B203" s="72">
        <v>720</v>
      </c>
      <c r="C203" s="215"/>
      <c r="D203" s="216"/>
      <c r="E203" s="217"/>
      <c r="F203" s="230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218" t="s">
        <v>153</v>
      </c>
      <c r="B204" s="228">
        <v>24924</v>
      </c>
      <c r="C204" s="222" t="s">
        <v>154</v>
      </c>
      <c r="D204" s="223"/>
      <c r="E204" s="224"/>
      <c r="F204" s="74">
        <v>7447</v>
      </c>
      <c r="H204" s="16"/>
    </row>
    <row r="205" spans="1:13" ht="16.5" customHeight="1" x14ac:dyDescent="0.2">
      <c r="A205" s="219"/>
      <c r="B205" s="229"/>
      <c r="C205" s="222" t="s">
        <v>168</v>
      </c>
      <c r="D205" s="223"/>
      <c r="E205" s="224"/>
      <c r="F205" s="74">
        <f>313-84.6</f>
        <v>228.4</v>
      </c>
      <c r="H205" s="16"/>
    </row>
    <row r="206" spans="1:13" ht="16.5" customHeight="1" x14ac:dyDescent="0.2">
      <c r="A206" s="219"/>
      <c r="B206" s="229"/>
      <c r="C206" s="222" t="s">
        <v>155</v>
      </c>
      <c r="D206" s="223"/>
      <c r="E206" s="224"/>
      <c r="F206" s="74">
        <v>849</v>
      </c>
      <c r="H206" s="16"/>
    </row>
    <row r="207" spans="1:13" ht="16.5" customHeight="1" x14ac:dyDescent="0.2">
      <c r="A207" s="219"/>
      <c r="B207" s="229"/>
      <c r="C207" s="222" t="s">
        <v>156</v>
      </c>
      <c r="D207" s="223"/>
      <c r="E207" s="224"/>
      <c r="F207" s="74">
        <v>1543.8</v>
      </c>
      <c r="H207" s="16"/>
    </row>
    <row r="208" spans="1:13" ht="16.5" customHeight="1" x14ac:dyDescent="0.2">
      <c r="A208" s="219"/>
      <c r="B208" s="229"/>
      <c r="C208" s="222" t="s">
        <v>161</v>
      </c>
      <c r="D208" s="223"/>
      <c r="E208" s="224"/>
      <c r="F208" s="74">
        <v>1554.3</v>
      </c>
      <c r="H208" s="16"/>
    </row>
    <row r="209" spans="1:13" ht="16.5" customHeight="1" x14ac:dyDescent="0.2">
      <c r="A209" s="219"/>
      <c r="B209" s="229"/>
      <c r="C209" s="222" t="s">
        <v>157</v>
      </c>
      <c r="D209" s="223"/>
      <c r="E209" s="224"/>
      <c r="F209" s="74">
        <v>213.7</v>
      </c>
      <c r="H209" s="16"/>
    </row>
    <row r="210" spans="1:13" ht="16.5" customHeight="1" x14ac:dyDescent="0.2">
      <c r="A210" s="219"/>
      <c r="B210" s="229"/>
      <c r="C210" s="222" t="s">
        <v>158</v>
      </c>
      <c r="D210" s="223"/>
      <c r="E210" s="224"/>
      <c r="F210" s="74">
        <v>1301.5</v>
      </c>
      <c r="H210" s="16"/>
    </row>
    <row r="211" spans="1:13" ht="33" customHeight="1" x14ac:dyDescent="0.2">
      <c r="A211" s="219"/>
      <c r="B211" s="229"/>
      <c r="C211" s="222" t="s">
        <v>159</v>
      </c>
      <c r="D211" s="223"/>
      <c r="E211" s="224"/>
      <c r="F211" s="74">
        <v>213.6</v>
      </c>
      <c r="H211" s="16"/>
    </row>
    <row r="212" spans="1:13" ht="14.25" customHeight="1" x14ac:dyDescent="0.2">
      <c r="A212" s="219"/>
      <c r="B212" s="229"/>
      <c r="C212" s="222" t="s">
        <v>160</v>
      </c>
      <c r="D212" s="223"/>
      <c r="E212" s="224"/>
      <c r="F212" s="74">
        <f>1130.5+84.6</f>
        <v>1215.0999999999999</v>
      </c>
      <c r="H212" s="16"/>
    </row>
    <row r="213" spans="1:13" ht="33" customHeight="1" x14ac:dyDescent="0.2">
      <c r="A213" s="219"/>
      <c r="B213" s="229"/>
      <c r="C213" s="222" t="s">
        <v>162</v>
      </c>
      <c r="D213" s="223"/>
      <c r="E213" s="224"/>
      <c r="F213" s="74">
        <v>670.6</v>
      </c>
      <c r="H213" s="16"/>
    </row>
    <row r="214" spans="1:13" ht="16.5" customHeight="1" x14ac:dyDescent="0.2">
      <c r="A214" s="219"/>
      <c r="B214" s="229"/>
      <c r="C214" s="222" t="s">
        <v>163</v>
      </c>
      <c r="D214" s="223"/>
      <c r="E214" s="224"/>
      <c r="F214" s="74">
        <v>930.4</v>
      </c>
      <c r="H214" s="16"/>
    </row>
    <row r="215" spans="1:13" ht="16.5" customHeight="1" x14ac:dyDescent="0.2">
      <c r="A215" s="219"/>
      <c r="B215" s="229"/>
      <c r="C215" s="222" t="s">
        <v>164</v>
      </c>
      <c r="D215" s="223"/>
      <c r="E215" s="224"/>
      <c r="F215" s="74">
        <v>1589</v>
      </c>
      <c r="H215" s="16"/>
    </row>
    <row r="216" spans="1:13" ht="16.5" customHeight="1" x14ac:dyDescent="0.2">
      <c r="A216" s="219"/>
      <c r="B216" s="229"/>
      <c r="C216" s="222" t="s">
        <v>163</v>
      </c>
      <c r="D216" s="223"/>
      <c r="E216" s="224"/>
      <c r="F216" s="74">
        <v>2190.4</v>
      </c>
      <c r="H216" s="16"/>
    </row>
    <row r="217" spans="1:13" ht="16.5" customHeight="1" x14ac:dyDescent="0.2">
      <c r="A217" s="219"/>
      <c r="B217" s="229"/>
      <c r="C217" s="222" t="s">
        <v>165</v>
      </c>
      <c r="D217" s="223"/>
      <c r="E217" s="224"/>
      <c r="F217" s="74">
        <v>4609.7</v>
      </c>
      <c r="H217" s="16"/>
    </row>
    <row r="218" spans="1:13" ht="16.5" customHeight="1" x14ac:dyDescent="0.2">
      <c r="A218" s="219"/>
      <c r="B218" s="229"/>
      <c r="C218" s="225" t="s">
        <v>88</v>
      </c>
      <c r="D218" s="226"/>
      <c r="E218" s="227"/>
      <c r="F218" s="74">
        <v>64.5</v>
      </c>
      <c r="H218" s="16"/>
    </row>
    <row r="219" spans="1:13" ht="16.5" customHeight="1" x14ac:dyDescent="0.2">
      <c r="A219" s="219"/>
      <c r="B219" s="229"/>
      <c r="C219" s="222" t="s">
        <v>166</v>
      </c>
      <c r="D219" s="223"/>
      <c r="E219" s="224"/>
      <c r="F219" s="74">
        <v>219.6</v>
      </c>
      <c r="H219" s="16"/>
    </row>
    <row r="220" spans="1:13" ht="16.5" customHeight="1" x14ac:dyDescent="0.2">
      <c r="A220" s="220"/>
      <c r="B220" s="230"/>
      <c r="C220" s="222" t="s">
        <v>167</v>
      </c>
      <c r="D220" s="223"/>
      <c r="E220" s="224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222" t="s">
        <v>170</v>
      </c>
      <c r="D221" s="223"/>
      <c r="E221" s="224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222" t="s">
        <v>89</v>
      </c>
      <c r="D222" s="223"/>
      <c r="E222" s="224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222" t="s">
        <v>160</v>
      </c>
      <c r="D223" s="223"/>
      <c r="E223" s="224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34" t="s">
        <v>9</v>
      </c>
      <c r="D224" s="234"/>
      <c r="E224" s="234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35" t="s">
        <v>66</v>
      </c>
      <c r="B226" s="235"/>
      <c r="C226" s="235"/>
      <c r="D226" s="235"/>
      <c r="E226" s="236" t="s">
        <v>67</v>
      </c>
      <c r="F226" s="236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8"/>
  <sheetViews>
    <sheetView tabSelected="1" topLeftCell="A34" zoomScaleNormal="100" zoomScaleSheetLayoutView="50" workbookViewId="0">
      <selection activeCell="L37" sqref="L37"/>
    </sheetView>
  </sheetViews>
  <sheetFormatPr defaultColWidth="9.140625" defaultRowHeight="18" x14ac:dyDescent="0.25"/>
  <cols>
    <col min="1" max="1" width="47.5703125" style="79" customWidth="1"/>
    <col min="2" max="2" width="15.85546875" style="79" customWidth="1"/>
    <col min="3" max="3" width="15.42578125" style="79" customWidth="1"/>
    <col min="4" max="4" width="15.7109375" style="79" customWidth="1"/>
    <col min="5" max="5" width="20.5703125" style="79" customWidth="1"/>
    <col min="6" max="6" width="21.140625" style="79" customWidth="1"/>
    <col min="7" max="7" width="20.42578125" style="130" hidden="1" customWidth="1"/>
    <col min="8" max="8" width="15.42578125" style="87" hidden="1" customWidth="1"/>
    <col min="9" max="9" width="15.85546875" style="79" hidden="1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289" t="s">
        <v>0</v>
      </c>
      <c r="B1" s="289"/>
      <c r="C1" s="289"/>
      <c r="D1" s="289"/>
      <c r="E1" s="289"/>
      <c r="F1" s="289"/>
    </row>
    <row r="2" spans="1:8" ht="66.75" customHeight="1" x14ac:dyDescent="0.25">
      <c r="A2" s="290" t="s">
        <v>273</v>
      </c>
      <c r="B2" s="290"/>
      <c r="C2" s="290"/>
      <c r="D2" s="290"/>
      <c r="E2" s="290"/>
      <c r="F2" s="290"/>
      <c r="H2" s="118" t="s">
        <v>246</v>
      </c>
    </row>
    <row r="3" spans="1:8" ht="17.45" customHeight="1" x14ac:dyDescent="0.25">
      <c r="A3" s="291" t="s">
        <v>289</v>
      </c>
      <c r="B3" s="291"/>
      <c r="C3" s="291"/>
      <c r="D3" s="291"/>
      <c r="E3" s="291"/>
      <c r="F3" s="291"/>
    </row>
    <row r="4" spans="1:8" ht="16.5" customHeight="1" x14ac:dyDescent="0.25">
      <c r="A4" s="149" t="s">
        <v>290</v>
      </c>
      <c r="B4" s="149"/>
      <c r="C4" s="149"/>
      <c r="D4" s="149"/>
      <c r="E4" s="149"/>
      <c r="F4" s="149"/>
    </row>
    <row r="5" spans="1:8" ht="35.25" customHeight="1" x14ac:dyDescent="0.25">
      <c r="A5" s="292" t="s">
        <v>350</v>
      </c>
      <c r="B5" s="292"/>
      <c r="C5" s="292"/>
      <c r="D5" s="292"/>
      <c r="E5" s="292"/>
      <c r="F5" s="292"/>
    </row>
    <row r="6" spans="1:8" ht="5.25" customHeight="1" x14ac:dyDescent="0.25">
      <c r="A6" s="150"/>
      <c r="B6" s="150"/>
      <c r="C6" s="150"/>
      <c r="D6" s="150"/>
      <c r="E6" s="150"/>
      <c r="F6" s="150"/>
    </row>
    <row r="7" spans="1:8" ht="15.75" customHeight="1" x14ac:dyDescent="0.3">
      <c r="A7" s="287" t="s">
        <v>292</v>
      </c>
      <c r="B7" s="287"/>
      <c r="C7" s="287"/>
      <c r="D7" s="287"/>
      <c r="E7" s="149"/>
      <c r="F7" s="149"/>
      <c r="H7" s="120">
        <v>50000</v>
      </c>
    </row>
    <row r="8" spans="1:8" ht="17.25" customHeight="1" x14ac:dyDescent="0.3">
      <c r="A8" s="287" t="s">
        <v>333</v>
      </c>
      <c r="B8" s="287"/>
      <c r="C8" s="287"/>
      <c r="D8" s="287"/>
      <c r="E8" s="163"/>
      <c r="F8" s="107"/>
      <c r="H8" s="120">
        <v>4237.3</v>
      </c>
    </row>
    <row r="9" spans="1:8" ht="18.75" customHeight="1" x14ac:dyDescent="0.3">
      <c r="A9" s="287" t="s">
        <v>334</v>
      </c>
      <c r="B9" s="287"/>
      <c r="C9" s="287"/>
      <c r="D9" s="163"/>
      <c r="E9" s="163"/>
      <c r="F9" s="107"/>
      <c r="H9" s="120">
        <v>1335</v>
      </c>
    </row>
    <row r="10" spans="1:8" ht="18" hidden="1" customHeight="1" x14ac:dyDescent="0.25">
      <c r="A10" s="288" t="s">
        <v>335</v>
      </c>
      <c r="B10" s="288"/>
      <c r="C10" s="288"/>
      <c r="D10" s="288"/>
      <c r="E10" s="288"/>
      <c r="F10" s="107"/>
      <c r="H10" s="120"/>
    </row>
    <row r="11" spans="1:8" ht="58.5" customHeight="1" x14ac:dyDescent="0.25">
      <c r="A11" s="288" t="s">
        <v>351</v>
      </c>
      <c r="B11" s="288"/>
      <c r="C11" s="288"/>
      <c r="D11" s="288"/>
      <c r="E11" s="288"/>
      <c r="F11" s="288"/>
      <c r="H11" s="120"/>
    </row>
    <row r="12" spans="1:8" ht="15" customHeight="1" x14ac:dyDescent="0.25">
      <c r="A12" s="172"/>
      <c r="B12" s="172"/>
      <c r="C12" s="172"/>
      <c r="D12" s="172"/>
      <c r="E12" s="172"/>
      <c r="F12" s="173" t="s">
        <v>7</v>
      </c>
      <c r="H12" s="88"/>
    </row>
    <row r="13" spans="1:8" ht="20.25" customHeight="1" x14ac:dyDescent="0.25">
      <c r="A13" s="174" t="s">
        <v>15</v>
      </c>
      <c r="B13" s="280" t="s">
        <v>272</v>
      </c>
      <c r="C13" s="281"/>
      <c r="D13" s="282"/>
      <c r="E13" s="175" t="s">
        <v>17</v>
      </c>
      <c r="F13" s="110" t="s">
        <v>348</v>
      </c>
      <c r="H13" s="88"/>
    </row>
    <row r="14" spans="1:8" ht="47.25" customHeight="1" x14ac:dyDescent="0.25">
      <c r="A14" s="110" t="s">
        <v>345</v>
      </c>
      <c r="B14" s="283" t="s">
        <v>347</v>
      </c>
      <c r="C14" s="284"/>
      <c r="D14" s="164">
        <v>1025.9000000000001</v>
      </c>
      <c r="E14" s="164">
        <v>-1025.9000000000001</v>
      </c>
      <c r="F14" s="164">
        <f>D14+E14</f>
        <v>0</v>
      </c>
      <c r="H14" s="88"/>
    </row>
    <row r="15" spans="1:8" ht="48.75" customHeight="1" x14ac:dyDescent="0.25">
      <c r="A15" s="110" t="s">
        <v>345</v>
      </c>
      <c r="B15" s="283" t="s">
        <v>346</v>
      </c>
      <c r="C15" s="284"/>
      <c r="D15" s="164">
        <v>0</v>
      </c>
      <c r="E15" s="164">
        <v>1025.9000000000001</v>
      </c>
      <c r="F15" s="164">
        <f>D15+E15</f>
        <v>1025.9000000000001</v>
      </c>
      <c r="H15" s="88"/>
    </row>
    <row r="16" spans="1:8" ht="19.5" customHeight="1" x14ac:dyDescent="0.25">
      <c r="A16" s="155" t="s">
        <v>250</v>
      </c>
      <c r="B16" s="286"/>
      <c r="C16" s="286"/>
      <c r="D16" s="155"/>
      <c r="E16" s="165">
        <f>SUM(E14:E15)</f>
        <v>0</v>
      </c>
      <c r="F16" s="155"/>
      <c r="H16" s="88"/>
    </row>
    <row r="17" spans="1:8" ht="19.5" customHeight="1" x14ac:dyDescent="0.25">
      <c r="A17" s="176"/>
      <c r="B17" s="115"/>
      <c r="C17" s="115"/>
      <c r="D17" s="176"/>
      <c r="E17" s="177"/>
      <c r="F17" s="173" t="s">
        <v>7</v>
      </c>
      <c r="H17" s="88"/>
    </row>
    <row r="18" spans="1:8" ht="19.5" customHeight="1" x14ac:dyDescent="0.25">
      <c r="A18" s="174" t="s">
        <v>15</v>
      </c>
      <c r="B18" s="280" t="s">
        <v>349</v>
      </c>
      <c r="C18" s="281"/>
      <c r="D18" s="282"/>
      <c r="E18" s="175" t="s">
        <v>17</v>
      </c>
      <c r="F18" s="110" t="s">
        <v>348</v>
      </c>
      <c r="H18" s="88"/>
    </row>
    <row r="19" spans="1:8" ht="53.25" customHeight="1" x14ac:dyDescent="0.25">
      <c r="A19" s="110" t="s">
        <v>345</v>
      </c>
      <c r="B19" s="283" t="s">
        <v>347</v>
      </c>
      <c r="C19" s="284"/>
      <c r="D19" s="164">
        <v>439.7</v>
      </c>
      <c r="E19" s="164">
        <v>-439.7</v>
      </c>
      <c r="F19" s="164">
        <f>D19+E19</f>
        <v>0</v>
      </c>
      <c r="H19" s="88"/>
    </row>
    <row r="20" spans="1:8" ht="57" customHeight="1" x14ac:dyDescent="0.25">
      <c r="A20" s="110" t="s">
        <v>345</v>
      </c>
      <c r="B20" s="283" t="s">
        <v>346</v>
      </c>
      <c r="C20" s="284"/>
      <c r="D20" s="164">
        <v>0</v>
      </c>
      <c r="E20" s="164">
        <v>439.7</v>
      </c>
      <c r="F20" s="164">
        <f>D20+E20</f>
        <v>439.7</v>
      </c>
      <c r="H20" s="88"/>
    </row>
    <row r="21" spans="1:8" ht="19.5" customHeight="1" x14ac:dyDescent="0.25">
      <c r="A21" s="171" t="s">
        <v>250</v>
      </c>
      <c r="B21" s="286"/>
      <c r="C21" s="286"/>
      <c r="D21" s="171"/>
      <c r="E21" s="165">
        <f>SUM(E19:E20)</f>
        <v>0</v>
      </c>
      <c r="F21" s="171"/>
      <c r="H21" s="88"/>
    </row>
    <row r="22" spans="1:8" ht="19.5" customHeight="1" x14ac:dyDescent="0.25">
      <c r="A22" s="176"/>
      <c r="B22" s="115"/>
      <c r="C22" s="115"/>
      <c r="D22" s="176"/>
      <c r="E22" s="177"/>
      <c r="F22" s="176"/>
      <c r="H22" s="88"/>
    </row>
    <row r="23" spans="1:8" ht="243.75" hidden="1" customHeight="1" x14ac:dyDescent="0.25">
      <c r="A23" s="296" t="s">
        <v>336</v>
      </c>
      <c r="B23" s="296"/>
      <c r="C23" s="296"/>
      <c r="D23" s="296"/>
      <c r="E23" s="296"/>
      <c r="F23" s="296"/>
      <c r="H23" s="88">
        <f>1143.1+20.6+585.4+1146.1</f>
        <v>2895.2</v>
      </c>
    </row>
    <row r="24" spans="1:8" ht="19.5" hidden="1" customHeight="1" x14ac:dyDescent="0.3">
      <c r="A24" s="295" t="s">
        <v>307</v>
      </c>
      <c r="B24" s="295"/>
      <c r="C24" s="295"/>
      <c r="D24" s="295"/>
      <c r="E24" s="295"/>
      <c r="F24" s="295"/>
      <c r="H24" s="88"/>
    </row>
    <row r="25" spans="1:8" ht="18.75" hidden="1" customHeight="1" x14ac:dyDescent="0.25">
      <c r="A25" s="293" t="s">
        <v>254</v>
      </c>
      <c r="B25" s="293"/>
      <c r="C25" s="293"/>
      <c r="D25" s="293"/>
      <c r="E25" s="293"/>
      <c r="F25" s="293"/>
    </row>
    <row r="26" spans="1:8" ht="54.75" hidden="1" customHeight="1" x14ac:dyDescent="0.25">
      <c r="A26" s="108" t="s">
        <v>15</v>
      </c>
      <c r="B26" s="283" t="s">
        <v>251</v>
      </c>
      <c r="C26" s="284"/>
      <c r="D26" s="134" t="s">
        <v>16</v>
      </c>
      <c r="E26" s="134" t="s">
        <v>17</v>
      </c>
      <c r="F26" s="109" t="s">
        <v>18</v>
      </c>
    </row>
    <row r="27" spans="1:8" ht="54" hidden="1" customHeight="1" x14ac:dyDescent="0.25">
      <c r="A27" s="110"/>
      <c r="B27" s="283"/>
      <c r="C27" s="284"/>
      <c r="D27" s="134"/>
      <c r="E27" s="134"/>
      <c r="F27" s="111"/>
    </row>
    <row r="28" spans="1:8" ht="20.25" hidden="1" customHeight="1" x14ac:dyDescent="0.25">
      <c r="A28" s="110"/>
      <c r="B28" s="283"/>
      <c r="C28" s="284"/>
      <c r="D28" s="134"/>
      <c r="E28" s="134"/>
      <c r="F28" s="111"/>
    </row>
    <row r="29" spans="1:8" ht="15.75" hidden="1" customHeight="1" x14ac:dyDescent="0.25">
      <c r="A29" s="112" t="s">
        <v>250</v>
      </c>
      <c r="B29" s="283"/>
      <c r="C29" s="284"/>
      <c r="D29" s="134"/>
      <c r="E29" s="113">
        <f>SUM(E27:E28)</f>
        <v>0</v>
      </c>
      <c r="F29" s="109"/>
      <c r="H29" s="119">
        <v>0</v>
      </c>
    </row>
    <row r="30" spans="1:8" ht="15.75" hidden="1" customHeight="1" x14ac:dyDescent="0.25">
      <c r="A30" s="114"/>
      <c r="B30" s="115"/>
      <c r="C30" s="115"/>
      <c r="D30" s="115"/>
      <c r="E30" s="116"/>
      <c r="F30" s="117"/>
      <c r="H30" s="119"/>
    </row>
    <row r="31" spans="1:8" ht="18" hidden="1" customHeight="1" x14ac:dyDescent="0.25">
      <c r="A31" s="114"/>
      <c r="B31" s="114"/>
      <c r="C31" s="115"/>
      <c r="D31" s="115"/>
      <c r="E31" s="116"/>
      <c r="F31" s="117"/>
      <c r="H31" s="119"/>
    </row>
    <row r="32" spans="1:8" ht="18" hidden="1" customHeight="1" x14ac:dyDescent="0.25">
      <c r="A32" s="114"/>
      <c r="B32" s="114"/>
      <c r="C32" s="115"/>
      <c r="D32" s="115"/>
      <c r="E32" s="116"/>
      <c r="F32" s="117"/>
      <c r="H32" s="119"/>
    </row>
    <row r="33" spans="1:9" ht="18" hidden="1" customHeight="1" x14ac:dyDescent="0.25">
      <c r="A33" s="114"/>
      <c r="B33" s="114"/>
      <c r="C33" s="115"/>
      <c r="D33" s="115"/>
      <c r="E33" s="116"/>
      <c r="F33" s="117"/>
      <c r="H33" s="119"/>
    </row>
    <row r="34" spans="1:9" ht="23.25" customHeight="1" x14ac:dyDescent="0.25">
      <c r="A34" s="124" t="s">
        <v>277</v>
      </c>
      <c r="B34" s="115"/>
      <c r="C34" s="115"/>
      <c r="D34" s="115"/>
      <c r="E34" s="116"/>
      <c r="F34" s="117"/>
      <c r="H34" s="119"/>
    </row>
    <row r="35" spans="1:9" s="169" customFormat="1" ht="45" customHeight="1" x14ac:dyDescent="0.3">
      <c r="A35" s="285" t="s">
        <v>352</v>
      </c>
      <c r="B35" s="285"/>
      <c r="C35" s="285"/>
      <c r="D35" s="285"/>
      <c r="E35" s="285"/>
      <c r="F35" s="285"/>
      <c r="G35" s="168"/>
    </row>
    <row r="36" spans="1:9" ht="24.75" customHeight="1" x14ac:dyDescent="0.3">
      <c r="A36" s="276" t="s">
        <v>31</v>
      </c>
      <c r="B36" s="276"/>
      <c r="C36" s="276"/>
      <c r="D36" s="276"/>
      <c r="E36" s="276"/>
      <c r="F36" s="276"/>
      <c r="H36" s="79"/>
    </row>
    <row r="37" spans="1:9" ht="108.75" customHeight="1" x14ac:dyDescent="0.3">
      <c r="A37" s="276" t="s">
        <v>323</v>
      </c>
      <c r="B37" s="276"/>
      <c r="C37" s="276"/>
      <c r="D37" s="276"/>
      <c r="E37" s="276"/>
      <c r="F37" s="276"/>
      <c r="H37" s="79"/>
      <c r="I37" s="121"/>
    </row>
    <row r="38" spans="1:9" ht="32.25" customHeight="1" x14ac:dyDescent="0.3">
      <c r="A38" s="276" t="s">
        <v>324</v>
      </c>
      <c r="B38" s="276"/>
      <c r="C38" s="276"/>
      <c r="D38" s="276"/>
      <c r="E38" s="276"/>
      <c r="F38" s="276"/>
      <c r="H38" s="79"/>
      <c r="I38" s="121"/>
    </row>
    <row r="39" spans="1:9" ht="39" customHeight="1" x14ac:dyDescent="0.3">
      <c r="A39" s="294" t="s">
        <v>358</v>
      </c>
      <c r="B39" s="294"/>
      <c r="C39" s="294"/>
      <c r="D39" s="294"/>
      <c r="E39" s="294"/>
      <c r="F39" s="294"/>
      <c r="H39" s="79"/>
      <c r="I39" s="121"/>
    </row>
    <row r="40" spans="1:9" ht="183" customHeight="1" x14ac:dyDescent="0.3">
      <c r="A40" s="276" t="s">
        <v>325</v>
      </c>
      <c r="B40" s="276"/>
      <c r="C40" s="276"/>
      <c r="D40" s="276"/>
      <c r="E40" s="276"/>
      <c r="F40" s="276"/>
      <c r="H40" s="79"/>
      <c r="I40" s="121"/>
    </row>
    <row r="41" spans="1:9" ht="39.75" customHeight="1" x14ac:dyDescent="0.3">
      <c r="A41" s="276" t="s">
        <v>326</v>
      </c>
      <c r="B41" s="276"/>
      <c r="C41" s="276"/>
      <c r="D41" s="276"/>
      <c r="E41" s="276"/>
      <c r="F41" s="276"/>
      <c r="H41" s="79"/>
      <c r="I41" s="121"/>
    </row>
    <row r="42" spans="1:9" ht="35.25" customHeight="1" x14ac:dyDescent="0.3">
      <c r="A42" s="276" t="s">
        <v>353</v>
      </c>
      <c r="B42" s="276"/>
      <c r="C42" s="276"/>
      <c r="D42" s="276"/>
      <c r="E42" s="276"/>
      <c r="F42" s="276"/>
      <c r="H42" s="79"/>
      <c r="I42" s="121"/>
    </row>
    <row r="43" spans="1:9" ht="25.5" customHeight="1" x14ac:dyDescent="0.3">
      <c r="A43" s="276" t="s">
        <v>85</v>
      </c>
      <c r="B43" s="276"/>
      <c r="C43" s="276"/>
      <c r="D43" s="276"/>
      <c r="E43" s="276"/>
      <c r="F43" s="276"/>
      <c r="H43" s="79"/>
      <c r="I43" s="121"/>
    </row>
    <row r="44" spans="1:9" ht="39.75" customHeight="1" x14ac:dyDescent="0.3">
      <c r="A44" s="276" t="s">
        <v>328</v>
      </c>
      <c r="B44" s="276"/>
      <c r="C44" s="276"/>
      <c r="D44" s="276"/>
      <c r="E44" s="276"/>
      <c r="F44" s="276"/>
      <c r="H44" s="79"/>
      <c r="I44" s="121"/>
    </row>
    <row r="45" spans="1:9" s="169" customFormat="1" ht="33" customHeight="1" x14ac:dyDescent="0.3">
      <c r="A45" s="285" t="s">
        <v>355</v>
      </c>
      <c r="B45" s="285"/>
      <c r="C45" s="285"/>
      <c r="D45" s="285"/>
      <c r="E45" s="285"/>
      <c r="F45" s="285"/>
      <c r="G45" s="168"/>
    </row>
    <row r="46" spans="1:9" ht="115.5" customHeight="1" x14ac:dyDescent="0.3">
      <c r="A46" s="276" t="s">
        <v>327</v>
      </c>
      <c r="B46" s="276"/>
      <c r="C46" s="276"/>
      <c r="D46" s="276"/>
      <c r="E46" s="276"/>
      <c r="F46" s="276"/>
      <c r="H46" s="79"/>
      <c r="I46" s="121"/>
    </row>
    <row r="47" spans="1:9" ht="39" customHeight="1" x14ac:dyDescent="0.3">
      <c r="A47" s="276" t="s">
        <v>354</v>
      </c>
      <c r="B47" s="276"/>
      <c r="C47" s="276"/>
      <c r="D47" s="276"/>
      <c r="E47" s="276"/>
      <c r="F47" s="276"/>
      <c r="H47" s="79"/>
      <c r="I47" s="121"/>
    </row>
    <row r="48" spans="1:9" ht="24.75" customHeight="1" x14ac:dyDescent="0.3">
      <c r="A48" s="148"/>
      <c r="B48" s="148"/>
      <c r="C48" s="148"/>
      <c r="D48" s="148"/>
      <c r="E48" s="148"/>
      <c r="F48" s="125" t="s">
        <v>288</v>
      </c>
      <c r="H48" s="79"/>
      <c r="I48" s="121"/>
    </row>
    <row r="49" spans="1:8" s="95" customFormat="1" ht="24" customHeight="1" x14ac:dyDescent="0.2">
      <c r="A49" s="151"/>
      <c r="B49" s="258" t="s">
        <v>2</v>
      </c>
      <c r="C49" s="258"/>
      <c r="D49" s="151" t="s">
        <v>3</v>
      </c>
      <c r="E49" s="151" t="s">
        <v>4</v>
      </c>
      <c r="F49" s="151" t="s">
        <v>5</v>
      </c>
      <c r="G49" s="131"/>
    </row>
    <row r="50" spans="1:8" s="95" customFormat="1" ht="19.5" customHeight="1" x14ac:dyDescent="0.2">
      <c r="A50" s="237" t="s">
        <v>30</v>
      </c>
      <c r="B50" s="135" t="s">
        <v>275</v>
      </c>
      <c r="C50" s="151"/>
      <c r="D50" s="136">
        <v>17027.3</v>
      </c>
      <c r="E50" s="122">
        <v>811.1</v>
      </c>
      <c r="F50" s="137">
        <f t="shared" ref="F50:F73" si="0">D50+E50</f>
        <v>17838.399999999998</v>
      </c>
      <c r="G50" s="131"/>
    </row>
    <row r="51" spans="1:8" s="95" customFormat="1" ht="19.5" customHeight="1" x14ac:dyDescent="0.2">
      <c r="A51" s="238"/>
      <c r="B51" s="135" t="s">
        <v>295</v>
      </c>
      <c r="C51" s="151"/>
      <c r="D51" s="136">
        <v>5639.2</v>
      </c>
      <c r="E51" s="122">
        <v>-1</v>
      </c>
      <c r="F51" s="137">
        <f t="shared" si="0"/>
        <v>5638.2</v>
      </c>
      <c r="G51" s="131"/>
    </row>
    <row r="52" spans="1:8" s="95" customFormat="1" ht="19.5" customHeight="1" x14ac:dyDescent="0.2">
      <c r="A52" s="238"/>
      <c r="B52" s="135" t="s">
        <v>274</v>
      </c>
      <c r="C52" s="151"/>
      <c r="D52" s="136">
        <v>3801.9</v>
      </c>
      <c r="E52" s="122">
        <v>2037.2</v>
      </c>
      <c r="F52" s="137">
        <f t="shared" si="0"/>
        <v>5839.1</v>
      </c>
      <c r="G52" s="131"/>
    </row>
    <row r="53" spans="1:8" s="95" customFormat="1" ht="19.5" customHeight="1" x14ac:dyDescent="0.2">
      <c r="A53" s="239"/>
      <c r="B53" s="135" t="s">
        <v>296</v>
      </c>
      <c r="C53" s="151"/>
      <c r="D53" s="136">
        <v>15854.8</v>
      </c>
      <c r="E53" s="122">
        <v>80.400000000000006</v>
      </c>
      <c r="F53" s="137">
        <f t="shared" si="0"/>
        <v>15935.199999999999</v>
      </c>
      <c r="G53" s="131"/>
    </row>
    <row r="54" spans="1:8" ht="18.75" x14ac:dyDescent="0.3">
      <c r="A54" s="253" t="s">
        <v>8</v>
      </c>
      <c r="B54" s="138" t="s">
        <v>285</v>
      </c>
      <c r="C54" s="157"/>
      <c r="D54" s="139">
        <v>13807</v>
      </c>
      <c r="E54" s="139">
        <v>412.9</v>
      </c>
      <c r="F54" s="140">
        <f t="shared" ref="F54:F58" si="1">SUM(D54:E54)</f>
        <v>14219.9</v>
      </c>
      <c r="H54" s="79"/>
    </row>
    <row r="55" spans="1:8" ht="18.75" x14ac:dyDescent="0.3">
      <c r="A55" s="253"/>
      <c r="B55" s="138" t="s">
        <v>253</v>
      </c>
      <c r="C55" s="157"/>
      <c r="D55" s="139">
        <v>157915.5</v>
      </c>
      <c r="E55" s="139">
        <v>2432.8000000000002</v>
      </c>
      <c r="F55" s="140">
        <f t="shared" si="1"/>
        <v>160348.29999999999</v>
      </c>
      <c r="H55" s="79"/>
    </row>
    <row r="56" spans="1:8" ht="18.75" x14ac:dyDescent="0.3">
      <c r="A56" s="253"/>
      <c r="B56" s="138" t="s">
        <v>267</v>
      </c>
      <c r="C56" s="157"/>
      <c r="D56" s="139">
        <v>72655.8</v>
      </c>
      <c r="E56" s="139">
        <v>934.5</v>
      </c>
      <c r="F56" s="140">
        <f t="shared" si="1"/>
        <v>73590.3</v>
      </c>
      <c r="H56" s="79"/>
    </row>
    <row r="57" spans="1:8" ht="18.75" x14ac:dyDescent="0.3">
      <c r="A57" s="253"/>
      <c r="B57" s="138" t="s">
        <v>300</v>
      </c>
      <c r="C57" s="157"/>
      <c r="D57" s="139">
        <v>6561.4</v>
      </c>
      <c r="E57" s="139">
        <v>106</v>
      </c>
      <c r="F57" s="140">
        <f t="shared" si="1"/>
        <v>6667.4</v>
      </c>
      <c r="H57" s="79"/>
    </row>
    <row r="58" spans="1:8" ht="18.75" x14ac:dyDescent="0.3">
      <c r="A58" s="253"/>
      <c r="B58" s="138" t="s">
        <v>299</v>
      </c>
      <c r="C58" s="157"/>
      <c r="D58" s="139">
        <v>115356.5</v>
      </c>
      <c r="E58" s="139">
        <v>1995</v>
      </c>
      <c r="F58" s="140">
        <f t="shared" si="1"/>
        <v>117351.5</v>
      </c>
      <c r="H58" s="79"/>
    </row>
    <row r="59" spans="1:8" ht="18.75" x14ac:dyDescent="0.3">
      <c r="A59" s="253"/>
      <c r="B59" s="138" t="s">
        <v>301</v>
      </c>
      <c r="C59" s="157"/>
      <c r="D59" s="139">
        <v>22701.3</v>
      </c>
      <c r="E59" s="139">
        <v>80</v>
      </c>
      <c r="F59" s="140">
        <f t="shared" ref="F59:F60" si="2">SUM(D59:E59)</f>
        <v>22781.3</v>
      </c>
      <c r="H59" s="79"/>
    </row>
    <row r="60" spans="1:8" ht="18.75" x14ac:dyDescent="0.3">
      <c r="A60" s="253"/>
      <c r="B60" s="138" t="s">
        <v>283</v>
      </c>
      <c r="C60" s="157"/>
      <c r="D60" s="139">
        <v>19315.7</v>
      </c>
      <c r="E60" s="139">
        <v>195</v>
      </c>
      <c r="F60" s="140">
        <f t="shared" si="2"/>
        <v>19510.7</v>
      </c>
      <c r="H60" s="79"/>
    </row>
    <row r="61" spans="1:8" s="95" customFormat="1" ht="19.5" customHeight="1" x14ac:dyDescent="0.25">
      <c r="A61" s="237" t="s">
        <v>26</v>
      </c>
      <c r="B61" s="135" t="s">
        <v>280</v>
      </c>
      <c r="C61" s="151"/>
      <c r="D61" s="136">
        <v>216091.8</v>
      </c>
      <c r="E61" s="122">
        <v>36374.300000000003</v>
      </c>
      <c r="F61" s="137">
        <f t="shared" si="0"/>
        <v>252466.09999999998</v>
      </c>
      <c r="G61" s="131"/>
      <c r="H61" s="142"/>
    </row>
    <row r="62" spans="1:8" s="95" customFormat="1" ht="19.5" customHeight="1" x14ac:dyDescent="0.25">
      <c r="A62" s="238"/>
      <c r="B62" s="135" t="s">
        <v>293</v>
      </c>
      <c r="C62" s="151"/>
      <c r="D62" s="136">
        <v>2590.5</v>
      </c>
      <c r="E62" s="122">
        <v>2314</v>
      </c>
      <c r="F62" s="137">
        <f t="shared" si="0"/>
        <v>4904.5</v>
      </c>
      <c r="G62" s="131"/>
      <c r="H62" s="87"/>
    </row>
    <row r="63" spans="1:8" s="95" customFormat="1" ht="19.5" customHeight="1" x14ac:dyDescent="0.25">
      <c r="A63" s="238"/>
      <c r="B63" s="135" t="s">
        <v>281</v>
      </c>
      <c r="C63" s="151"/>
      <c r="D63" s="136">
        <v>5902</v>
      </c>
      <c r="E63" s="122">
        <v>894.2</v>
      </c>
      <c r="F63" s="137">
        <f t="shared" si="0"/>
        <v>6796.2</v>
      </c>
      <c r="G63" s="131"/>
      <c r="H63" s="87"/>
    </row>
    <row r="64" spans="1:8" s="95" customFormat="1" ht="19.5" customHeight="1" x14ac:dyDescent="0.25">
      <c r="A64" s="239"/>
      <c r="B64" s="135" t="s">
        <v>294</v>
      </c>
      <c r="C64" s="151"/>
      <c r="D64" s="136">
        <v>15243.5</v>
      </c>
      <c r="E64" s="122">
        <v>58.8</v>
      </c>
      <c r="F64" s="137">
        <f t="shared" si="0"/>
        <v>15302.3</v>
      </c>
      <c r="G64" s="131"/>
      <c r="H64" s="87"/>
    </row>
    <row r="65" spans="1:8" s="95" customFormat="1" ht="19.5" customHeight="1" x14ac:dyDescent="0.25">
      <c r="A65" s="237" t="s">
        <v>14</v>
      </c>
      <c r="B65" s="135" t="s">
        <v>249</v>
      </c>
      <c r="C65" s="151"/>
      <c r="D65" s="136">
        <v>32082.5</v>
      </c>
      <c r="E65" s="122">
        <v>-19.399999999999999</v>
      </c>
      <c r="F65" s="137">
        <f t="shared" si="0"/>
        <v>32063.1</v>
      </c>
      <c r="G65" s="131"/>
      <c r="H65" s="87"/>
    </row>
    <row r="66" spans="1:8" s="95" customFormat="1" ht="19.5" customHeight="1" x14ac:dyDescent="0.25">
      <c r="A66" s="238"/>
      <c r="B66" s="135" t="s">
        <v>297</v>
      </c>
      <c r="C66" s="151"/>
      <c r="D66" s="136">
        <v>55696.5</v>
      </c>
      <c r="E66" s="122">
        <v>379.5</v>
      </c>
      <c r="F66" s="137">
        <f t="shared" si="0"/>
        <v>56076</v>
      </c>
      <c r="G66" s="131"/>
      <c r="H66" s="87"/>
    </row>
    <row r="67" spans="1:8" s="95" customFormat="1" ht="19.5" customHeight="1" x14ac:dyDescent="0.25">
      <c r="A67" s="238"/>
      <c r="B67" s="135" t="s">
        <v>278</v>
      </c>
      <c r="C67" s="151"/>
      <c r="D67" s="136">
        <v>4211.3</v>
      </c>
      <c r="E67" s="122">
        <v>-9.1</v>
      </c>
      <c r="F67" s="137">
        <f t="shared" si="0"/>
        <v>4202.2</v>
      </c>
      <c r="G67" s="131"/>
      <c r="H67" s="87"/>
    </row>
    <row r="68" spans="1:8" s="95" customFormat="1" ht="19.5" customHeight="1" x14ac:dyDescent="0.25">
      <c r="A68" s="239"/>
      <c r="B68" s="135" t="s">
        <v>279</v>
      </c>
      <c r="C68" s="151"/>
      <c r="D68" s="136">
        <v>19157.2</v>
      </c>
      <c r="E68" s="122">
        <v>-17.8</v>
      </c>
      <c r="F68" s="137">
        <f t="shared" si="0"/>
        <v>19139.400000000001</v>
      </c>
      <c r="G68" s="131"/>
      <c r="H68" s="87"/>
    </row>
    <row r="69" spans="1:8" s="95" customFormat="1" ht="19.5" customHeight="1" x14ac:dyDescent="0.25">
      <c r="A69" s="237" t="s">
        <v>271</v>
      </c>
      <c r="B69" s="135" t="s">
        <v>291</v>
      </c>
      <c r="C69" s="151"/>
      <c r="D69" s="136">
        <v>47555.4</v>
      </c>
      <c r="E69" s="122">
        <v>241.1</v>
      </c>
      <c r="F69" s="137">
        <f t="shared" si="0"/>
        <v>47796.5</v>
      </c>
      <c r="G69" s="131"/>
      <c r="H69" s="87"/>
    </row>
    <row r="70" spans="1:8" s="95" customFormat="1" ht="19.5" customHeight="1" x14ac:dyDescent="0.25">
      <c r="A70" s="238"/>
      <c r="B70" s="135" t="s">
        <v>298</v>
      </c>
      <c r="C70" s="151"/>
      <c r="D70" s="136">
        <v>15625.1</v>
      </c>
      <c r="E70" s="122">
        <v>168.1</v>
      </c>
      <c r="F70" s="137">
        <f t="shared" ref="F70" si="3">D70+E70</f>
        <v>15793.2</v>
      </c>
      <c r="G70" s="131"/>
      <c r="H70" s="87"/>
    </row>
    <row r="71" spans="1:8" s="95" customFormat="1" ht="19.5" customHeight="1" x14ac:dyDescent="0.25">
      <c r="A71" s="239"/>
      <c r="B71" s="135" t="s">
        <v>322</v>
      </c>
      <c r="C71" s="151"/>
      <c r="D71" s="136">
        <v>470.8</v>
      </c>
      <c r="E71" s="122">
        <v>4237.3</v>
      </c>
      <c r="F71" s="137">
        <f t="shared" si="0"/>
        <v>4708.1000000000004</v>
      </c>
      <c r="G71" s="131"/>
      <c r="H71" s="87"/>
    </row>
    <row r="72" spans="1:8" s="95" customFormat="1" ht="19.5" customHeight="1" x14ac:dyDescent="0.3">
      <c r="A72" s="160" t="s">
        <v>34</v>
      </c>
      <c r="B72" s="135" t="s">
        <v>287</v>
      </c>
      <c r="C72" s="151"/>
      <c r="D72" s="136">
        <v>4697.1000000000004</v>
      </c>
      <c r="E72" s="122">
        <v>532.4</v>
      </c>
      <c r="F72" s="137">
        <f t="shared" ref="F72" si="4">D72+E72</f>
        <v>5229.5</v>
      </c>
      <c r="G72" s="131"/>
      <c r="H72" s="87"/>
    </row>
    <row r="73" spans="1:8" s="95" customFormat="1" ht="19.5" customHeight="1" x14ac:dyDescent="0.3">
      <c r="A73" s="160" t="s">
        <v>25</v>
      </c>
      <c r="B73" s="135" t="s">
        <v>306</v>
      </c>
      <c r="C73" s="151"/>
      <c r="D73" s="136">
        <v>0</v>
      </c>
      <c r="E73" s="122">
        <v>1335</v>
      </c>
      <c r="F73" s="137">
        <f t="shared" si="0"/>
        <v>1335</v>
      </c>
      <c r="G73" s="131"/>
      <c r="H73" s="87"/>
    </row>
    <row r="74" spans="1:8" ht="22.5" customHeight="1" x14ac:dyDescent="0.35">
      <c r="A74" s="93" t="s">
        <v>6</v>
      </c>
      <c r="B74" s="252"/>
      <c r="C74" s="252"/>
      <c r="D74" s="96"/>
      <c r="E74" s="97">
        <f>SUM(E50:E73)</f>
        <v>55572.3</v>
      </c>
      <c r="F74" s="96"/>
    </row>
    <row r="75" spans="1:8" ht="33" customHeight="1" x14ac:dyDescent="0.3">
      <c r="A75" s="278" t="s">
        <v>276</v>
      </c>
      <c r="B75" s="278"/>
      <c r="C75" s="278"/>
      <c r="D75" s="278"/>
      <c r="E75" s="278"/>
      <c r="F75" s="278"/>
    </row>
    <row r="76" spans="1:8" ht="46.5" customHeight="1" x14ac:dyDescent="0.3">
      <c r="A76" s="251" t="s">
        <v>341</v>
      </c>
      <c r="B76" s="251"/>
      <c r="C76" s="251"/>
      <c r="D76" s="251"/>
      <c r="E76" s="251"/>
      <c r="F76" s="251"/>
    </row>
    <row r="77" spans="1:8" ht="52.5" customHeight="1" x14ac:dyDescent="0.3">
      <c r="A77" s="248" t="s">
        <v>337</v>
      </c>
      <c r="B77" s="248"/>
      <c r="C77" s="248"/>
      <c r="D77" s="248"/>
      <c r="E77" s="248"/>
      <c r="F77" s="248"/>
    </row>
    <row r="78" spans="1:8" ht="39.75" customHeight="1" x14ac:dyDescent="0.3">
      <c r="A78" s="248" t="s">
        <v>338</v>
      </c>
      <c r="B78" s="248"/>
      <c r="C78" s="248"/>
      <c r="D78" s="248"/>
      <c r="E78" s="248"/>
      <c r="F78" s="248"/>
    </row>
    <row r="79" spans="1:8" ht="55.5" customHeight="1" x14ac:dyDescent="0.3">
      <c r="A79" s="248" t="s">
        <v>356</v>
      </c>
      <c r="B79" s="248"/>
      <c r="C79" s="248"/>
      <c r="D79" s="248"/>
      <c r="E79" s="248"/>
      <c r="F79" s="248"/>
    </row>
    <row r="80" spans="1:8" ht="27.75" customHeight="1" x14ac:dyDescent="0.3">
      <c r="A80" s="251" t="s">
        <v>244</v>
      </c>
      <c r="B80" s="251"/>
      <c r="C80" s="251"/>
      <c r="D80" s="251"/>
      <c r="E80" s="251"/>
      <c r="F80" s="251"/>
    </row>
    <row r="81" spans="1:8" ht="75" customHeight="1" x14ac:dyDescent="0.3">
      <c r="A81" s="248" t="s">
        <v>339</v>
      </c>
      <c r="B81" s="248"/>
      <c r="C81" s="248"/>
      <c r="D81" s="248"/>
      <c r="E81" s="248"/>
      <c r="F81" s="248"/>
    </row>
    <row r="82" spans="1:8" ht="78.75" customHeight="1" x14ac:dyDescent="0.3">
      <c r="A82" s="248" t="s">
        <v>342</v>
      </c>
      <c r="B82" s="248"/>
      <c r="C82" s="248"/>
      <c r="D82" s="248"/>
      <c r="E82" s="248"/>
      <c r="F82" s="248"/>
    </row>
    <row r="83" spans="1:8" ht="59.25" customHeight="1" x14ac:dyDescent="0.3">
      <c r="A83" s="248" t="s">
        <v>340</v>
      </c>
      <c r="B83" s="248"/>
      <c r="C83" s="248"/>
      <c r="D83" s="248"/>
      <c r="E83" s="248"/>
      <c r="F83" s="248"/>
    </row>
    <row r="84" spans="1:8" ht="90.75" customHeight="1" x14ac:dyDescent="0.3">
      <c r="A84" s="248" t="s">
        <v>329</v>
      </c>
      <c r="B84" s="248"/>
      <c r="C84" s="248"/>
      <c r="D84" s="248"/>
      <c r="E84" s="248"/>
      <c r="F84" s="248"/>
    </row>
    <row r="85" spans="1:8" ht="43.5" customHeight="1" x14ac:dyDescent="0.3">
      <c r="A85" s="248" t="s">
        <v>330</v>
      </c>
      <c r="B85" s="248"/>
      <c r="C85" s="248"/>
      <c r="D85" s="248"/>
      <c r="E85" s="248"/>
      <c r="F85" s="248"/>
    </row>
    <row r="86" spans="1:8" ht="26.25" customHeight="1" x14ac:dyDescent="0.3">
      <c r="A86" s="251" t="s">
        <v>85</v>
      </c>
      <c r="B86" s="251"/>
      <c r="C86" s="251"/>
      <c r="D86" s="251"/>
      <c r="E86" s="251"/>
      <c r="F86" s="251"/>
    </row>
    <row r="87" spans="1:8" s="90" customFormat="1" ht="39.75" customHeight="1" x14ac:dyDescent="0.3">
      <c r="A87" s="248" t="s">
        <v>331</v>
      </c>
      <c r="B87" s="248"/>
      <c r="C87" s="248"/>
      <c r="D87" s="248"/>
      <c r="E87" s="248"/>
      <c r="F87" s="248"/>
      <c r="G87" s="132"/>
      <c r="H87" s="87"/>
    </row>
    <row r="88" spans="1:8" s="90" customFormat="1" ht="30" customHeight="1" x14ac:dyDescent="0.3">
      <c r="A88" s="153" t="s">
        <v>31</v>
      </c>
      <c r="B88" s="152"/>
      <c r="C88" s="152"/>
      <c r="D88" s="152"/>
      <c r="E88" s="152"/>
      <c r="F88" s="152"/>
      <c r="G88" s="132"/>
      <c r="H88" s="87"/>
    </row>
    <row r="89" spans="1:8" ht="43.5" customHeight="1" x14ac:dyDescent="0.3">
      <c r="A89" s="275" t="s">
        <v>332</v>
      </c>
      <c r="B89" s="275"/>
      <c r="C89" s="275"/>
      <c r="D89" s="275"/>
      <c r="E89" s="275"/>
      <c r="F89" s="275"/>
      <c r="G89" s="132"/>
    </row>
    <row r="90" spans="1:8" ht="13.5" customHeight="1" x14ac:dyDescent="0.3">
      <c r="A90" s="277"/>
      <c r="B90" s="277"/>
      <c r="C90" s="277"/>
      <c r="D90" s="277"/>
      <c r="E90" s="277"/>
      <c r="F90" s="277"/>
      <c r="G90" s="132"/>
      <c r="H90" s="79"/>
    </row>
    <row r="91" spans="1:8" ht="21" customHeight="1" x14ac:dyDescent="0.3">
      <c r="A91" s="126"/>
      <c r="B91" s="133"/>
      <c r="C91" s="126"/>
      <c r="D91" s="126"/>
      <c r="E91" s="126"/>
      <c r="F91" s="127" t="s">
        <v>357</v>
      </c>
      <c r="H91" s="79">
        <f>G90-G88</f>
        <v>0</v>
      </c>
    </row>
    <row r="92" spans="1:8" ht="44.25" customHeight="1" x14ac:dyDescent="0.25">
      <c r="A92" s="151" t="s">
        <v>1</v>
      </c>
      <c r="B92" s="257" t="s">
        <v>2</v>
      </c>
      <c r="C92" s="258"/>
      <c r="D92" s="151" t="s">
        <v>3</v>
      </c>
      <c r="E92" s="151" t="s">
        <v>4</v>
      </c>
      <c r="F92" s="151" t="s">
        <v>5</v>
      </c>
      <c r="H92" s="79"/>
    </row>
    <row r="93" spans="1:8" ht="18.75" customHeight="1" x14ac:dyDescent="0.3">
      <c r="A93" s="240" t="s">
        <v>30</v>
      </c>
      <c r="B93" s="143" t="s">
        <v>275</v>
      </c>
      <c r="C93" s="159"/>
      <c r="D93" s="144">
        <v>17838.400000000001</v>
      </c>
      <c r="E93" s="145">
        <v>-50</v>
      </c>
      <c r="F93" s="140">
        <f t="shared" ref="F93:F94" si="5">SUM(D93:E93)</f>
        <v>17788.400000000001</v>
      </c>
      <c r="H93" s="79"/>
    </row>
    <row r="94" spans="1:8" ht="18.75" customHeight="1" x14ac:dyDescent="0.3">
      <c r="A94" s="241"/>
      <c r="B94" s="249" t="s">
        <v>305</v>
      </c>
      <c r="C94" s="250"/>
      <c r="D94" s="144">
        <v>225</v>
      </c>
      <c r="E94" s="145">
        <v>50</v>
      </c>
      <c r="F94" s="140">
        <f t="shared" si="5"/>
        <v>275</v>
      </c>
      <c r="H94" s="79"/>
    </row>
    <row r="95" spans="1:8" ht="18.75" customHeight="1" x14ac:dyDescent="0.3">
      <c r="A95" s="241"/>
      <c r="B95" s="143" t="s">
        <v>316</v>
      </c>
      <c r="C95" s="159"/>
      <c r="D95" s="144">
        <v>2000</v>
      </c>
      <c r="E95" s="146">
        <v>-41</v>
      </c>
      <c r="F95" s="140">
        <f t="shared" ref="F95" si="6">SUM(D95:E95)</f>
        <v>1959</v>
      </c>
      <c r="H95" s="79"/>
    </row>
    <row r="96" spans="1:8" ht="18.75" customHeight="1" x14ac:dyDescent="0.3">
      <c r="A96" s="241"/>
      <c r="B96" s="143" t="s">
        <v>296</v>
      </c>
      <c r="C96" s="159"/>
      <c r="D96" s="145">
        <f>F53</f>
        <v>15935.199999999999</v>
      </c>
      <c r="E96" s="146">
        <v>41</v>
      </c>
      <c r="F96" s="140">
        <f t="shared" ref="F96" si="7">SUM(D96:E96)</f>
        <v>15976.199999999999</v>
      </c>
      <c r="H96" s="79"/>
    </row>
    <row r="97" spans="1:8" ht="18.75" customHeight="1" x14ac:dyDescent="0.3">
      <c r="A97" s="274" t="s">
        <v>8</v>
      </c>
      <c r="B97" s="138" t="s">
        <v>284</v>
      </c>
      <c r="C97" s="157"/>
      <c r="D97" s="139">
        <v>29925.9</v>
      </c>
      <c r="E97" s="139">
        <v>2.5</v>
      </c>
      <c r="F97" s="140">
        <f t="shared" ref="F97:F98" si="8">SUM(D97:E97)</f>
        <v>29928.400000000001</v>
      </c>
      <c r="H97" s="79"/>
    </row>
    <row r="98" spans="1:8" ht="18.75" x14ac:dyDescent="0.3">
      <c r="A98" s="274"/>
      <c r="B98" s="138" t="s">
        <v>285</v>
      </c>
      <c r="C98" s="157"/>
      <c r="D98" s="139">
        <v>13807</v>
      </c>
      <c r="E98" s="139">
        <v>-2.5</v>
      </c>
      <c r="F98" s="140">
        <f t="shared" si="8"/>
        <v>13804.5</v>
      </c>
      <c r="H98" s="79"/>
    </row>
    <row r="99" spans="1:8" ht="18.75" x14ac:dyDescent="0.3">
      <c r="A99" s="274"/>
      <c r="B99" s="138" t="s">
        <v>286</v>
      </c>
      <c r="C99" s="157"/>
      <c r="D99" s="139">
        <v>6676.5</v>
      </c>
      <c r="E99" s="141">
        <v>395</v>
      </c>
      <c r="F99" s="140">
        <f t="shared" ref="F99:F126" si="9">SUM(D99:E99)</f>
        <v>7071.5</v>
      </c>
      <c r="H99" s="79"/>
    </row>
    <row r="100" spans="1:8" ht="18.75" x14ac:dyDescent="0.3">
      <c r="A100" s="274"/>
      <c r="B100" s="138" t="s">
        <v>267</v>
      </c>
      <c r="C100" s="157"/>
      <c r="D100" s="139">
        <f>F56</f>
        <v>73590.3</v>
      </c>
      <c r="E100" s="141">
        <v>-395</v>
      </c>
      <c r="F100" s="140">
        <f t="shared" si="9"/>
        <v>73195.3</v>
      </c>
      <c r="H100" s="79"/>
    </row>
    <row r="101" spans="1:8" ht="18.75" x14ac:dyDescent="0.3">
      <c r="A101" s="274"/>
      <c r="B101" s="138" t="s">
        <v>304</v>
      </c>
      <c r="C101" s="157"/>
      <c r="D101" s="139">
        <v>1250</v>
      </c>
      <c r="E101" s="141">
        <v>-1250</v>
      </c>
      <c r="F101" s="140">
        <f t="shared" ref="F101:F102" si="10">SUM(D101:E101)</f>
        <v>0</v>
      </c>
      <c r="H101" s="79"/>
    </row>
    <row r="102" spans="1:8" ht="18.75" x14ac:dyDescent="0.3">
      <c r="A102" s="274"/>
      <c r="B102" s="138" t="s">
        <v>282</v>
      </c>
      <c r="C102" s="157"/>
      <c r="D102" s="139">
        <v>1268.0999999999999</v>
      </c>
      <c r="E102" s="141">
        <v>1250</v>
      </c>
      <c r="F102" s="140">
        <f t="shared" si="10"/>
        <v>2518.1</v>
      </c>
      <c r="H102" s="79"/>
    </row>
    <row r="103" spans="1:8" ht="18.75" x14ac:dyDescent="0.3">
      <c r="A103" s="240" t="s">
        <v>14</v>
      </c>
      <c r="B103" s="158" t="s">
        <v>249</v>
      </c>
      <c r="C103" s="158"/>
      <c r="D103" s="139">
        <f>F65</f>
        <v>32063.1</v>
      </c>
      <c r="E103" s="139">
        <v>108.4</v>
      </c>
      <c r="F103" s="140">
        <f t="shared" si="9"/>
        <v>32171.5</v>
      </c>
      <c r="H103" s="79"/>
    </row>
    <row r="104" spans="1:8" ht="18.75" x14ac:dyDescent="0.3">
      <c r="A104" s="241"/>
      <c r="B104" s="158" t="s">
        <v>268</v>
      </c>
      <c r="C104" s="158"/>
      <c r="D104" s="139">
        <f>F66</f>
        <v>56076</v>
      </c>
      <c r="E104" s="139">
        <v>-108.4</v>
      </c>
      <c r="F104" s="140">
        <f t="shared" si="9"/>
        <v>55967.6</v>
      </c>
    </row>
    <row r="105" spans="1:8" ht="18.75" x14ac:dyDescent="0.3">
      <c r="A105" s="240" t="s">
        <v>271</v>
      </c>
      <c r="B105" s="158" t="s">
        <v>270</v>
      </c>
      <c r="C105" s="158"/>
      <c r="D105" s="139">
        <v>3461.1</v>
      </c>
      <c r="E105" s="139">
        <v>94.24</v>
      </c>
      <c r="F105" s="140">
        <f t="shared" si="9"/>
        <v>3555.3399999999997</v>
      </c>
    </row>
    <row r="106" spans="1:8" ht="18.75" x14ac:dyDescent="0.3">
      <c r="A106" s="241"/>
      <c r="B106" s="246" t="s">
        <v>317</v>
      </c>
      <c r="C106" s="247"/>
      <c r="D106" s="139">
        <v>71.5</v>
      </c>
      <c r="E106" s="139">
        <v>-12</v>
      </c>
      <c r="F106" s="140">
        <f t="shared" si="9"/>
        <v>59.5</v>
      </c>
    </row>
    <row r="107" spans="1:8" ht="18.75" x14ac:dyDescent="0.3">
      <c r="A107" s="241"/>
      <c r="B107" s="245" t="s">
        <v>298</v>
      </c>
      <c r="C107" s="245"/>
      <c r="D107" s="139">
        <f>F71</f>
        <v>4708.1000000000004</v>
      </c>
      <c r="E107" s="139">
        <v>7.8</v>
      </c>
      <c r="F107" s="140">
        <f>D107+E107</f>
        <v>4715.9000000000005</v>
      </c>
    </row>
    <row r="108" spans="1:8" ht="18.75" x14ac:dyDescent="0.3">
      <c r="A108" s="241"/>
      <c r="B108" s="245" t="s">
        <v>318</v>
      </c>
      <c r="C108" s="245"/>
      <c r="D108" s="139">
        <v>165</v>
      </c>
      <c r="E108" s="139">
        <v>27.8</v>
      </c>
      <c r="F108" s="140">
        <f>D108+E108</f>
        <v>192.8</v>
      </c>
    </row>
    <row r="109" spans="1:8" ht="18.75" x14ac:dyDescent="0.3">
      <c r="A109" s="241"/>
      <c r="B109" s="246" t="s">
        <v>291</v>
      </c>
      <c r="C109" s="247"/>
      <c r="D109" s="139">
        <f>F69</f>
        <v>47796.5</v>
      </c>
      <c r="E109" s="139">
        <v>-23.6</v>
      </c>
      <c r="F109" s="140">
        <f t="shared" ref="F109:F111" si="11">SUM(D109:E109)</f>
        <v>47772.9</v>
      </c>
    </row>
    <row r="110" spans="1:8" ht="18.75" x14ac:dyDescent="0.3">
      <c r="A110" s="241"/>
      <c r="B110" s="156" t="s">
        <v>319</v>
      </c>
      <c r="C110" s="157"/>
      <c r="D110" s="139">
        <v>1903.6</v>
      </c>
      <c r="E110" s="139">
        <v>-1903.6</v>
      </c>
      <c r="F110" s="140">
        <f t="shared" si="11"/>
        <v>0</v>
      </c>
    </row>
    <row r="111" spans="1:8" ht="18.75" x14ac:dyDescent="0.3">
      <c r="A111" s="241"/>
      <c r="B111" s="158" t="s">
        <v>320</v>
      </c>
      <c r="C111" s="158"/>
      <c r="D111" s="139">
        <v>190.36</v>
      </c>
      <c r="E111" s="139">
        <v>1809.36</v>
      </c>
      <c r="F111" s="140">
        <f t="shared" si="11"/>
        <v>1999.7199999999998</v>
      </c>
    </row>
    <row r="112" spans="1:8" ht="18.75" x14ac:dyDescent="0.3">
      <c r="A112" s="240" t="s">
        <v>34</v>
      </c>
      <c r="B112" s="158" t="s">
        <v>287</v>
      </c>
      <c r="C112" s="158"/>
      <c r="D112" s="139">
        <f>F72</f>
        <v>5229.5</v>
      </c>
      <c r="E112" s="139">
        <v>384</v>
      </c>
      <c r="F112" s="140">
        <f t="shared" ref="F112:F113" si="12">SUM(D112:E112)</f>
        <v>5613.5</v>
      </c>
      <c r="H112" s="79"/>
    </row>
    <row r="113" spans="1:8" ht="18.75" x14ac:dyDescent="0.3">
      <c r="A113" s="241"/>
      <c r="B113" s="158" t="s">
        <v>308</v>
      </c>
      <c r="C113" s="158"/>
      <c r="D113" s="139">
        <v>10</v>
      </c>
      <c r="E113" s="139">
        <v>331</v>
      </c>
      <c r="F113" s="140">
        <f t="shared" si="12"/>
        <v>341</v>
      </c>
      <c r="H113" s="79"/>
    </row>
    <row r="114" spans="1:8" ht="18.75" x14ac:dyDescent="0.3">
      <c r="A114" s="241"/>
      <c r="B114" s="158" t="s">
        <v>309</v>
      </c>
      <c r="C114" s="158"/>
      <c r="D114" s="139">
        <v>300</v>
      </c>
      <c r="E114" s="139">
        <v>-100</v>
      </c>
      <c r="F114" s="140">
        <f t="shared" ref="F114:F117" si="13">SUM(D114:E114)</f>
        <v>200</v>
      </c>
      <c r="H114" s="79"/>
    </row>
    <row r="115" spans="1:8" ht="18.75" x14ac:dyDescent="0.3">
      <c r="A115" s="241"/>
      <c r="B115" s="158" t="s">
        <v>310</v>
      </c>
      <c r="C115" s="158"/>
      <c r="D115" s="139">
        <v>500</v>
      </c>
      <c r="E115" s="139">
        <v>-200</v>
      </c>
      <c r="F115" s="140">
        <f t="shared" si="13"/>
        <v>300</v>
      </c>
      <c r="H115" s="79"/>
    </row>
    <row r="116" spans="1:8" ht="18.75" x14ac:dyDescent="0.3">
      <c r="A116" s="241"/>
      <c r="B116" s="158" t="s">
        <v>312</v>
      </c>
      <c r="C116" s="158"/>
      <c r="D116" s="139">
        <v>169</v>
      </c>
      <c r="E116" s="139">
        <v>-142.9</v>
      </c>
      <c r="F116" s="140">
        <f t="shared" si="13"/>
        <v>26.099999999999994</v>
      </c>
      <c r="H116" s="79"/>
    </row>
    <row r="117" spans="1:8" ht="18.75" x14ac:dyDescent="0.3">
      <c r="A117" s="241"/>
      <c r="B117" s="158" t="s">
        <v>313</v>
      </c>
      <c r="C117" s="158"/>
      <c r="D117" s="139">
        <v>0</v>
      </c>
      <c r="E117" s="139">
        <v>142.9</v>
      </c>
      <c r="F117" s="140">
        <f t="shared" si="13"/>
        <v>142.9</v>
      </c>
      <c r="H117" s="79"/>
    </row>
    <row r="118" spans="1:8" ht="18.75" x14ac:dyDescent="0.3">
      <c r="A118" s="279"/>
      <c r="B118" s="158" t="s">
        <v>311</v>
      </c>
      <c r="C118" s="158"/>
      <c r="D118" s="139">
        <v>1500</v>
      </c>
      <c r="E118" s="139">
        <v>-415</v>
      </c>
      <c r="F118" s="140">
        <f t="shared" si="9"/>
        <v>1085</v>
      </c>
      <c r="H118" s="79"/>
    </row>
    <row r="119" spans="1:8" ht="18.75" x14ac:dyDescent="0.3">
      <c r="A119" s="240" t="s">
        <v>26</v>
      </c>
      <c r="B119" s="135" t="s">
        <v>302</v>
      </c>
      <c r="C119" s="161"/>
      <c r="D119" s="139">
        <v>30000</v>
      </c>
      <c r="E119" s="139">
        <v>-30000</v>
      </c>
      <c r="F119" s="140">
        <f t="shared" si="9"/>
        <v>0</v>
      </c>
      <c r="H119" s="79"/>
    </row>
    <row r="120" spans="1:8" ht="18.75" x14ac:dyDescent="0.3">
      <c r="A120" s="241"/>
      <c r="B120" s="147" t="s">
        <v>303</v>
      </c>
      <c r="C120" s="161"/>
      <c r="D120" s="139">
        <v>1500</v>
      </c>
      <c r="E120" s="139">
        <v>30000</v>
      </c>
      <c r="F120" s="140">
        <f t="shared" si="9"/>
        <v>31500</v>
      </c>
      <c r="H120" s="79"/>
    </row>
    <row r="121" spans="1:8" ht="18.75" x14ac:dyDescent="0.3">
      <c r="A121" s="162"/>
      <c r="B121" s="242" t="s">
        <v>343</v>
      </c>
      <c r="C121" s="243"/>
      <c r="D121" s="243"/>
      <c r="E121" s="243"/>
      <c r="F121" s="244"/>
      <c r="H121" s="79"/>
    </row>
    <row r="122" spans="1:8" ht="18.75" x14ac:dyDescent="0.3">
      <c r="A122" s="240" t="s">
        <v>26</v>
      </c>
      <c r="B122" s="135" t="s">
        <v>302</v>
      </c>
      <c r="C122" s="161"/>
      <c r="D122" s="139">
        <v>30000</v>
      </c>
      <c r="E122" s="139">
        <v>-30000</v>
      </c>
      <c r="F122" s="140">
        <f t="shared" ref="F122:F123" si="14">SUM(D122:E122)</f>
        <v>0</v>
      </c>
      <c r="H122" s="79"/>
    </row>
    <row r="123" spans="1:8" ht="18.75" x14ac:dyDescent="0.3">
      <c r="A123" s="241"/>
      <c r="B123" s="147" t="s">
        <v>303</v>
      </c>
      <c r="C123" s="161"/>
      <c r="D123" s="139">
        <v>0</v>
      </c>
      <c r="E123" s="139">
        <v>30000</v>
      </c>
      <c r="F123" s="140">
        <f t="shared" si="14"/>
        <v>30000</v>
      </c>
      <c r="H123" s="79"/>
    </row>
    <row r="124" spans="1:8" ht="18.75" x14ac:dyDescent="0.3">
      <c r="A124" s="162"/>
      <c r="B124" s="242" t="s">
        <v>344</v>
      </c>
      <c r="C124" s="243"/>
      <c r="D124" s="243"/>
      <c r="E124" s="243"/>
      <c r="F124" s="244"/>
      <c r="H124" s="79"/>
    </row>
    <row r="125" spans="1:8" ht="18.75" x14ac:dyDescent="0.3">
      <c r="A125" s="240" t="s">
        <v>26</v>
      </c>
      <c r="B125" s="135" t="s">
        <v>302</v>
      </c>
      <c r="C125" s="158"/>
      <c r="D125" s="139">
        <v>35000</v>
      </c>
      <c r="E125" s="139">
        <v>-35000</v>
      </c>
      <c r="F125" s="140">
        <f t="shared" si="9"/>
        <v>0</v>
      </c>
      <c r="H125" s="79"/>
    </row>
    <row r="126" spans="1:8" ht="18.75" x14ac:dyDescent="0.3">
      <c r="A126" s="241"/>
      <c r="B126" s="147" t="s">
        <v>303</v>
      </c>
      <c r="C126" s="158"/>
      <c r="D126" s="139">
        <v>0</v>
      </c>
      <c r="E126" s="139">
        <v>35000</v>
      </c>
      <c r="F126" s="140">
        <f t="shared" si="9"/>
        <v>35000</v>
      </c>
      <c r="H126" s="79"/>
    </row>
    <row r="127" spans="1:8" ht="19.5" x14ac:dyDescent="0.35">
      <c r="A127" s="93" t="s">
        <v>6</v>
      </c>
      <c r="B127" s="255"/>
      <c r="C127" s="256"/>
      <c r="D127" s="94" t="s">
        <v>20</v>
      </c>
      <c r="E127" s="170">
        <f>SUM(E93:E126)</f>
        <v>0</v>
      </c>
      <c r="F127" s="94"/>
      <c r="G127" s="130">
        <f>E127-H91</f>
        <v>0</v>
      </c>
    </row>
    <row r="128" spans="1:8" ht="19.5" x14ac:dyDescent="0.35">
      <c r="A128" s="80"/>
      <c r="B128" s="81"/>
      <c r="C128" s="81"/>
      <c r="D128" s="82"/>
      <c r="E128" s="83"/>
      <c r="F128" s="83"/>
    </row>
    <row r="129" spans="1:9" ht="36" customHeight="1" x14ac:dyDescent="0.3">
      <c r="A129" s="259" t="s">
        <v>321</v>
      </c>
      <c r="B129" s="259"/>
      <c r="C129" s="259"/>
      <c r="D129" s="259"/>
      <c r="E129" s="259"/>
      <c r="F129" s="259"/>
    </row>
    <row r="130" spans="1:9" ht="16.5" customHeight="1" x14ac:dyDescent="0.25">
      <c r="A130" s="56"/>
      <c r="B130" s="56"/>
      <c r="C130" s="91"/>
      <c r="D130" s="91"/>
      <c r="E130" s="91"/>
      <c r="F130" s="57" t="s">
        <v>248</v>
      </c>
      <c r="H130" s="88"/>
    </row>
    <row r="131" spans="1:9" s="58" customFormat="1" ht="21" customHeight="1" x14ac:dyDescent="0.3">
      <c r="A131" s="260" t="s">
        <v>10</v>
      </c>
      <c r="B131" s="261"/>
      <c r="C131" s="260" t="s">
        <v>11</v>
      </c>
      <c r="D131" s="273"/>
      <c r="E131" s="273"/>
      <c r="F131" s="261"/>
      <c r="G131" s="130"/>
      <c r="H131" s="87"/>
    </row>
    <row r="132" spans="1:9" ht="18" customHeight="1" x14ac:dyDescent="0.25">
      <c r="A132" s="166" t="s">
        <v>269</v>
      </c>
      <c r="B132" s="92">
        <f>H7</f>
        <v>50000</v>
      </c>
      <c r="C132" s="269" t="s">
        <v>255</v>
      </c>
      <c r="D132" s="269"/>
      <c r="E132" s="269"/>
      <c r="F132" s="266">
        <f>E74</f>
        <v>55572.3</v>
      </c>
    </row>
    <row r="133" spans="1:9" ht="17.25" customHeight="1" x14ac:dyDescent="0.25">
      <c r="A133" s="166" t="s">
        <v>12</v>
      </c>
      <c r="B133" s="92">
        <f>H8</f>
        <v>4237.3</v>
      </c>
      <c r="C133" s="263"/>
      <c r="D133" s="269"/>
      <c r="E133" s="269"/>
      <c r="F133" s="267"/>
    </row>
    <row r="134" spans="1:9" ht="18" customHeight="1" x14ac:dyDescent="0.3">
      <c r="A134" s="167" t="s">
        <v>13</v>
      </c>
      <c r="B134" s="92">
        <f>H9</f>
        <v>1335</v>
      </c>
      <c r="C134" s="263"/>
      <c r="D134" s="269"/>
      <c r="E134" s="269"/>
      <c r="F134" s="267"/>
      <c r="G134" s="130">
        <f>F132-B133</f>
        <v>51335</v>
      </c>
      <c r="H134" s="79"/>
    </row>
    <row r="135" spans="1:9" ht="30" hidden="1" customHeight="1" x14ac:dyDescent="0.25">
      <c r="A135" s="106" t="s">
        <v>28</v>
      </c>
      <c r="B135" s="92">
        <f>H10</f>
        <v>0</v>
      </c>
      <c r="C135" s="263"/>
      <c r="D135" s="269"/>
      <c r="E135" s="269"/>
      <c r="F135" s="268"/>
      <c r="G135" s="130">
        <f>F132-B133-B134-B135-B132</f>
        <v>0</v>
      </c>
    </row>
    <row r="136" spans="1:9" ht="20.25" hidden="1" customHeight="1" x14ac:dyDescent="0.25">
      <c r="A136" s="106" t="s">
        <v>252</v>
      </c>
      <c r="B136" s="122">
        <f>H16</f>
        <v>0</v>
      </c>
      <c r="C136" s="262"/>
      <c r="D136" s="262"/>
      <c r="E136" s="263"/>
      <c r="F136" s="92"/>
    </row>
    <row r="137" spans="1:9" ht="30.75" customHeight="1" x14ac:dyDescent="0.25">
      <c r="A137" s="302" t="s">
        <v>84</v>
      </c>
      <c r="B137" s="271">
        <v>0</v>
      </c>
      <c r="C137" s="262" t="s">
        <v>314</v>
      </c>
      <c r="D137" s="262"/>
      <c r="E137" s="263"/>
      <c r="F137" s="92">
        <v>-41</v>
      </c>
    </row>
    <row r="138" spans="1:9" ht="22.5" customHeight="1" x14ac:dyDescent="0.25">
      <c r="A138" s="303"/>
      <c r="B138" s="272"/>
      <c r="C138" s="262" t="s">
        <v>315</v>
      </c>
      <c r="D138" s="262"/>
      <c r="E138" s="263"/>
      <c r="F138" s="92">
        <v>41</v>
      </c>
    </row>
    <row r="139" spans="1:9" ht="18.75" customHeight="1" x14ac:dyDescent="0.35">
      <c r="A139" s="123" t="s">
        <v>9</v>
      </c>
      <c r="B139" s="128">
        <f>SUM(B132:B138)</f>
        <v>55572.3</v>
      </c>
      <c r="C139" s="264" t="s">
        <v>9</v>
      </c>
      <c r="D139" s="265"/>
      <c r="E139" s="265"/>
      <c r="F139" s="129">
        <f>SUM(F132:F138)</f>
        <v>55572.3</v>
      </c>
    </row>
    <row r="140" spans="1:9" ht="24" customHeight="1" x14ac:dyDescent="0.3">
      <c r="A140" s="154"/>
      <c r="B140" s="154"/>
      <c r="C140" s="154"/>
      <c r="D140" s="154"/>
      <c r="E140" s="154"/>
      <c r="F140" s="154"/>
    </row>
    <row r="141" spans="1:9" ht="17.25" customHeight="1" x14ac:dyDescent="0.3">
      <c r="A141" s="154"/>
      <c r="B141" s="85"/>
      <c r="C141" s="154"/>
      <c r="D141" s="154"/>
      <c r="E141" s="154"/>
      <c r="F141" s="86"/>
      <c r="G141" s="130">
        <f>F139-B139</f>
        <v>0</v>
      </c>
      <c r="I141" s="89"/>
    </row>
    <row r="142" spans="1:9" ht="21" customHeight="1" x14ac:dyDescent="0.3">
      <c r="A142" s="270" t="s">
        <v>66</v>
      </c>
      <c r="B142" s="270"/>
      <c r="C142" s="270"/>
      <c r="D142" s="270"/>
      <c r="E142" s="254" t="s">
        <v>67</v>
      </c>
      <c r="F142" s="254"/>
    </row>
    <row r="143" spans="1:9" ht="19.5" customHeight="1" x14ac:dyDescent="0.35">
      <c r="A143" s="80"/>
      <c r="B143" s="81"/>
      <c r="C143" s="81"/>
      <c r="D143" s="82"/>
      <c r="E143" s="83"/>
      <c r="F143" s="82"/>
    </row>
    <row r="144" spans="1:9" ht="18.75" customHeight="1" x14ac:dyDescent="0.25">
      <c r="B144" s="84"/>
      <c r="E144" s="79" t="s">
        <v>245</v>
      </c>
    </row>
    <row r="145" spans="6:6" ht="20.25" customHeight="1" x14ac:dyDescent="0.25">
      <c r="F145" s="87"/>
    </row>
    <row r="146" spans="6:6" ht="16.5" customHeight="1" x14ac:dyDescent="0.25"/>
    <row r="147" spans="6:6" ht="19.5" customHeight="1" x14ac:dyDescent="0.25"/>
    <row r="148" spans="6:6" ht="24" customHeight="1" x14ac:dyDescent="0.25"/>
  </sheetData>
  <mergeCells count="89">
    <mergeCell ref="B26:C26"/>
    <mergeCell ref="A24:F24"/>
    <mergeCell ref="A23:F23"/>
    <mergeCell ref="B29:C29"/>
    <mergeCell ref="A37:F37"/>
    <mergeCell ref="A41:F41"/>
    <mergeCell ref="A39:F39"/>
    <mergeCell ref="B27:C27"/>
    <mergeCell ref="A1:F1"/>
    <mergeCell ref="A2:F2"/>
    <mergeCell ref="A3:F3"/>
    <mergeCell ref="A5:F5"/>
    <mergeCell ref="A8:D8"/>
    <mergeCell ref="A7:D7"/>
    <mergeCell ref="B16:C16"/>
    <mergeCell ref="B14:C14"/>
    <mergeCell ref="B15:C15"/>
    <mergeCell ref="A9:C9"/>
    <mergeCell ref="A10:E10"/>
    <mergeCell ref="A11:F11"/>
    <mergeCell ref="B13:D13"/>
    <mergeCell ref="B18:D18"/>
    <mergeCell ref="B19:C19"/>
    <mergeCell ref="B49:C49"/>
    <mergeCell ref="A35:F35"/>
    <mergeCell ref="A36:F36"/>
    <mergeCell ref="A38:F38"/>
    <mergeCell ref="A43:F43"/>
    <mergeCell ref="A45:F45"/>
    <mergeCell ref="A47:F47"/>
    <mergeCell ref="A46:F46"/>
    <mergeCell ref="B20:C20"/>
    <mergeCell ref="B21:C21"/>
    <mergeCell ref="A25:F25"/>
    <mergeCell ref="A42:F42"/>
    <mergeCell ref="A40:F40"/>
    <mergeCell ref="B28:C28"/>
    <mergeCell ref="A90:F90"/>
    <mergeCell ref="A86:F86"/>
    <mergeCell ref="A85:F85"/>
    <mergeCell ref="A137:A138"/>
    <mergeCell ref="A84:F84"/>
    <mergeCell ref="A112:A118"/>
    <mergeCell ref="A89:F89"/>
    <mergeCell ref="A44:F44"/>
    <mergeCell ref="A82:F82"/>
    <mergeCell ref="A83:F83"/>
    <mergeCell ref="A87:F87"/>
    <mergeCell ref="A75:F75"/>
    <mergeCell ref="A81:F81"/>
    <mergeCell ref="C136:E136"/>
    <mergeCell ref="B106:C106"/>
    <mergeCell ref="A125:A126"/>
    <mergeCell ref="A93:A96"/>
    <mergeCell ref="B137:B138"/>
    <mergeCell ref="C131:F131"/>
    <mergeCell ref="A97:A102"/>
    <mergeCell ref="A69:A71"/>
    <mergeCell ref="A76:F76"/>
    <mergeCell ref="B74:C74"/>
    <mergeCell ref="A54:A60"/>
    <mergeCell ref="E142:F142"/>
    <mergeCell ref="B127:C127"/>
    <mergeCell ref="B92:C92"/>
    <mergeCell ref="A129:F129"/>
    <mergeCell ref="A131:B131"/>
    <mergeCell ref="C138:E138"/>
    <mergeCell ref="C139:E139"/>
    <mergeCell ref="F132:F135"/>
    <mergeCell ref="C137:E137"/>
    <mergeCell ref="C132:E135"/>
    <mergeCell ref="A142:D142"/>
    <mergeCell ref="A105:A111"/>
    <mergeCell ref="A50:A53"/>
    <mergeCell ref="A122:A123"/>
    <mergeCell ref="A119:A120"/>
    <mergeCell ref="B121:F121"/>
    <mergeCell ref="B124:F124"/>
    <mergeCell ref="A61:A64"/>
    <mergeCell ref="B107:C107"/>
    <mergeCell ref="B109:C109"/>
    <mergeCell ref="A77:F77"/>
    <mergeCell ref="B108:C108"/>
    <mergeCell ref="A103:A104"/>
    <mergeCell ref="B94:C94"/>
    <mergeCell ref="A78:F78"/>
    <mergeCell ref="A79:F79"/>
    <mergeCell ref="A80:F80"/>
    <mergeCell ref="A65:A68"/>
  </mergeCells>
  <pageMargins left="0.70866141732283472" right="0.11811023622047245" top="0.55118110236220474" bottom="0.15748031496062992" header="0.31496062992125984" footer="0.31496062992125984"/>
  <pageSetup paperSize="9" scale="70" fitToHeight="8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11" sqref="A11"/>
    </sheetView>
  </sheetViews>
  <sheetFormatPr defaultRowHeight="12.75" x14ac:dyDescent="0.2"/>
  <cols>
    <col min="1" max="1" width="69.85546875" customWidth="1"/>
  </cols>
  <sheetData>
    <row r="1" spans="1:8" ht="18.75" x14ac:dyDescent="0.3">
      <c r="A1" s="289" t="s">
        <v>0</v>
      </c>
      <c r="B1" s="289"/>
      <c r="C1" s="289"/>
      <c r="D1" s="289"/>
      <c r="E1" s="289"/>
      <c r="F1" s="289"/>
    </row>
    <row r="2" spans="1:8" ht="81.75" customHeight="1" x14ac:dyDescent="0.2">
      <c r="A2" s="290" t="s">
        <v>247</v>
      </c>
      <c r="B2" s="290"/>
      <c r="C2" s="290"/>
      <c r="D2" s="290"/>
      <c r="E2" s="290"/>
      <c r="F2" s="290"/>
    </row>
    <row r="3" spans="1:8" ht="21.75" customHeight="1" x14ac:dyDescent="0.3">
      <c r="A3" s="300" t="s">
        <v>257</v>
      </c>
      <c r="B3" s="300"/>
      <c r="C3" s="300"/>
      <c r="D3" s="300"/>
      <c r="E3" s="300"/>
      <c r="F3" s="300"/>
    </row>
    <row r="4" spans="1:8" ht="18.75" x14ac:dyDescent="0.2">
      <c r="A4" s="291" t="s">
        <v>256</v>
      </c>
      <c r="B4" s="291"/>
      <c r="C4" s="291"/>
      <c r="D4" s="291"/>
      <c r="E4" s="291"/>
      <c r="F4" s="291"/>
    </row>
    <row r="5" spans="1:8" s="79" customFormat="1" ht="49.5" customHeight="1" x14ac:dyDescent="0.25">
      <c r="A5" s="301" t="s">
        <v>258</v>
      </c>
      <c r="B5" s="301"/>
      <c r="C5" s="301"/>
      <c r="D5" s="301"/>
      <c r="E5" s="301"/>
      <c r="F5" s="301"/>
    </row>
    <row r="6" spans="1:8" s="79" customFormat="1" ht="22.9" customHeight="1" x14ac:dyDescent="0.3">
      <c r="A6" s="299" t="s">
        <v>259</v>
      </c>
      <c r="B6" s="299"/>
      <c r="C6" s="299"/>
      <c r="D6" s="299"/>
      <c r="E6" s="103"/>
      <c r="F6" s="103"/>
    </row>
    <row r="7" spans="1:8" s="79" customFormat="1" ht="17.25" customHeight="1" x14ac:dyDescent="0.3">
      <c r="A7" s="297" t="s">
        <v>260</v>
      </c>
      <c r="B7" s="297"/>
      <c r="C7" s="297"/>
      <c r="D7" s="297"/>
      <c r="E7" s="297"/>
      <c r="F7" s="297"/>
      <c r="H7" s="87"/>
    </row>
    <row r="8" spans="1:8" s="79" customFormat="1" ht="22.5" customHeight="1" x14ac:dyDescent="0.3">
      <c r="A8" s="278" t="s">
        <v>261</v>
      </c>
      <c r="B8" s="278"/>
      <c r="C8" s="278"/>
      <c r="D8" s="278"/>
      <c r="E8" s="278"/>
      <c r="F8" s="278"/>
      <c r="H8" s="87"/>
    </row>
    <row r="9" spans="1:8" s="79" customFormat="1" ht="18" customHeight="1" x14ac:dyDescent="0.3">
      <c r="A9" s="251" t="s">
        <v>244</v>
      </c>
      <c r="B9" s="251"/>
      <c r="C9" s="251"/>
      <c r="D9" s="251"/>
      <c r="E9" s="251"/>
      <c r="F9" s="251"/>
      <c r="H9" s="87"/>
    </row>
    <row r="10" spans="1:8" ht="22.5" customHeight="1" x14ac:dyDescent="0.2">
      <c r="A10" s="104" t="s">
        <v>262</v>
      </c>
    </row>
    <row r="11" spans="1:8" s="105" customFormat="1" ht="18" customHeight="1" x14ac:dyDescent="0.3">
      <c r="A11" s="105" t="s">
        <v>263</v>
      </c>
    </row>
    <row r="12" spans="1:8" s="79" customFormat="1" ht="24.75" customHeight="1" x14ac:dyDescent="0.3">
      <c r="A12" s="102" t="s">
        <v>31</v>
      </c>
      <c r="B12" s="101"/>
      <c r="C12" s="101"/>
      <c r="D12" s="101"/>
      <c r="E12" s="101"/>
      <c r="F12" s="101"/>
      <c r="H12" s="87"/>
    </row>
    <row r="13" spans="1:8" s="79" customFormat="1" ht="18.75" customHeight="1" x14ac:dyDescent="0.3">
      <c r="A13" s="248" t="s">
        <v>264</v>
      </c>
      <c r="B13" s="248"/>
      <c r="C13" s="248"/>
      <c r="D13" s="248"/>
      <c r="E13" s="248"/>
      <c r="F13" s="248"/>
      <c r="H13" s="87"/>
    </row>
    <row r="14" spans="1:8" s="105" customFormat="1" ht="40.5" customHeight="1" x14ac:dyDescent="0.3">
      <c r="A14" s="298" t="s">
        <v>265</v>
      </c>
      <c r="B14" s="298"/>
      <c r="C14" s="298"/>
      <c r="D14" s="298"/>
      <c r="E14" s="298"/>
      <c r="F14" s="298"/>
    </row>
    <row r="15" spans="1:8" s="98" customFormat="1" ht="108.75" customHeight="1" x14ac:dyDescent="0.3">
      <c r="A15" s="251" t="s">
        <v>266</v>
      </c>
      <c r="B15" s="251"/>
      <c r="C15" s="251"/>
      <c r="D15" s="251"/>
      <c r="E15" s="251"/>
      <c r="F15" s="251"/>
      <c r="G15" s="100"/>
      <c r="H15" s="99"/>
    </row>
    <row r="17" spans="1:8" s="79" customFormat="1" ht="18.75" customHeight="1" x14ac:dyDescent="0.3">
      <c r="A17" s="270" t="s">
        <v>66</v>
      </c>
      <c r="B17" s="270"/>
      <c r="C17" s="270"/>
      <c r="D17" s="270"/>
      <c r="E17" s="254" t="s">
        <v>67</v>
      </c>
      <c r="F17" s="254"/>
      <c r="H17" s="88"/>
    </row>
  </sheetData>
  <mergeCells count="14">
    <mergeCell ref="A6:D6"/>
    <mergeCell ref="A1:F1"/>
    <mergeCell ref="A2:F2"/>
    <mergeCell ref="A3:F3"/>
    <mergeCell ref="A4:F4"/>
    <mergeCell ref="A5:F5"/>
    <mergeCell ref="A17:D17"/>
    <mergeCell ref="E17:F17"/>
    <mergeCell ref="A7:F7"/>
    <mergeCell ref="A8:F8"/>
    <mergeCell ref="A9:F9"/>
    <mergeCell ref="A13:F13"/>
    <mergeCell ref="A15:F15"/>
    <mergeCell ref="A14:F14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июнь</vt:lpstr>
      <vt:lpstr>Лист1</vt:lpstr>
      <vt:lpstr>август!Область_печати</vt:lpstr>
      <vt:lpstr>июнь!Область_печати</vt:lpstr>
      <vt:lpstr>Лист1!Область_печати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Elena Kataeva</cp:lastModifiedBy>
  <cp:lastPrinted>2020-06-17T03:52:58Z</cp:lastPrinted>
  <dcterms:created xsi:type="dcterms:W3CDTF">2009-01-26T06:44:36Z</dcterms:created>
  <dcterms:modified xsi:type="dcterms:W3CDTF">2020-06-17T03:52:59Z</dcterms:modified>
</cp:coreProperties>
</file>