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0г\Изменения сентябрь 2020\Для КСП,СНД,в1С-ПРОЕКТ изм.в б-т на  .09.2020г\"/>
    </mc:Choice>
  </mc:AlternateContent>
  <bookViews>
    <workbookView xWindow="0" yWindow="420" windowWidth="28800" windowHeight="12165" firstSheet="1" activeTab="1"/>
  </bookViews>
  <sheets>
    <sheet name="август" sheetId="18" state="hidden" r:id="rId1"/>
    <sheet name="сентябрь 2020" sheetId="32" r:id="rId2"/>
    <sheet name="Лист1" sheetId="31" r:id="rId3"/>
  </sheets>
  <definedNames>
    <definedName name="_xlnm.Print_Area" localSheetId="0">август!$A$1:$F$226</definedName>
    <definedName name="_xlnm.Print_Area" localSheetId="2">Лист1!$A$1:$F$17</definedName>
    <definedName name="_xlnm.Print_Area" localSheetId="1">'сентябрь 2020'!$A$1:$F$108</definedName>
  </definedNames>
  <calcPr calcId="152511"/>
</workbook>
</file>

<file path=xl/calcChain.xml><?xml version="1.0" encoding="utf-8"?>
<calcChain xmlns="http://schemas.openxmlformats.org/spreadsheetml/2006/main">
  <c r="F63" i="32" l="1"/>
  <c r="F62" i="32"/>
  <c r="F81" i="32" l="1"/>
  <c r="F80" i="32"/>
  <c r="F76" i="32"/>
  <c r="F75" i="32"/>
  <c r="F79" i="32" l="1"/>
  <c r="F82" i="32"/>
  <c r="F78" i="32"/>
  <c r="F59" i="32"/>
  <c r="F60" i="32"/>
  <c r="F61" i="32"/>
  <c r="E85" i="32"/>
  <c r="F58" i="32"/>
  <c r="F65" i="32" l="1"/>
  <c r="F66" i="32"/>
  <c r="F67" i="32"/>
  <c r="F68" i="32"/>
  <c r="F69" i="32"/>
  <c r="F70" i="32"/>
  <c r="F71" i="32"/>
  <c r="F43" i="32" l="1"/>
  <c r="B97" i="32" l="1"/>
  <c r="B95" i="32"/>
  <c r="G96" i="32" l="1"/>
  <c r="B94" i="32"/>
  <c r="B92" i="32"/>
  <c r="B91" i="32"/>
  <c r="B90" i="32"/>
  <c r="F84" i="32"/>
  <c r="F83" i="32"/>
  <c r="F77" i="32"/>
  <c r="F74" i="32"/>
  <c r="F73" i="32"/>
  <c r="F72" i="32"/>
  <c r="F64" i="32"/>
  <c r="F42" i="32"/>
  <c r="F41" i="32"/>
  <c r="F40" i="32"/>
  <c r="F39" i="32"/>
  <c r="E22" i="32"/>
  <c r="E21" i="32"/>
  <c r="E20" i="32"/>
  <c r="E19" i="32"/>
  <c r="E18" i="32"/>
  <c r="E17" i="32"/>
  <c r="E16" i="32"/>
  <c r="E15" i="32"/>
  <c r="E14" i="32"/>
  <c r="E13" i="32"/>
  <c r="B93" i="32"/>
  <c r="B105" i="32" l="1"/>
  <c r="E23" i="32"/>
  <c r="E44" i="32"/>
  <c r="F90" i="32" s="1"/>
  <c r="G92" i="32" s="1"/>
  <c r="G99" i="32" l="1"/>
  <c r="F105" i="32"/>
  <c r="G107" i="32" s="1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<sst xmlns="http://schemas.openxmlformats.org/spreadsheetml/2006/main" count="417" uniqueCount="340">
  <si>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</si>
  <si>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</si>
  <si>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</si>
  <si>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</si>
  <si>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</si>
  <si>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</si>
  <si>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</si>
  <si>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</si>
  <si>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</si>
  <si>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</si>
  <si>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</si>
  <si>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</si>
  <si>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</si>
  <si>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</si>
  <si>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</si>
  <si>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</si>
  <si>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</si>
  <si>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</si>
  <si>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</si>
  <si>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</si>
  <si>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</si>
  <si>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</si>
  <si>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</si>
  <si>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</si>
  <si>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</si>
  <si>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</si>
  <si>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</si>
  <si>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</si>
  <si>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</si>
  <si>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</si>
  <si>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</si>
  <si>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</si>
  <si>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</si>
  <si>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</si>
  <si>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</si>
  <si>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</si>
  <si>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</si>
  <si>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</si>
  <si>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</si>
  <si>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</si>
  <si>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</si>
  <si>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</si>
  <si>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</si>
  <si>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</si>
  <si>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</si>
  <si>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</si>
  <si>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</si>
  <si>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</si>
  <si>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</si>
  <si>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</si>
  <si>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</si>
  <si>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</si>
  <si>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</si>
  <si>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</si>
  <si>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</si>
  <si>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</si>
  <si>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</si>
  <si>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</si>
  <si>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</si>
  <si>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</si>
  <si>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</si>
  <si>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</si>
  <si>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</si>
  <si>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</si>
  <si>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</si>
  <si>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</si>
  <si>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</si>
  <si>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</si>
  <si>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</si>
  <si>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</si>
  <si>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</si>
  <si>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</si>
  <si>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</si>
  <si>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</si>
  <si>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</si>
  <si>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</si>
  <si>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</si>
  <si>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</si>
  <si>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</si>
  <si>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</si>
  <si>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</si>
  <si>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</si>
  <si>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</si>
  <si>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</si>
  <si>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</si>
  <si>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</si>
  <si>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</si>
  <si>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</si>
  <si>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</si>
  <si>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</si>
  <si>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</si>
  <si>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</si>
  <si>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</si>
  <si>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</si>
  <si>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</si>
  <si>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</si>
  <si>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</si>
  <si>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</si>
  <si>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</si>
  <si>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</si>
  <si>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</si>
  <si>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</si>
  <si>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</si>
  <si>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</si>
  <si>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</si>
  <si>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</si>
  <si>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</si>
  <si>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</si>
  <si>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</si>
  <si>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</si>
  <si>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</si>
  <si>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</si>
  <si>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</si>
  <si>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</si>
  <si>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</si>
  <si>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</si>
  <si>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</si>
  <si>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</si>
  <si>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</si>
  <si>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</si>
  <si>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</si>
  <si>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</si>
  <si>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</si>
  <si>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</si>
  <si>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</si>
  <si>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</si>
  <si>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</si>
  <si>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</si>
  <si>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</si>
  <si>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</si>
  <si>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</si>
  <si>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</si>
  <si>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</si>
  <si>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</si>
  <si>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</si>
  <si>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</si>
  <si>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</si>
  <si>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</si>
  <si>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</si>
  <si>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</si>
  <si>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</si>
  <si>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</si>
  <si>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</si>
  <si>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</si>
  <si>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</si>
  <si>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</si>
  <si>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</si>
  <si>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</si>
  <si>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</si>
  <si>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</si>
  <si>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</si>
  <si>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</si>
  <si>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</si>
  <si>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</si>
  <si>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</si>
  <si>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</si>
  <si>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</si>
  <si>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</si>
  <si>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</si>
  <si>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</si>
  <si>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</si>
  <si>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</si>
  <si>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</si>
  <si>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</si>
  <si>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</si>
  <si>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</si>
  <si>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</si>
  <si>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</si>
  <si>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</si>
  <si>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</si>
  <si>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</si>
  <si>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</si>
  <si>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</si>
  <si>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</si>
  <si>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</si>
  <si>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</si>
  <si>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</si>
  <si>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</si>
  <si>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</si>
  <si>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</si>
  <si>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</si>
  <si>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</si>
  <si>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</si>
  <si>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</si>
  <si>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</si>
  <si>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</si>
  <si>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</si>
  <si>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</si>
  <si>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</si>
  <si>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</si>
  <si>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</si>
  <si>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</si>
  <si>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</si>
  <si>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</si>
  <si>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</si>
  <si>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</si>
  <si>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</si>
  <si>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</si>
  <si>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</si>
  <si>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</si>
  <si>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</si>
  <si>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</si>
  <si>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</si>
  <si>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</si>
  <si>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</si>
  <si>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</si>
  <si>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</si>
  <si>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</si>
  <si>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</si>
  <si>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</si>
  <si>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</si>
  <si>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</si>
  <si>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</si>
  <si>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</si>
  <si>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</si>
  <si>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</si>
  <si>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</si>
  <si>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</si>
  <si>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</si>
  <si>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</si>
  <si>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</si>
  <si>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</si>
  <si>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</si>
  <si>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</si>
  <si>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</si>
  <si>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</si>
  <si>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</si>
  <si>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</si>
  <si>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</si>
  <si>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</si>
  <si>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</si>
  <si>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</si>
  <si>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</si>
  <si>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</si>
  <si>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</si>
  <si>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</si>
  <si>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</si>
  <si>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</si>
  <si>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</si>
  <si>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</si>
  <si>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</si>
  <si>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</si>
  <si>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</si>
  <si>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</si>
  <si>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</si>
  <si>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</si>
  <si>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формулы
 доходы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</si>
  <si>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</si>
  <si>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t>(тыс.руб.)</t>
  </si>
  <si>
    <t>итого</t>
  </si>
  <si>
    <t>Налоговые неналоговые доходы</t>
  </si>
  <si>
    <t>Субсидии, субвенции, иные межбюджетные трансферты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</si>
  <si>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</si>
  <si>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t>дополнительно</t>
  </si>
  <si>
    <r>
      <rPr>
        <b/>
        <sz val="14"/>
        <rFont val="Times New Roman"/>
        <family val="1"/>
        <charset val="204"/>
      </rPr>
      <t xml:space="preserve">1.3. </t>
    </r>
    <r>
      <rPr>
        <sz val="14"/>
        <rFont val="Times New Roman"/>
        <family val="1"/>
        <charset val="204"/>
      </rPr>
      <t xml:space="preserve">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3600,0 тыс.руб </t>
    </r>
    <r>
      <rPr>
        <sz val="14"/>
        <rFont val="Times New Roman"/>
        <family val="1"/>
        <charset val="204"/>
      </rPr>
      <t>за счет финансовой помощи от АО "Сибирский Антрацит" .</t>
    </r>
  </si>
  <si>
    <t>ВСЕГО дополнительно доходов собственной базы 3600,0тыс.руб.</t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</si>
  <si>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</si>
  <si>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r>
      <rPr>
        <b/>
        <sz val="14"/>
        <rFont val="Times New Roman"/>
        <family val="1"/>
        <charset val="204"/>
      </rPr>
      <t>4.2.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</si>
  <si>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По Управлению культуры:</t>
  </si>
  <si>
    <t xml:space="preserve"> - для проведения инженерных изысканий на объекте "Детская школа искусств" в сумме 61,1 т.р..</t>
  </si>
  <si>
    <t>За счет финансовой помощи от АО "Сибирский Антрацит" в сумме 3600,0 т.р., в том числе:</t>
  </si>
  <si>
    <r>
      <t xml:space="preserve"> </t>
    </r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 -  для проведения инженерных изысканий на объекте "Детская школа искусств"  на 600,0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</si>
  <si>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 - для  реализации инициативного бюджетирования через Управление образования (капитального ремонта актового зала школы № 17) на 900,6 т.р.;
 - для устройства системы вентиляции, электроосвещения и выполнения электромонтажных работ в актовом зале шк. №17 1880,1 на т.р.;
- для противопожарных мероприятий на 219,3т.р..</t>
    </r>
  </si>
  <si>
    <t>Дотация</t>
  </si>
  <si>
    <t>План на 2020 год</t>
  </si>
  <si>
    <t>к  решению  «О внесении изменений в решение  Совета народных депутатов  Анжеро-Судженского городского округа от 19.12.2019  № 238 «О  бюджете  муниципального образования «Анжеро-Судженский городской округ» на 2020 год  и на плановый период  2021 и 2022 годов»</t>
  </si>
  <si>
    <r>
      <rPr>
        <b/>
        <sz val="14"/>
        <rFont val="Times New Roman"/>
        <family val="1"/>
        <charset val="204"/>
      </rPr>
      <t>2.2.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</si>
  <si>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2. Изменения по расходам:</t>
  </si>
  <si>
    <t>тыс. руб.</t>
  </si>
  <si>
    <r>
      <rPr>
        <b/>
        <sz val="14"/>
        <rFont val="Times New Roman"/>
        <family val="1"/>
        <charset val="204"/>
      </rPr>
      <t>3.</t>
    </r>
    <r>
      <rPr>
        <sz val="14"/>
        <rFont val="Times New Roman"/>
        <family val="1"/>
        <charset val="204"/>
      </rPr>
      <t xml:space="preserve">  Итог сбалансированности бюджета:</t>
    </r>
  </si>
  <si>
    <t>(тыс. руб.)</t>
  </si>
  <si>
    <t>919 0502 101 00 11301 200</t>
  </si>
  <si>
    <t>915 1006 081 00 11403 300</t>
  </si>
  <si>
    <t>919 0505 116 00 11902 600</t>
  </si>
  <si>
    <t>1.1.2. Вносятся изменения в план по доходам налоговых и  неналоговых платежей на 2020 год:</t>
  </si>
  <si>
    <t>1.1. изменения по 2020 году:</t>
  </si>
  <si>
    <t xml:space="preserve">Плата за размещение твердых коммунальных отходов </t>
  </si>
  <si>
    <t>Прочие доходы от оказания платных услуг (работ) получателями средств бюджетов городских округов(прочие доходы)</t>
  </si>
  <si>
    <t>Прочие доходы от компенсации затрат бюджетов городских округов (родительская плата)</t>
  </si>
  <si>
    <t>Прочие доходы от оказания платных услуг (работ) получателями средств бюджетов городских округов(доходы от платных услуг, оказываемых казенными учреждениями городских округов)</t>
  </si>
  <si>
    <t>1.4. Уменьшаются прочие безвозмездные поступления  на сумму 755,5 тыс.руб.  в том числе: 
  - в связи  изменением  муниципальной программы "Формирование современной городской среды на территории Анжеро-Судженского городского округа на период 2018-2024гг" доля участия собствеников многоквартирных жилых домов уменьшилась на сумму 125,4 тыс.руб.;
-  в соответствии с требованием приказа Минфина России от 06.06.2019 N 85н  "О Порядке формирования и применения кодов бюджетной классификации Российской Федерации, их структуре и принципах назначения" уменьшается на сумму 630,1 тыс.руб., финансовая помощь для МКУ АСГО «Социально-реабилитационный Центр несовершеннолетних».</t>
  </si>
  <si>
    <t>1.5. Увеличивается безвозмездные поступления от негосударственных организаций на сумму 1052,3 тыс.руб.( 630,1тыс.руб.+352,3тыс.руб.+69,9тыс.руб.)в связи с участием МКУ АСГО «Социально-реабилитационный Центр несовершеннолетних»  и  победой учреждения во Всероссийских и региональных конкурсах (Всероссийские конкурсы «Семейная гавань -2020», «Курс на семью-2019 (II)», региональный конкурс КРОО «Ресурсный центр поддержки общественных инициатив») и заключением договоров благотворительного пожертвования  на финансирование расходов, связанных с реализацией  проектов «Школа сближения», «Рука помощи» и «Новые горизонты».</t>
  </si>
  <si>
    <t xml:space="preserve"> Безвозмездные поступления от негосударственных организаций </t>
  </si>
  <si>
    <t>КФСиМ</t>
  </si>
  <si>
    <t>911 0709 051 00 71940 200</t>
  </si>
  <si>
    <t>911 0709 051 00 71940 600</t>
  </si>
  <si>
    <t>913 0709 051 00 71940 600</t>
  </si>
  <si>
    <r>
      <rPr>
        <b/>
        <u/>
        <sz val="14"/>
        <rFont val="Times New Roman"/>
        <family val="1"/>
        <charset val="204"/>
      </rPr>
      <t>2.1.</t>
    </r>
    <r>
      <rPr>
        <u/>
        <sz val="14"/>
        <rFont val="Times New Roman"/>
        <family val="1"/>
        <charset val="204"/>
      </rPr>
      <t xml:space="preserve">  На основании уведомлений Министерства финансов Кузбасса  от 26.08.2020 №11170, от 04.09.2020 №11209:</t>
    </r>
  </si>
  <si>
    <t>911 0702 051 00 L3040 200</t>
  </si>
  <si>
    <t>911 0702 051 00 L3040 600</t>
  </si>
  <si>
    <t>919 1006 081 00 14401 300</t>
  </si>
  <si>
    <t>919 1006 081 00 13401 300</t>
  </si>
  <si>
    <t>919 0113 033 00 13006 200</t>
  </si>
  <si>
    <t>915 1006 081 00 13401 800</t>
  </si>
  <si>
    <t>915 1006 087 00 11005 400</t>
  </si>
  <si>
    <t>УСЗН квартира врачей</t>
  </si>
  <si>
    <t xml:space="preserve"> -  субсидии увеличивается на  18288,3  тыс.руб.</t>
  </si>
  <si>
    <t xml:space="preserve"> -  субвенции  уменьшаются  на  -4445,0 тыс. руб;</t>
  </si>
  <si>
    <t xml:space="preserve">  -  иные межбюджетные трансферты увеличиваются на  тыс. руб</t>
  </si>
  <si>
    <t xml:space="preserve"> -   дотация увеличивается на  тыс.руб.</t>
  </si>
  <si>
    <t>1.1.1  На основании  уведомлений Министерства финансов Кузбасса  от 26.08.2020 № 11170, от 04.09.2020 № 11209:</t>
  </si>
  <si>
    <t>Единый налог на вмененный доход для отдельных видов деятельности</t>
  </si>
  <si>
    <t>По фактическому поступлению на 01.109.2020г</t>
  </si>
  <si>
    <t>Налог, взимаемый в связи с применением патентной системы налогообложения, зачисляемый в бюджеты городских округов</t>
  </si>
  <si>
    <t>Земельный налог с организаций, обладающих земельным участком, расположенным в границах  городских округов</t>
  </si>
  <si>
    <t xml:space="preserve">Письмо КУМИ от 08.09.2020г №1407
</t>
  </si>
  <si>
    <t>Доходы от сдачи в аренду имущества, составляющего казну городских округов (за исключением земельных участков)перерасчеты, недоимка,задолженность по платежу</t>
  </si>
  <si>
    <t>Доходы от сдачи в аренду имущества, составляющего казну городских округов (за исключением земельных участков)пеня</t>
  </si>
  <si>
    <t>Плата за размещение отходов производства</t>
  </si>
  <si>
    <t xml:space="preserve">Письмо УО от 28.08.2020г №1920
</t>
  </si>
  <si>
    <t>ВСЕГО доходов собственной базы на  2020 год:    0,0    тыс.руб.</t>
  </si>
  <si>
    <t>904 1006 081 00 13401 600</t>
  </si>
  <si>
    <t>911 0701 051 00 11202 200</t>
  </si>
  <si>
    <t>911 0701 051 00 11202 600</t>
  </si>
  <si>
    <t>911 0701 051 00 11202 800</t>
  </si>
  <si>
    <t>911 0702 051 00 12221 100</t>
  </si>
  <si>
    <t>Резервный фонд</t>
  </si>
  <si>
    <t>По резервному фонду на 1700,2 т.р.</t>
  </si>
  <si>
    <t>900 0111 015 00 13071 800</t>
  </si>
  <si>
    <t>905 0412 020 00 11001 200</t>
  </si>
  <si>
    <t>905 0113 020 00 16001 200</t>
  </si>
  <si>
    <t>905 0113 020 00 16001 800</t>
  </si>
  <si>
    <t>919 0502 103 00 11203 800</t>
  </si>
  <si>
    <t>919 0502 106 00 16003 200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</si>
  <si>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 изменения по доходам :</t>
    </r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</si>
  <si>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на 18288,3 т.р.</t>
    </r>
  </si>
  <si>
    <r>
      <t xml:space="preserve">По Управлению образования:
 </t>
    </r>
    <r>
      <rPr>
        <sz val="14"/>
        <rFont val="Times New Roman"/>
        <family val="1"/>
        <charset val="204"/>
      </rPr>
      <t>- на организацию круглогодичного отдыха, оздоровления и занятости обучающихся на 4391,0 т.р.;</t>
    </r>
  </si>
  <si>
    <r>
      <t xml:space="preserve">По Управлению культуры:
 </t>
    </r>
    <r>
      <rPr>
        <sz val="14"/>
        <rFont val="Times New Roman"/>
        <family val="1"/>
        <charset val="204"/>
      </rPr>
      <t>- на организацию круглогодичного отдыха, оздоровления и занятости обучающихся на 54,0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</si>
  <si>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для оплаты услуг связи в сумме 25,0 т.р.;
 - для оплаты медосмотров в сумме 82,5 т.р.;
 - для оплаты установки видеонаблюдения в сумме 29,4 т.р.;
 - для оплаты по исполнительному листу в сумме 15,0 т.р.;</t>
    </r>
  </si>
  <si>
    <r>
      <rPr>
        <b/>
        <sz val="14"/>
        <rFont val="Times New Roman"/>
        <family val="1"/>
        <charset val="204"/>
      </rPr>
      <t xml:space="preserve">По УСЗН:
</t>
    </r>
    <r>
      <rPr>
        <sz val="14"/>
        <rFont val="Times New Roman"/>
        <family val="1"/>
        <charset val="204"/>
      </rPr>
      <t xml:space="preserve">  - для оказания адресной помощи гражданам в сумме 120,7 т.р.;</t>
    </r>
  </si>
  <si>
    <r>
      <t xml:space="preserve">По КФСиМ:
</t>
    </r>
    <r>
      <rPr>
        <sz val="14"/>
        <rFont val="Times New Roman"/>
        <family val="1"/>
        <charset val="204"/>
      </rPr>
      <t>- в соответствии с фактическими расходами на трудоустройство инвалидов на 0,2 т.р.</t>
    </r>
  </si>
  <si>
    <r>
      <rPr>
        <b/>
        <sz val="14"/>
        <rFont val="Times New Roman"/>
        <family val="1"/>
        <charset val="204"/>
      </rPr>
      <t xml:space="preserve">По УЖКХ:
</t>
    </r>
    <r>
      <rPr>
        <sz val="14"/>
        <rFont val="Times New Roman"/>
        <family val="1"/>
        <charset val="204"/>
      </rPr>
      <t xml:space="preserve">  - для проведения капитального ремонта тепловой сети к домам по ул. Водоканальная 7, 7а, 27, 27а и ул. Прокопьевская 112 в сумме 1510,1 т.р.;
 - для оплаты по договорам ГПХ за уборку мусора в сумме 50,0 т.р.;
 - для организации предоставления теплоснабжения в жилые дома, ранее отапливавшиеся ООО "Сибирский колос" в сумме 2787,0 т.р.;
 - по программе "Формирование современной городской среды"  в связи с перераспределением фактических расходов между дорожными работами и прочим благоустройством дворовых территорий в сумме 817,4 т.р.;</t>
    </r>
  </si>
  <si>
    <t>919 0409 150 00 11007 200</t>
  </si>
  <si>
    <t>919 0409 150 F2 55551 200</t>
  </si>
  <si>
    <t>919 0503 150 00 11007 200</t>
  </si>
  <si>
    <t>919 0503 150 F2 55551 200</t>
  </si>
  <si>
    <r>
      <t xml:space="preserve">По УСЗН:
</t>
    </r>
    <r>
      <rPr>
        <sz val="14"/>
        <rFont val="Times New Roman"/>
        <family val="1"/>
        <charset val="204"/>
      </rPr>
      <t>- по подпрограмме "Кадровое обеспечение - молодой специалист" в связи с отсутствием фактических расходов на 1700,0 т.р.</t>
    </r>
  </si>
  <si>
    <r>
      <rPr>
        <b/>
        <sz val="14"/>
        <rFont val="Times New Roman"/>
        <family val="1"/>
        <charset val="204"/>
      </rPr>
      <t>По КУМИ: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для оплаты госпошлины за выморочное имущество, за оформление документов у нотариуса в сумме 3,4 т.р.;
 - для приобретения прожекторов, задвижки на подачу холодной воды для здания по ул. Коммунальная, 28 в сумме 14,0 т.р.;</t>
    </r>
  </si>
  <si>
    <t>905 0113 020 00 19001 200</t>
  </si>
  <si>
    <t>905 0113 020 00 19001 800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</si>
</sst>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0.0"/>
    <numFmt numFmtId="165" formatCode="0.00000"/>
    <numFmt numFmtId="166" formatCode="_-* #,##0.0\ _₽_-;\-* #,##0.0\ _₽_-;_-* &quot;-&quot;??\ _₽_-;_-@_-"/>
    <numFmt numFmtId="167" formatCode="0.000000"/>
    <numFmt numFmtId="168" formatCode="0.0000000"/>
  </numFmts>
  <fonts count="41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  <font>
      <sz val="14"/>
      <color rgb="FF00B0F0"/>
      <name val="Arial Cyr"/>
      <charset val="204"/>
    </font>
    <font>
      <sz val="12"/>
      <color rgb="FF00B0F0"/>
      <name val="Times"/>
      <family val="1"/>
    </font>
    <font>
      <sz val="14"/>
      <color rgb="FFFF0000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u/>
      <sz val="14"/>
      <name val="Times New Roman"/>
      <family val="1"/>
      <charset val="204"/>
    </font>
    <font>
      <b/>
      <sz val="12"/>
      <name val="Times"/>
      <family val="1"/>
    </font>
    <font>
      <b/>
      <u/>
      <sz val="12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2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164" fontId="29" fillId="0" borderId="0" xfId="0" applyNumberFormat="1" applyFont="1" applyFill="1"/>
    <xf numFmtId="165" fontId="25" fillId="0" borderId="0" xfId="0" applyNumberFormat="1" applyFont="1" applyFill="1"/>
    <xf numFmtId="0" fontId="30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164" fontId="27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0" fontId="25" fillId="0" borderId="0" xfId="0" applyFont="1" applyFill="1" applyAlignment="1">
      <alignment vertical="center"/>
    </xf>
    <xf numFmtId="0" fontId="6" fillId="0" borderId="1" xfId="0" applyFont="1" applyFill="1" applyBorder="1"/>
    <xf numFmtId="0" fontId="31" fillId="0" borderId="0" xfId="0" applyFont="1" applyFill="1"/>
    <xf numFmtId="0" fontId="32" fillId="0" borderId="0" xfId="0" applyFont="1" applyFill="1"/>
    <xf numFmtId="0" fontId="33" fillId="0" borderId="0" xfId="0" applyFont="1" applyFill="1"/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34" fillId="0" borderId="0" xfId="0" applyFont="1"/>
    <xf numFmtId="0" fontId="27" fillId="0" borderId="0" xfId="0" applyFont="1"/>
    <xf numFmtId="0" fontId="27" fillId="0" borderId="0" xfId="0" applyFont="1" applyFill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justify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2" fontId="29" fillId="0" borderId="0" xfId="2" applyNumberFormat="1" applyFont="1" applyFill="1"/>
    <xf numFmtId="0" fontId="25" fillId="0" borderId="0" xfId="0" applyFont="1" applyFill="1" applyAlignment="1">
      <alignment wrapText="1"/>
    </xf>
    <xf numFmtId="0" fontId="27" fillId="0" borderId="0" xfId="0" applyFont="1" applyFill="1" applyBorder="1" applyAlignment="1">
      <alignment vertical="justify"/>
    </xf>
    <xf numFmtId="0" fontId="27" fillId="0" borderId="0" xfId="0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left" wrapText="1"/>
    </xf>
    <xf numFmtId="0" fontId="27" fillId="0" borderId="17" xfId="0" applyNumberFormat="1" applyFont="1" applyFill="1" applyBorder="1" applyAlignment="1">
      <alignment horizontal="right" wrapText="1"/>
    </xf>
    <xf numFmtId="1" fontId="25" fillId="0" borderId="0" xfId="0" applyNumberFormat="1" applyFont="1" applyFill="1"/>
    <xf numFmtId="1" fontId="25" fillId="0" borderId="0" xfId="0" applyNumberFormat="1" applyFont="1" applyFill="1" applyAlignment="1">
      <alignment vertical="center"/>
    </xf>
    <xf numFmtId="1" fontId="0" fillId="0" borderId="0" xfId="0" applyNumberFormat="1" applyFont="1" applyFill="1"/>
    <xf numFmtId="0" fontId="27" fillId="0" borderId="1" xfId="0" applyFont="1" applyFill="1" applyBorder="1" applyAlignment="1">
      <alignment horizontal="left" vertical="center" wrapText="1"/>
    </xf>
    <xf numFmtId="1" fontId="36" fillId="0" borderId="0" xfId="0" applyNumberFormat="1" applyFont="1" applyFill="1"/>
    <xf numFmtId="0" fontId="36" fillId="0" borderId="0" xfId="0" applyFont="1" applyFill="1"/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4" fillId="2" borderId="0" xfId="2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justify"/>
    </xf>
    <xf numFmtId="0" fontId="24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/>
    <xf numFmtId="0" fontId="27" fillId="2" borderId="0" xfId="0" applyNumberFormat="1" applyFont="1" applyFill="1" applyAlignment="1">
      <alignment horizontal="left" wrapText="1"/>
    </xf>
    <xf numFmtId="0" fontId="27" fillId="2" borderId="17" xfId="0" applyNumberFormat="1" applyFont="1" applyFill="1" applyBorder="1" applyAlignment="1">
      <alignment horizontal="left" wrapText="1"/>
    </xf>
    <xf numFmtId="164" fontId="26" fillId="2" borderId="0" xfId="0" applyNumberFormat="1" applyFont="1" applyFill="1" applyBorder="1"/>
    <xf numFmtId="49" fontId="8" fillId="2" borderId="17" xfId="0" applyNumberFormat="1" applyFont="1" applyFill="1" applyBorder="1" applyAlignment="1">
      <alignment horizontal="left" wrapText="1"/>
    </xf>
    <xf numFmtId="49" fontId="27" fillId="2" borderId="0" xfId="0" applyNumberFormat="1" applyFont="1" applyFill="1" applyBorder="1" applyAlignment="1">
      <alignment horizontal="left" wrapText="1"/>
    </xf>
    <xf numFmtId="0" fontId="25" fillId="2" borderId="0" xfId="0" applyFont="1" applyFill="1"/>
    <xf numFmtId="164" fontId="26" fillId="2" borderId="1" xfId="0" applyNumberFormat="1" applyFont="1" applyFill="1" applyBorder="1"/>
    <xf numFmtId="164" fontId="26" fillId="0" borderId="1" xfId="0" applyNumberFormat="1" applyFont="1" applyFill="1" applyBorder="1"/>
    <xf numFmtId="1" fontId="25" fillId="0" borderId="0" xfId="2" applyNumberFormat="1" applyFont="1" applyFill="1"/>
    <xf numFmtId="0" fontId="29" fillId="0" borderId="1" xfId="0" applyFont="1" applyFill="1" applyBorder="1" applyAlignment="1">
      <alignment horizontal="right" wrapText="1"/>
    </xf>
    <xf numFmtId="43" fontId="29" fillId="0" borderId="0" xfId="2" applyFont="1" applyFill="1"/>
    <xf numFmtId="16" fontId="27" fillId="2" borderId="0" xfId="0" applyNumberFormat="1" applyFont="1" applyFill="1" applyBorder="1" applyAlignment="1">
      <alignment wrapText="1"/>
    </xf>
    <xf numFmtId="164" fontId="29" fillId="0" borderId="0" xfId="2" applyNumberFormat="1" applyFont="1" applyFill="1"/>
    <xf numFmtId="1" fontId="37" fillId="0" borderId="0" xfId="0" applyNumberFormat="1" applyFont="1" applyFill="1"/>
    <xf numFmtId="0" fontId="37" fillId="0" borderId="0" xfId="0" applyFont="1" applyFill="1"/>
    <xf numFmtId="0" fontId="27" fillId="0" borderId="1" xfId="0" applyFont="1" applyFill="1" applyBorder="1" applyAlignment="1">
      <alignment vertical="top" wrapText="1"/>
    </xf>
    <xf numFmtId="0" fontId="26" fillId="0" borderId="6" xfId="0" applyFont="1" applyFill="1" applyBorder="1" applyAlignment="1">
      <alignment horizontal="left"/>
    </xf>
    <xf numFmtId="164" fontId="26" fillId="0" borderId="19" xfId="0" applyNumberFormat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justify"/>
    </xf>
    <xf numFmtId="0" fontId="24" fillId="0" borderId="0" xfId="0" applyFont="1" applyFill="1" applyBorder="1" applyAlignment="1">
      <alignment horizontal="left" wrapText="1"/>
    </xf>
    <xf numFmtId="0" fontId="27" fillId="0" borderId="0" xfId="0" applyNumberFormat="1" applyFont="1" applyFill="1" applyBorder="1" applyAlignment="1">
      <alignment horizontal="left" wrapText="1"/>
    </xf>
    <xf numFmtId="0" fontId="27" fillId="2" borderId="0" xfId="0" applyFont="1" applyFill="1" applyAlignment="1">
      <alignment horizontal="left" vertical="top" wrapText="1"/>
    </xf>
    <xf numFmtId="167" fontId="25" fillId="0" borderId="0" xfId="0" applyNumberFormat="1" applyFont="1" applyFill="1"/>
    <xf numFmtId="2" fontId="39" fillId="0" borderId="0" xfId="2" applyNumberFormat="1" applyFont="1" applyFill="1"/>
    <xf numFmtId="0" fontId="24" fillId="2" borderId="0" xfId="0" applyFont="1" applyFill="1" applyBorder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Alignment="1">
      <alignment horizontal="left" wrapText="1"/>
    </xf>
    <xf numFmtId="0" fontId="24" fillId="0" borderId="1" xfId="0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vertical="center"/>
    </xf>
    <xf numFmtId="168" fontId="25" fillId="0" borderId="0" xfId="0" applyNumberFormat="1" applyFont="1" applyFill="1"/>
    <xf numFmtId="16" fontId="27" fillId="0" borderId="0" xfId="0" applyNumberFormat="1" applyFont="1" applyFill="1" applyBorder="1" applyAlignment="1">
      <alignment wrapText="1"/>
    </xf>
    <xf numFmtId="0" fontId="27" fillId="0" borderId="1" xfId="0" applyFont="1" applyFill="1" applyBorder="1" applyAlignment="1">
      <alignment vertical="justify"/>
    </xf>
    <xf numFmtId="164" fontId="2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justify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164" fontId="24" fillId="2" borderId="1" xfId="2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164" fontId="27" fillId="2" borderId="1" xfId="0" applyNumberFormat="1" applyFont="1" applyFill="1" applyBorder="1" applyAlignment="1">
      <alignment horizontal="right"/>
    </xf>
    <xf numFmtId="164" fontId="27" fillId="0" borderId="1" xfId="0" applyNumberFormat="1" applyFont="1" applyFill="1" applyBorder="1"/>
    <xf numFmtId="0" fontId="27" fillId="0" borderId="9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left" vertical="center"/>
    </xf>
    <xf numFmtId="164" fontId="27" fillId="0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0" fontId="40" fillId="0" borderId="0" xfId="0" applyFont="1" applyFill="1"/>
    <xf numFmtId="49" fontId="4" fillId="0" borderId="7" xfId="0" applyNumberFormat="1" applyFont="1" applyFill="1" applyBorder="1" applyAlignment="1">
      <alignment horizontal="left"/>
    </xf>
    <xf numFmtId="49" fontId="4" fillId="0" borderId="6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0" fontId="27" fillId="0" borderId="6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wrapText="1"/>
    </xf>
    <xf numFmtId="164" fontId="27" fillId="0" borderId="2" xfId="0" applyNumberFormat="1" applyFont="1" applyFill="1" applyBorder="1" applyAlignment="1">
      <alignment horizontal="righ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wrapText="1"/>
    </xf>
    <xf numFmtId="0" fontId="17" fillId="0" borderId="0" xfId="0" applyNumberFormat="1" applyFont="1" applyFill="1" applyAlignment="1">
      <alignment horizontal="left" wrapText="1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164" fontId="26" fillId="0" borderId="7" xfId="0" applyNumberFormat="1" applyFont="1" applyFill="1" applyBorder="1" applyAlignment="1">
      <alignment horizontal="left"/>
    </xf>
    <xf numFmtId="164" fontId="26" fillId="0" borderId="1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0" fontId="23" fillId="0" borderId="0" xfId="0" applyNumberFormat="1" applyFont="1" applyFill="1" applyAlignment="1">
      <alignment horizontal="left" wrapText="1"/>
    </xf>
    <xf numFmtId="0" fontId="27" fillId="0" borderId="1" xfId="0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left" wrapText="1"/>
    </xf>
    <xf numFmtId="49" fontId="4" fillId="0" borderId="6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6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top" wrapText="1"/>
    </xf>
    <xf numFmtId="0" fontId="27" fillId="0" borderId="9" xfId="0" applyFont="1" applyFill="1" applyBorder="1" applyAlignment="1">
      <alignment horizontal="left" vertical="top" wrapText="1"/>
    </xf>
    <xf numFmtId="164" fontId="27" fillId="0" borderId="2" xfId="0" applyNumberFormat="1" applyFont="1" applyFill="1" applyBorder="1" applyAlignment="1">
      <alignment horizontal="right" vertical="top"/>
    </xf>
    <xf numFmtId="164" fontId="27" fillId="0" borderId="8" xfId="0" applyNumberFormat="1" applyFont="1" applyFill="1" applyBorder="1" applyAlignment="1">
      <alignment horizontal="right" vertical="top"/>
    </xf>
    <xf numFmtId="0" fontId="27" fillId="0" borderId="8" xfId="0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top" wrapText="1"/>
    </xf>
    <xf numFmtId="166" fontId="27" fillId="0" borderId="2" xfId="2" applyNumberFormat="1" applyFont="1" applyFill="1" applyBorder="1" applyAlignment="1">
      <alignment horizontal="right" vertical="center"/>
    </xf>
    <xf numFmtId="166" fontId="27" fillId="0" borderId="8" xfId="2" applyNumberFormat="1" applyFont="1" applyFill="1" applyBorder="1" applyAlignment="1">
      <alignment horizontal="right" vertical="center"/>
    </xf>
    <xf numFmtId="166" fontId="27" fillId="0" borderId="9" xfId="2" applyNumberFormat="1" applyFont="1" applyFill="1" applyBorder="1" applyAlignment="1">
      <alignment horizontal="right" vertical="center"/>
    </xf>
    <xf numFmtId="49" fontId="26" fillId="0" borderId="6" xfId="0" applyNumberFormat="1" applyFont="1" applyFill="1" applyBorder="1" applyAlignment="1">
      <alignment horizontal="center"/>
    </xf>
    <xf numFmtId="49" fontId="26" fillId="0" borderId="7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left"/>
    </xf>
    <xf numFmtId="0" fontId="27" fillId="0" borderId="2" xfId="0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center" wrapText="1"/>
    </xf>
    <xf numFmtId="0" fontId="27" fillId="0" borderId="0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/>
    </xf>
    <xf numFmtId="16" fontId="24" fillId="0" borderId="0" xfId="0" applyNumberFormat="1" applyFont="1" applyFill="1" applyBorder="1" applyAlignment="1">
      <alignment horizontal="left" wrapText="1"/>
    </xf>
    <xf numFmtId="0" fontId="38" fillId="2" borderId="0" xfId="0" applyFont="1" applyFill="1" applyBorder="1" applyAlignment="1">
      <alignment horizontal="left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center" wrapText="1"/>
    </xf>
    <xf numFmtId="16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27" fillId="0" borderId="0" xfId="0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191" t="s">
        <v>0</v>
      </c>
      <c r="B1" s="191"/>
      <c r="C1" s="191"/>
      <c r="D1" s="191"/>
      <c r="E1" s="191"/>
      <c r="F1" s="191"/>
    </row>
    <row r="2" spans="1:8" ht="66.75" customHeight="1" x14ac:dyDescent="0.2">
      <c r="A2" s="192" t="s">
        <v>79</v>
      </c>
      <c r="B2" s="192"/>
      <c r="C2" s="192"/>
      <c r="D2" s="192"/>
      <c r="E2" s="192"/>
      <c r="F2" s="192"/>
    </row>
    <row r="3" spans="1:8" ht="15.75" customHeight="1" x14ac:dyDescent="0.3">
      <c r="A3" s="188" t="s">
        <v>90</v>
      </c>
      <c r="B3" s="188"/>
      <c r="C3" s="188"/>
      <c r="D3" s="188"/>
      <c r="E3" s="188"/>
      <c r="F3" s="188"/>
      <c r="G3" s="6"/>
      <c r="H3" s="6"/>
    </row>
    <row r="4" spans="1:8" ht="65.25" customHeight="1" x14ac:dyDescent="0.3">
      <c r="A4" s="193" t="s">
        <v>222</v>
      </c>
      <c r="B4" s="193"/>
      <c r="C4" s="193"/>
      <c r="D4" s="193"/>
      <c r="E4" s="193"/>
      <c r="F4" s="193"/>
      <c r="G4" s="6"/>
      <c r="H4" s="6"/>
    </row>
    <row r="5" spans="1:8" ht="18.75" customHeight="1" x14ac:dyDescent="0.3">
      <c r="A5" s="194" t="s">
        <v>233</v>
      </c>
      <c r="B5" s="194"/>
      <c r="C5" s="194"/>
      <c r="D5" s="194"/>
      <c r="E5" s="194"/>
      <c r="F5" s="194"/>
      <c r="G5" s="6"/>
      <c r="H5" s="6"/>
    </row>
    <row r="6" spans="1:8" ht="18.75" customHeight="1" x14ac:dyDescent="0.3">
      <c r="A6" s="194" t="s">
        <v>234</v>
      </c>
      <c r="B6" s="194"/>
      <c r="C6" s="194"/>
      <c r="D6" s="194"/>
      <c r="E6" s="194"/>
      <c r="F6" s="194"/>
      <c r="G6" s="6"/>
      <c r="H6" s="6"/>
    </row>
    <row r="7" spans="1:8" ht="17.25" customHeight="1" x14ac:dyDescent="0.3">
      <c r="A7" s="194" t="s">
        <v>235</v>
      </c>
      <c r="B7" s="194"/>
      <c r="C7" s="194"/>
      <c r="D7" s="194"/>
      <c r="E7" s="194"/>
      <c r="F7" s="194"/>
      <c r="G7" s="6"/>
      <c r="H7" s="6"/>
    </row>
    <row r="8" spans="1:8" ht="15.75" customHeight="1" x14ac:dyDescent="0.3">
      <c r="A8" s="188" t="s">
        <v>236</v>
      </c>
      <c r="B8" s="188"/>
      <c r="C8" s="188"/>
      <c r="D8" s="188"/>
      <c r="E8" s="188"/>
      <c r="F8" s="188"/>
      <c r="G8" s="6"/>
      <c r="H8" s="6"/>
    </row>
    <row r="9" spans="1:8" ht="35.25" customHeight="1" x14ac:dyDescent="0.3">
      <c r="A9" s="195" t="s">
        <v>91</v>
      </c>
      <c r="B9" s="195"/>
      <c r="C9" s="195"/>
      <c r="D9" s="195"/>
      <c r="E9" s="195"/>
      <c r="F9" s="195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196" t="s">
        <v>242</v>
      </c>
      <c r="B27" s="196"/>
      <c r="C27" s="196"/>
      <c r="D27" s="196"/>
      <c r="E27" s="196"/>
      <c r="F27" s="196"/>
      <c r="G27" s="6"/>
      <c r="H27" s="6"/>
    </row>
    <row r="28" spans="1:8" ht="28.5" customHeight="1" x14ac:dyDescent="0.3">
      <c r="A28" s="187" t="s">
        <v>243</v>
      </c>
      <c r="B28" s="187"/>
      <c r="C28" s="187"/>
      <c r="D28" s="187"/>
      <c r="E28" s="187"/>
      <c r="F28" s="187"/>
      <c r="G28" s="6"/>
      <c r="H28" s="6"/>
    </row>
    <row r="29" spans="1:8" ht="19.5" customHeight="1" x14ac:dyDescent="0.3">
      <c r="A29" s="187"/>
      <c r="B29" s="187"/>
      <c r="C29" s="187"/>
      <c r="D29" s="187"/>
      <c r="E29" s="187"/>
      <c r="F29" s="187"/>
      <c r="G29" s="6"/>
      <c r="H29" s="6"/>
    </row>
    <row r="30" spans="1:8" ht="20.25" customHeight="1" x14ac:dyDescent="0.25">
      <c r="A30" s="189" t="s">
        <v>238</v>
      </c>
      <c r="B30" s="189"/>
      <c r="C30" s="189"/>
      <c r="D30" s="189"/>
      <c r="E30" s="189"/>
      <c r="F30" s="189"/>
    </row>
    <row r="31" spans="1:8" ht="52.5" customHeight="1" x14ac:dyDescent="0.25">
      <c r="A31" s="188" t="s">
        <v>239</v>
      </c>
      <c r="B31" s="188"/>
      <c r="C31" s="188"/>
      <c r="D31" s="188"/>
      <c r="E31" s="188"/>
      <c r="F31" s="188"/>
    </row>
    <row r="32" spans="1:8" ht="21.75" customHeight="1" x14ac:dyDescent="0.25">
      <c r="A32" s="190" t="s">
        <v>31</v>
      </c>
      <c r="B32" s="190"/>
      <c r="C32" s="190"/>
      <c r="D32" s="190"/>
      <c r="E32" s="190"/>
      <c r="F32" s="190"/>
    </row>
    <row r="33" spans="1:6" ht="102.75" customHeight="1" x14ac:dyDescent="0.25">
      <c r="A33" s="188" t="s">
        <v>197</v>
      </c>
      <c r="B33" s="188"/>
      <c r="C33" s="188"/>
      <c r="D33" s="188"/>
      <c r="E33" s="188"/>
      <c r="F33" s="188"/>
    </row>
    <row r="34" spans="1:6" ht="17.25" customHeight="1" x14ac:dyDescent="0.25">
      <c r="A34" s="188" t="s">
        <v>38</v>
      </c>
      <c r="B34" s="188"/>
      <c r="C34" s="188"/>
      <c r="D34" s="188"/>
      <c r="E34" s="188"/>
      <c r="F34" s="188"/>
    </row>
    <row r="35" spans="1:6" ht="35.25" customHeight="1" x14ac:dyDescent="0.25">
      <c r="A35" s="188" t="s">
        <v>108</v>
      </c>
      <c r="B35" s="188"/>
      <c r="C35" s="188"/>
      <c r="D35" s="188"/>
      <c r="E35" s="188"/>
      <c r="F35" s="188"/>
    </row>
    <row r="36" spans="1:6" ht="35.25" customHeight="1" x14ac:dyDescent="0.25">
      <c r="A36" s="188" t="s">
        <v>196</v>
      </c>
      <c r="B36" s="188"/>
      <c r="C36" s="188"/>
      <c r="D36" s="188"/>
      <c r="E36" s="188"/>
      <c r="F36" s="188"/>
    </row>
    <row r="37" spans="1:6" ht="21.75" customHeight="1" x14ac:dyDescent="0.25">
      <c r="A37" s="188" t="s">
        <v>72</v>
      </c>
      <c r="B37" s="188"/>
      <c r="C37" s="188"/>
      <c r="D37" s="188"/>
      <c r="E37" s="188"/>
      <c r="F37" s="188"/>
    </row>
    <row r="38" spans="1:6" ht="84" customHeight="1" x14ac:dyDescent="0.25">
      <c r="A38" s="188" t="s">
        <v>195</v>
      </c>
      <c r="B38" s="188"/>
      <c r="C38" s="188"/>
      <c r="D38" s="188"/>
      <c r="E38" s="188"/>
      <c r="F38" s="188"/>
    </row>
    <row r="39" spans="1:6" s="67" customFormat="1" ht="65.25" customHeight="1" x14ac:dyDescent="0.25">
      <c r="A39" s="197" t="s">
        <v>113</v>
      </c>
      <c r="B39" s="197"/>
      <c r="C39" s="197"/>
      <c r="D39" s="197"/>
      <c r="E39" s="197"/>
      <c r="F39" s="197"/>
    </row>
    <row r="40" spans="1:6" ht="19.5" customHeight="1" x14ac:dyDescent="0.25">
      <c r="A40" s="188" t="s">
        <v>37</v>
      </c>
      <c r="B40" s="188"/>
      <c r="C40" s="188"/>
      <c r="D40" s="188"/>
      <c r="E40" s="188"/>
      <c r="F40" s="188"/>
    </row>
    <row r="41" spans="1:6" ht="17.25" customHeight="1" x14ac:dyDescent="0.25">
      <c r="A41" s="188" t="s">
        <v>70</v>
      </c>
      <c r="B41" s="188"/>
      <c r="C41" s="188"/>
      <c r="D41" s="188"/>
      <c r="E41" s="188"/>
      <c r="F41" s="188"/>
    </row>
    <row r="42" spans="1:6" ht="87" customHeight="1" x14ac:dyDescent="0.25">
      <c r="A42" s="188" t="s">
        <v>226</v>
      </c>
      <c r="B42" s="188"/>
      <c r="C42" s="188"/>
      <c r="D42" s="188"/>
      <c r="E42" s="188"/>
      <c r="F42" s="188"/>
    </row>
    <row r="43" spans="1:6" ht="19.5" customHeight="1" x14ac:dyDescent="0.25">
      <c r="A43" s="188" t="s">
        <v>72</v>
      </c>
      <c r="B43" s="188"/>
      <c r="C43" s="188"/>
      <c r="D43" s="188"/>
      <c r="E43" s="188"/>
      <c r="F43" s="188"/>
    </row>
    <row r="44" spans="1:6" ht="68.25" customHeight="1" x14ac:dyDescent="0.25">
      <c r="A44" s="188" t="s">
        <v>128</v>
      </c>
      <c r="B44" s="188"/>
      <c r="C44" s="188"/>
      <c r="D44" s="188"/>
      <c r="E44" s="188"/>
      <c r="F44" s="188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202" t="s">
        <v>2</v>
      </c>
      <c r="C46" s="202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200" t="s">
        <v>30</v>
      </c>
      <c r="B47" s="198" t="s">
        <v>117</v>
      </c>
      <c r="C47" s="199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203"/>
      <c r="B48" s="198" t="s">
        <v>95</v>
      </c>
      <c r="C48" s="199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200" t="s">
        <v>8</v>
      </c>
      <c r="B49" s="198" t="s">
        <v>118</v>
      </c>
      <c r="C49" s="199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201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201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200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201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201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201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201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201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201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201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203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204"/>
      <c r="C61" s="204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205" t="s">
        <v>29</v>
      </c>
      <c r="B63" s="205"/>
      <c r="C63" s="205"/>
      <c r="D63" s="205"/>
      <c r="E63" s="205"/>
      <c r="F63" s="205"/>
    </row>
    <row r="64" spans="1:8" ht="106.5" customHeight="1" x14ac:dyDescent="0.25">
      <c r="A64" s="206" t="s">
        <v>240</v>
      </c>
      <c r="B64" s="206"/>
      <c r="C64" s="206"/>
      <c r="D64" s="206"/>
      <c r="E64" s="206"/>
      <c r="F64" s="206"/>
    </row>
    <row r="65" spans="1:6" ht="65.25" customHeight="1" x14ac:dyDescent="0.25">
      <c r="A65" s="207" t="s">
        <v>198</v>
      </c>
      <c r="B65" s="206"/>
      <c r="C65" s="206"/>
      <c r="D65" s="206"/>
      <c r="E65" s="206"/>
      <c r="F65" s="206"/>
    </row>
    <row r="66" spans="1:6" ht="36.75" customHeight="1" x14ac:dyDescent="0.25">
      <c r="A66" s="207" t="s">
        <v>121</v>
      </c>
      <c r="B66" s="206"/>
      <c r="C66" s="206"/>
      <c r="D66" s="206"/>
      <c r="E66" s="206"/>
      <c r="F66" s="206"/>
    </row>
    <row r="67" spans="1:6" ht="68.25" customHeight="1" x14ac:dyDescent="0.25">
      <c r="A67" s="207" t="s">
        <v>171</v>
      </c>
      <c r="B67" s="207"/>
      <c r="C67" s="207"/>
      <c r="D67" s="207"/>
      <c r="E67" s="207"/>
      <c r="F67" s="207"/>
    </row>
    <row r="68" spans="1:6" ht="87.75" customHeight="1" x14ac:dyDescent="0.25">
      <c r="A68" s="207" t="s">
        <v>227</v>
      </c>
      <c r="B68" s="207"/>
      <c r="C68" s="207"/>
      <c r="D68" s="207"/>
      <c r="E68" s="207"/>
      <c r="F68" s="207"/>
    </row>
    <row r="69" spans="1:6" ht="20.25" customHeight="1" x14ac:dyDescent="0.25">
      <c r="A69" s="209" t="s">
        <v>32</v>
      </c>
      <c r="B69" s="209"/>
      <c r="C69" s="209"/>
      <c r="D69" s="209"/>
      <c r="E69" s="209"/>
      <c r="F69" s="209"/>
    </row>
    <row r="70" spans="1:6" ht="114" customHeight="1" x14ac:dyDescent="0.25">
      <c r="A70" s="208" t="s">
        <v>201</v>
      </c>
      <c r="B70" s="208"/>
      <c r="C70" s="208"/>
      <c r="D70" s="208"/>
      <c r="E70" s="208"/>
      <c r="F70" s="208"/>
    </row>
    <row r="71" spans="1:6" ht="71.25" customHeight="1" x14ac:dyDescent="0.25">
      <c r="A71" s="208" t="s">
        <v>190</v>
      </c>
      <c r="B71" s="208"/>
      <c r="C71" s="208"/>
      <c r="D71" s="208"/>
      <c r="E71" s="208"/>
      <c r="F71" s="208"/>
    </row>
    <row r="72" spans="1:6" ht="83.25" customHeight="1" x14ac:dyDescent="0.25">
      <c r="A72" s="208" t="s">
        <v>228</v>
      </c>
      <c r="B72" s="208"/>
      <c r="C72" s="208"/>
      <c r="D72" s="208"/>
      <c r="E72" s="208"/>
      <c r="F72" s="208"/>
    </row>
    <row r="73" spans="1:6" ht="38.25" customHeight="1" x14ac:dyDescent="0.25">
      <c r="A73" s="208" t="s">
        <v>191</v>
      </c>
      <c r="B73" s="208"/>
      <c r="C73" s="208"/>
      <c r="D73" s="208"/>
      <c r="E73" s="208"/>
      <c r="F73" s="208"/>
    </row>
    <row r="74" spans="1:6" ht="82.5" customHeight="1" x14ac:dyDescent="0.25">
      <c r="A74" s="208" t="s">
        <v>202</v>
      </c>
      <c r="B74" s="208"/>
      <c r="C74" s="208"/>
      <c r="D74" s="208"/>
      <c r="E74" s="208"/>
      <c r="F74" s="208"/>
    </row>
    <row r="75" spans="1:6" ht="18.75" customHeight="1" x14ac:dyDescent="0.25">
      <c r="A75" s="209" t="s">
        <v>35</v>
      </c>
      <c r="B75" s="209"/>
      <c r="C75" s="209"/>
      <c r="D75" s="209"/>
      <c r="E75" s="209"/>
      <c r="F75" s="209"/>
    </row>
    <row r="76" spans="1:6" ht="20.25" customHeight="1" x14ac:dyDescent="0.25">
      <c r="A76" s="208" t="s">
        <v>80</v>
      </c>
      <c r="B76" s="208"/>
      <c r="C76" s="208"/>
      <c r="D76" s="208"/>
      <c r="E76" s="208"/>
      <c r="F76" s="208"/>
    </row>
    <row r="77" spans="1:6" ht="87" customHeight="1" x14ac:dyDescent="0.25">
      <c r="A77" s="208" t="s">
        <v>186</v>
      </c>
      <c r="B77" s="208"/>
      <c r="C77" s="208"/>
      <c r="D77" s="208"/>
      <c r="E77" s="208"/>
      <c r="F77" s="208"/>
    </row>
    <row r="78" spans="1:6" ht="48" customHeight="1" x14ac:dyDescent="0.25">
      <c r="A78" s="208" t="s">
        <v>203</v>
      </c>
      <c r="B78" s="208"/>
      <c r="C78" s="208"/>
      <c r="D78" s="208"/>
      <c r="E78" s="208"/>
      <c r="F78" s="208"/>
    </row>
    <row r="79" spans="1:6" ht="48.75" customHeight="1" x14ac:dyDescent="0.25">
      <c r="A79" s="208" t="s">
        <v>126</v>
      </c>
      <c r="B79" s="208"/>
      <c r="C79" s="208"/>
      <c r="D79" s="208"/>
      <c r="E79" s="208"/>
      <c r="F79" s="208"/>
    </row>
    <row r="80" spans="1:6" ht="48.75" customHeight="1" x14ac:dyDescent="0.25">
      <c r="A80" s="208" t="s">
        <v>184</v>
      </c>
      <c r="B80" s="208"/>
      <c r="C80" s="208"/>
      <c r="D80" s="208"/>
      <c r="E80" s="208"/>
      <c r="F80" s="208"/>
    </row>
    <row r="81" spans="1:6" ht="48.75" customHeight="1" x14ac:dyDescent="0.25">
      <c r="A81" s="208" t="s">
        <v>204</v>
      </c>
      <c r="B81" s="208"/>
      <c r="C81" s="208"/>
      <c r="D81" s="208"/>
      <c r="E81" s="208"/>
      <c r="F81" s="208"/>
    </row>
    <row r="82" spans="1:6" ht="21" customHeight="1" x14ac:dyDescent="0.2">
      <c r="A82" s="210" t="s">
        <v>199</v>
      </c>
      <c r="B82" s="210"/>
      <c r="C82" s="210"/>
      <c r="D82" s="210"/>
      <c r="E82" s="210"/>
      <c r="F82" s="210"/>
    </row>
    <row r="83" spans="1:6" ht="20.25" customHeight="1" x14ac:dyDescent="0.25">
      <c r="A83" s="208" t="s">
        <v>80</v>
      </c>
      <c r="B83" s="208"/>
      <c r="C83" s="208"/>
      <c r="D83" s="208"/>
      <c r="E83" s="208"/>
      <c r="F83" s="208"/>
    </row>
    <row r="84" spans="1:6" ht="68.25" customHeight="1" x14ac:dyDescent="0.25">
      <c r="A84" s="207" t="s">
        <v>200</v>
      </c>
      <c r="B84" s="207"/>
      <c r="C84" s="207"/>
      <c r="D84" s="207"/>
      <c r="E84" s="207"/>
      <c r="F84" s="207"/>
    </row>
    <row r="85" spans="1:6" ht="24.75" hidden="1" customHeight="1" x14ac:dyDescent="0.25">
      <c r="A85" s="209" t="s">
        <v>85</v>
      </c>
      <c r="B85" s="209"/>
      <c r="C85" s="209"/>
      <c r="D85" s="209"/>
      <c r="E85" s="209"/>
      <c r="F85" s="209"/>
    </row>
    <row r="86" spans="1:6" ht="18" customHeight="1" x14ac:dyDescent="0.25">
      <c r="A86" s="206" t="s">
        <v>31</v>
      </c>
      <c r="B86" s="206"/>
      <c r="C86" s="206"/>
      <c r="D86" s="206"/>
      <c r="E86" s="206"/>
      <c r="F86" s="206"/>
    </row>
    <row r="87" spans="1:6" ht="32.25" customHeight="1" x14ac:dyDescent="0.3">
      <c r="A87" s="211" t="s">
        <v>129</v>
      </c>
      <c r="B87" s="211"/>
      <c r="C87" s="211"/>
      <c r="D87" s="211"/>
      <c r="E87" s="211"/>
      <c r="F87" s="211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207" t="s">
        <v>130</v>
      </c>
      <c r="B89" s="207"/>
      <c r="C89" s="207"/>
      <c r="D89" s="207"/>
      <c r="E89" s="207"/>
      <c r="F89" s="207"/>
    </row>
    <row r="90" spans="1:6" ht="21" customHeight="1" x14ac:dyDescent="0.25">
      <c r="A90" s="207" t="s">
        <v>224</v>
      </c>
      <c r="B90" s="207"/>
      <c r="C90" s="207"/>
      <c r="D90" s="207"/>
      <c r="E90" s="207"/>
      <c r="F90" s="207"/>
    </row>
    <row r="91" spans="1:6" ht="21" customHeight="1" x14ac:dyDescent="0.25">
      <c r="A91" s="207" t="s">
        <v>131</v>
      </c>
      <c r="B91" s="207"/>
      <c r="C91" s="207"/>
      <c r="D91" s="207"/>
      <c r="E91" s="207"/>
      <c r="F91" s="207"/>
    </row>
    <row r="92" spans="1:6" ht="21" customHeight="1" x14ac:dyDescent="0.25">
      <c r="A92" s="207" t="s">
        <v>150</v>
      </c>
      <c r="B92" s="207"/>
      <c r="C92" s="207"/>
      <c r="D92" s="207"/>
      <c r="E92" s="207"/>
      <c r="F92" s="207"/>
    </row>
    <row r="93" spans="1:6" ht="21" customHeight="1" x14ac:dyDescent="0.25">
      <c r="A93" s="207" t="s">
        <v>132</v>
      </c>
      <c r="B93" s="207"/>
      <c r="C93" s="207"/>
      <c r="D93" s="207"/>
      <c r="E93" s="207"/>
      <c r="F93" s="207"/>
    </row>
    <row r="94" spans="1:6" ht="39" customHeight="1" x14ac:dyDescent="0.25">
      <c r="A94" s="207" t="s">
        <v>133</v>
      </c>
      <c r="B94" s="207"/>
      <c r="C94" s="207"/>
      <c r="D94" s="207"/>
      <c r="E94" s="207"/>
      <c r="F94" s="207"/>
    </row>
    <row r="95" spans="1:6" ht="72.75" customHeight="1" x14ac:dyDescent="0.25">
      <c r="A95" s="207" t="s">
        <v>229</v>
      </c>
      <c r="B95" s="207"/>
      <c r="C95" s="207"/>
      <c r="D95" s="207"/>
      <c r="E95" s="207"/>
      <c r="F95" s="207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207" t="s">
        <v>134</v>
      </c>
      <c r="B97" s="207"/>
      <c r="C97" s="207"/>
      <c r="D97" s="207"/>
      <c r="E97" s="207"/>
      <c r="F97" s="207"/>
    </row>
    <row r="98" spans="1:6" ht="21" customHeight="1" x14ac:dyDescent="0.25">
      <c r="A98" s="207" t="s">
        <v>135</v>
      </c>
      <c r="B98" s="207"/>
      <c r="C98" s="207"/>
      <c r="D98" s="207"/>
      <c r="E98" s="207"/>
      <c r="F98" s="207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207" t="s">
        <v>136</v>
      </c>
      <c r="B100" s="207"/>
      <c r="C100" s="207"/>
      <c r="D100" s="207"/>
      <c r="E100" s="207"/>
      <c r="F100" s="207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207" t="s">
        <v>137</v>
      </c>
      <c r="B102" s="207"/>
      <c r="C102" s="207"/>
      <c r="D102" s="207"/>
      <c r="E102" s="207"/>
      <c r="F102" s="207"/>
    </row>
    <row r="103" spans="1:6" ht="21" customHeight="1" x14ac:dyDescent="0.25">
      <c r="A103" s="207" t="s">
        <v>225</v>
      </c>
      <c r="B103" s="207"/>
      <c r="C103" s="207"/>
      <c r="D103" s="207"/>
      <c r="E103" s="207"/>
      <c r="F103" s="207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207" t="s">
        <v>143</v>
      </c>
      <c r="B105" s="207"/>
      <c r="C105" s="207"/>
      <c r="D105" s="207"/>
      <c r="E105" s="207"/>
      <c r="F105" s="207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207" t="s">
        <v>138</v>
      </c>
      <c r="B107" s="207"/>
      <c r="C107" s="207"/>
      <c r="D107" s="207"/>
      <c r="E107" s="207"/>
      <c r="F107" s="207"/>
    </row>
    <row r="108" spans="1:6" ht="32.25" customHeight="1" x14ac:dyDescent="0.25">
      <c r="A108" s="207" t="s">
        <v>141</v>
      </c>
      <c r="B108" s="207"/>
      <c r="C108" s="207"/>
      <c r="D108" s="207"/>
      <c r="E108" s="207"/>
      <c r="F108" s="207"/>
    </row>
    <row r="109" spans="1:6" ht="21" customHeight="1" x14ac:dyDescent="0.25">
      <c r="A109" s="207" t="s">
        <v>139</v>
      </c>
      <c r="B109" s="207"/>
      <c r="C109" s="207"/>
      <c r="D109" s="207"/>
      <c r="E109" s="207"/>
      <c r="F109" s="207"/>
    </row>
    <row r="110" spans="1:6" ht="21" customHeight="1" x14ac:dyDescent="0.25">
      <c r="A110" s="207" t="s">
        <v>140</v>
      </c>
      <c r="B110" s="207"/>
      <c r="C110" s="207"/>
      <c r="D110" s="207"/>
      <c r="E110" s="207"/>
      <c r="F110" s="207"/>
    </row>
    <row r="111" spans="1:6" ht="18" customHeight="1" x14ac:dyDescent="0.3">
      <c r="A111" s="211" t="s">
        <v>87</v>
      </c>
      <c r="B111" s="211"/>
      <c r="C111" s="211"/>
      <c r="D111" s="211"/>
      <c r="E111" s="211"/>
      <c r="F111" s="211"/>
    </row>
    <row r="112" spans="1:6" ht="51" customHeight="1" x14ac:dyDescent="0.25">
      <c r="A112" s="212" t="s">
        <v>174</v>
      </c>
      <c r="B112" s="212"/>
      <c r="C112" s="212"/>
      <c r="D112" s="212"/>
      <c r="E112" s="212"/>
      <c r="F112" s="212"/>
    </row>
    <row r="113" spans="1:14" ht="18" customHeight="1" x14ac:dyDescent="0.3">
      <c r="A113" s="211" t="s">
        <v>81</v>
      </c>
      <c r="B113" s="211"/>
      <c r="C113" s="211"/>
      <c r="D113" s="211"/>
      <c r="E113" s="211"/>
      <c r="F113" s="211"/>
    </row>
    <row r="114" spans="1:14" s="68" customFormat="1" ht="18" customHeight="1" x14ac:dyDescent="0.25">
      <c r="A114" s="212" t="s">
        <v>86</v>
      </c>
      <c r="B114" s="212"/>
      <c r="C114" s="212"/>
      <c r="D114" s="212"/>
      <c r="E114" s="212"/>
      <c r="F114" s="212"/>
    </row>
    <row r="115" spans="1:14" ht="34.5" customHeight="1" x14ac:dyDescent="0.25">
      <c r="A115" s="212" t="s">
        <v>175</v>
      </c>
      <c r="B115" s="212"/>
      <c r="C115" s="212"/>
      <c r="D115" s="212"/>
      <c r="E115" s="212"/>
      <c r="F115" s="212"/>
    </row>
    <row r="116" spans="1:14" ht="18" customHeight="1" x14ac:dyDescent="0.3">
      <c r="A116" s="211" t="s">
        <v>194</v>
      </c>
      <c r="B116" s="211"/>
      <c r="C116" s="211"/>
      <c r="D116" s="211"/>
      <c r="E116" s="211"/>
      <c r="F116" s="211"/>
    </row>
    <row r="117" spans="1:14" s="68" customFormat="1" ht="18" customHeight="1" x14ac:dyDescent="0.25">
      <c r="A117" s="212" t="s">
        <v>230</v>
      </c>
      <c r="B117" s="212"/>
      <c r="C117" s="212"/>
      <c r="D117" s="212"/>
      <c r="E117" s="212"/>
      <c r="F117" s="212"/>
    </row>
    <row r="118" spans="1:14" ht="17.25" customHeight="1" x14ac:dyDescent="0.25">
      <c r="A118" s="212" t="s">
        <v>231</v>
      </c>
      <c r="B118" s="212"/>
      <c r="C118" s="212"/>
      <c r="D118" s="212"/>
      <c r="E118" s="212"/>
      <c r="F118" s="212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202" t="s">
        <v>2</v>
      </c>
      <c r="C120" s="202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200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201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201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201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201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201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201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201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201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201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201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201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201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201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201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201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201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201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201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201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201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201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201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215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215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215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215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215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215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215"/>
      <c r="B150" s="216" t="s">
        <v>123</v>
      </c>
      <c r="C150" s="217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215"/>
      <c r="B151" s="213" t="s">
        <v>125</v>
      </c>
      <c r="C151" s="214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215"/>
      <c r="B152" s="213" t="s">
        <v>152</v>
      </c>
      <c r="C152" s="214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215"/>
      <c r="B153" s="213" t="s">
        <v>192</v>
      </c>
      <c r="C153" s="214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215"/>
      <c r="B154" s="213" t="s">
        <v>124</v>
      </c>
      <c r="C154" s="214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200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201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201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201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201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201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201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201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201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201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201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201"/>
      <c r="B166" s="213" t="s">
        <v>142</v>
      </c>
      <c r="C166" s="214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201"/>
      <c r="B167" s="213" t="s">
        <v>177</v>
      </c>
      <c r="C167" s="214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201"/>
      <c r="B168" s="213" t="s">
        <v>176</v>
      </c>
      <c r="C168" s="214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203"/>
      <c r="B169" s="213" t="s">
        <v>182</v>
      </c>
      <c r="C169" s="214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215" t="s">
        <v>14</v>
      </c>
      <c r="B170" s="213" t="s">
        <v>54</v>
      </c>
      <c r="C170" s="214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215"/>
      <c r="B171" s="213" t="s">
        <v>40</v>
      </c>
      <c r="C171" s="214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215"/>
      <c r="B172" s="213" t="s">
        <v>42</v>
      </c>
      <c r="C172" s="214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215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215"/>
      <c r="B174" s="213" t="s">
        <v>73</v>
      </c>
      <c r="C174" s="214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215"/>
      <c r="B175" s="213" t="s">
        <v>41</v>
      </c>
      <c r="C175" s="214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213" t="s">
        <v>74</v>
      </c>
      <c r="C176" s="214"/>
      <c r="D176" s="36">
        <v>0</v>
      </c>
      <c r="E176" s="39"/>
      <c r="F176" s="35">
        <f t="shared" si="2"/>
        <v>0</v>
      </c>
    </row>
    <row r="177" spans="1:6" ht="15.75" x14ac:dyDescent="0.25">
      <c r="A177" s="200" t="s">
        <v>25</v>
      </c>
      <c r="B177" s="213" t="s">
        <v>116</v>
      </c>
      <c r="C177" s="214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201"/>
      <c r="B178" s="213" t="s">
        <v>115</v>
      </c>
      <c r="C178" s="214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201"/>
      <c r="B179" s="213" t="s">
        <v>101</v>
      </c>
      <c r="C179" s="214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201"/>
      <c r="B180" s="213" t="s">
        <v>100</v>
      </c>
      <c r="C180" s="214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201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203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213" t="s">
        <v>71</v>
      </c>
      <c r="C183" s="214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200" t="s">
        <v>26</v>
      </c>
      <c r="B184" s="213" t="s">
        <v>93</v>
      </c>
      <c r="C184" s="214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201"/>
      <c r="B185" s="213" t="s">
        <v>65</v>
      </c>
      <c r="C185" s="214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201"/>
      <c r="B186" s="213" t="s">
        <v>97</v>
      </c>
      <c r="C186" s="214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201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201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201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201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201"/>
      <c r="B191" s="213" t="s">
        <v>145</v>
      </c>
      <c r="C191" s="214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201"/>
      <c r="B192" s="213" t="s">
        <v>99</v>
      </c>
      <c r="C192" s="214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201"/>
      <c r="B193" s="213" t="s">
        <v>144</v>
      </c>
      <c r="C193" s="214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201"/>
      <c r="B194" s="213" t="s">
        <v>146</v>
      </c>
      <c r="C194" s="214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204"/>
      <c r="C195" s="204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230" t="s">
        <v>241</v>
      </c>
      <c r="B197" s="230"/>
      <c r="C197" s="230"/>
      <c r="D197" s="230"/>
      <c r="E197" s="230"/>
      <c r="F197" s="230"/>
    </row>
    <row r="198" spans="1:13" ht="16.5" customHeight="1" x14ac:dyDescent="0.25">
      <c r="A198" s="230" t="s">
        <v>232</v>
      </c>
      <c r="B198" s="230"/>
      <c r="C198" s="230"/>
      <c r="D198" s="230"/>
      <c r="E198" s="230"/>
      <c r="F198" s="230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40" t="s">
        <v>10</v>
      </c>
      <c r="B200" s="241"/>
      <c r="C200" s="242" t="s">
        <v>11</v>
      </c>
      <c r="D200" s="242"/>
      <c r="E200" s="242"/>
      <c r="F200" s="242"/>
    </row>
    <row r="201" spans="1:13" ht="17.25" customHeight="1" x14ac:dyDescent="0.25">
      <c r="A201" s="41" t="s">
        <v>12</v>
      </c>
      <c r="B201" s="72">
        <v>33.5</v>
      </c>
      <c r="C201" s="218" t="s">
        <v>27</v>
      </c>
      <c r="D201" s="219"/>
      <c r="E201" s="220"/>
      <c r="F201" s="237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221"/>
      <c r="D202" s="222"/>
      <c r="E202" s="223"/>
      <c r="F202" s="238"/>
    </row>
    <row r="203" spans="1:13" ht="16.5" customHeight="1" x14ac:dyDescent="0.25">
      <c r="A203" s="41" t="s">
        <v>28</v>
      </c>
      <c r="B203" s="72">
        <v>720</v>
      </c>
      <c r="C203" s="224"/>
      <c r="D203" s="225"/>
      <c r="E203" s="226"/>
      <c r="F203" s="239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227" t="s">
        <v>153</v>
      </c>
      <c r="B204" s="237">
        <v>24924</v>
      </c>
      <c r="C204" s="231" t="s">
        <v>154</v>
      </c>
      <c r="D204" s="232"/>
      <c r="E204" s="233"/>
      <c r="F204" s="74">
        <v>7447</v>
      </c>
      <c r="H204" s="16"/>
    </row>
    <row r="205" spans="1:13" ht="16.5" customHeight="1" x14ac:dyDescent="0.2">
      <c r="A205" s="228"/>
      <c r="B205" s="238"/>
      <c r="C205" s="231" t="s">
        <v>168</v>
      </c>
      <c r="D205" s="232"/>
      <c r="E205" s="233"/>
      <c r="F205" s="74">
        <f>313-84.6</f>
        <v>228.4</v>
      </c>
      <c r="H205" s="16"/>
    </row>
    <row r="206" spans="1:13" ht="16.5" customHeight="1" x14ac:dyDescent="0.2">
      <c r="A206" s="228"/>
      <c r="B206" s="238"/>
      <c r="C206" s="231" t="s">
        <v>155</v>
      </c>
      <c r="D206" s="232"/>
      <c r="E206" s="233"/>
      <c r="F206" s="74">
        <v>849</v>
      </c>
      <c r="H206" s="16"/>
    </row>
    <row r="207" spans="1:13" ht="16.5" customHeight="1" x14ac:dyDescent="0.2">
      <c r="A207" s="228"/>
      <c r="B207" s="238"/>
      <c r="C207" s="231" t="s">
        <v>156</v>
      </c>
      <c r="D207" s="232"/>
      <c r="E207" s="233"/>
      <c r="F207" s="74">
        <v>1543.8</v>
      </c>
      <c r="H207" s="16"/>
    </row>
    <row r="208" spans="1:13" ht="16.5" customHeight="1" x14ac:dyDescent="0.2">
      <c r="A208" s="228"/>
      <c r="B208" s="238"/>
      <c r="C208" s="231" t="s">
        <v>161</v>
      </c>
      <c r="D208" s="232"/>
      <c r="E208" s="233"/>
      <c r="F208" s="74">
        <v>1554.3</v>
      </c>
      <c r="H208" s="16"/>
    </row>
    <row r="209" spans="1:13" ht="16.5" customHeight="1" x14ac:dyDescent="0.2">
      <c r="A209" s="228"/>
      <c r="B209" s="238"/>
      <c r="C209" s="231" t="s">
        <v>157</v>
      </c>
      <c r="D209" s="232"/>
      <c r="E209" s="233"/>
      <c r="F209" s="74">
        <v>213.7</v>
      </c>
      <c r="H209" s="16"/>
    </row>
    <row r="210" spans="1:13" ht="16.5" customHeight="1" x14ac:dyDescent="0.2">
      <c r="A210" s="228"/>
      <c r="B210" s="238"/>
      <c r="C210" s="231" t="s">
        <v>158</v>
      </c>
      <c r="D210" s="232"/>
      <c r="E210" s="233"/>
      <c r="F210" s="74">
        <v>1301.5</v>
      </c>
      <c r="H210" s="16"/>
    </row>
    <row r="211" spans="1:13" ht="33" customHeight="1" x14ac:dyDescent="0.2">
      <c r="A211" s="228"/>
      <c r="B211" s="238"/>
      <c r="C211" s="231" t="s">
        <v>159</v>
      </c>
      <c r="D211" s="232"/>
      <c r="E211" s="233"/>
      <c r="F211" s="74">
        <v>213.6</v>
      </c>
      <c r="H211" s="16"/>
    </row>
    <row r="212" spans="1:13" ht="14.25" customHeight="1" x14ac:dyDescent="0.2">
      <c r="A212" s="228"/>
      <c r="B212" s="238"/>
      <c r="C212" s="231" t="s">
        <v>160</v>
      </c>
      <c r="D212" s="232"/>
      <c r="E212" s="233"/>
      <c r="F212" s="74">
        <f>1130.5+84.6</f>
        <v>1215.0999999999999</v>
      </c>
      <c r="H212" s="16"/>
    </row>
    <row r="213" spans="1:13" ht="33" customHeight="1" x14ac:dyDescent="0.2">
      <c r="A213" s="228"/>
      <c r="B213" s="238"/>
      <c r="C213" s="231" t="s">
        <v>162</v>
      </c>
      <c r="D213" s="232"/>
      <c r="E213" s="233"/>
      <c r="F213" s="74">
        <v>670.6</v>
      </c>
      <c r="H213" s="16"/>
    </row>
    <row r="214" spans="1:13" ht="16.5" customHeight="1" x14ac:dyDescent="0.2">
      <c r="A214" s="228"/>
      <c r="B214" s="238"/>
      <c r="C214" s="231" t="s">
        <v>163</v>
      </c>
      <c r="D214" s="232"/>
      <c r="E214" s="233"/>
      <c r="F214" s="74">
        <v>930.4</v>
      </c>
      <c r="H214" s="16"/>
    </row>
    <row r="215" spans="1:13" ht="16.5" customHeight="1" x14ac:dyDescent="0.2">
      <c r="A215" s="228"/>
      <c r="B215" s="238"/>
      <c r="C215" s="231" t="s">
        <v>164</v>
      </c>
      <c r="D215" s="232"/>
      <c r="E215" s="233"/>
      <c r="F215" s="74">
        <v>1589</v>
      </c>
      <c r="H215" s="16"/>
    </row>
    <row r="216" spans="1:13" ht="16.5" customHeight="1" x14ac:dyDescent="0.2">
      <c r="A216" s="228"/>
      <c r="B216" s="238"/>
      <c r="C216" s="231" t="s">
        <v>163</v>
      </c>
      <c r="D216" s="232"/>
      <c r="E216" s="233"/>
      <c r="F216" s="74">
        <v>2190.4</v>
      </c>
      <c r="H216" s="16"/>
    </row>
    <row r="217" spans="1:13" ht="16.5" customHeight="1" x14ac:dyDescent="0.2">
      <c r="A217" s="228"/>
      <c r="B217" s="238"/>
      <c r="C217" s="231" t="s">
        <v>165</v>
      </c>
      <c r="D217" s="232"/>
      <c r="E217" s="233"/>
      <c r="F217" s="74">
        <v>4609.7</v>
      </c>
      <c r="H217" s="16"/>
    </row>
    <row r="218" spans="1:13" ht="16.5" customHeight="1" x14ac:dyDescent="0.2">
      <c r="A218" s="228"/>
      <c r="B218" s="238"/>
      <c r="C218" s="234" t="s">
        <v>88</v>
      </c>
      <c r="D218" s="235"/>
      <c r="E218" s="236"/>
      <c r="F218" s="74">
        <v>64.5</v>
      </c>
      <c r="H218" s="16"/>
    </row>
    <row r="219" spans="1:13" ht="16.5" customHeight="1" x14ac:dyDescent="0.2">
      <c r="A219" s="228"/>
      <c r="B219" s="238"/>
      <c r="C219" s="231" t="s">
        <v>166</v>
      </c>
      <c r="D219" s="232"/>
      <c r="E219" s="233"/>
      <c r="F219" s="74">
        <v>219.6</v>
      </c>
      <c r="H219" s="16"/>
    </row>
    <row r="220" spans="1:13" ht="16.5" customHeight="1" x14ac:dyDescent="0.2">
      <c r="A220" s="229"/>
      <c r="B220" s="239"/>
      <c r="C220" s="231" t="s">
        <v>167</v>
      </c>
      <c r="D220" s="232"/>
      <c r="E220" s="233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231" t="s">
        <v>170</v>
      </c>
      <c r="D221" s="232"/>
      <c r="E221" s="233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231" t="s">
        <v>89</v>
      </c>
      <c r="D222" s="232"/>
      <c r="E222" s="233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231" t="s">
        <v>160</v>
      </c>
      <c r="D223" s="232"/>
      <c r="E223" s="233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243" t="s">
        <v>9</v>
      </c>
      <c r="D224" s="243"/>
      <c r="E224" s="243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244" t="s">
        <v>66</v>
      </c>
      <c r="B226" s="244"/>
      <c r="C226" s="244"/>
      <c r="D226" s="244"/>
      <c r="E226" s="245" t="s">
        <v>67</v>
      </c>
      <c r="F226" s="245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14"/>
  <sheetViews>
    <sheetView tabSelected="1" zoomScaleNormal="100" zoomScaleSheetLayoutView="50" workbookViewId="0">
      <selection activeCell="L12" sqref="L12"/>
    </sheetView>
  </sheetViews>
  <sheetFormatPr defaultColWidth="9.140625" defaultRowHeight="18" x14ac:dyDescent="0.25"/>
  <cols>
    <col min="1" max="1" width="48.7109375" style="79" customWidth="1"/>
    <col min="2" max="2" width="15.85546875" style="79" customWidth="1"/>
    <col min="3" max="3" width="15.42578125" style="79" customWidth="1"/>
    <col min="4" max="4" width="15.7109375" style="79" customWidth="1"/>
    <col min="5" max="5" width="20.5703125" style="135" customWidth="1"/>
    <col min="6" max="6" width="21.140625" style="79" customWidth="1"/>
    <col min="7" max="7" width="20.42578125" style="117" hidden="1" customWidth="1"/>
    <col min="8" max="8" width="15.42578125" style="87" hidden="1" customWidth="1"/>
    <col min="9" max="9" width="15.85546875" style="79" hidden="1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291" t="s">
        <v>0</v>
      </c>
      <c r="B1" s="291"/>
      <c r="C1" s="291"/>
      <c r="D1" s="291"/>
      <c r="E1" s="291"/>
      <c r="F1" s="291"/>
    </row>
    <row r="2" spans="1:8" ht="66.75" customHeight="1" x14ac:dyDescent="0.25">
      <c r="A2" s="292" t="s">
        <v>265</v>
      </c>
      <c r="B2" s="292"/>
      <c r="C2" s="292"/>
      <c r="D2" s="292"/>
      <c r="E2" s="292"/>
      <c r="F2" s="292"/>
      <c r="H2" s="139" t="s">
        <v>246</v>
      </c>
    </row>
    <row r="3" spans="1:8" ht="17.45" customHeight="1" x14ac:dyDescent="0.25">
      <c r="A3" s="293" t="s">
        <v>324</v>
      </c>
      <c r="B3" s="293"/>
      <c r="C3" s="293"/>
      <c r="D3" s="293"/>
      <c r="E3" s="293"/>
      <c r="F3" s="293"/>
    </row>
    <row r="4" spans="1:8" ht="16.5" customHeight="1" x14ac:dyDescent="0.25">
      <c r="A4" s="159" t="s">
        <v>275</v>
      </c>
      <c r="B4" s="159"/>
      <c r="C4" s="159"/>
      <c r="D4" s="159"/>
      <c r="E4" s="151"/>
      <c r="F4" s="159"/>
    </row>
    <row r="5" spans="1:8" ht="27" customHeight="1" x14ac:dyDescent="0.25">
      <c r="A5" s="294" t="s">
        <v>300</v>
      </c>
      <c r="B5" s="294"/>
      <c r="C5" s="294"/>
      <c r="D5" s="294"/>
      <c r="E5" s="294"/>
      <c r="F5" s="294"/>
    </row>
    <row r="6" spans="1:8" ht="3" customHeight="1" x14ac:dyDescent="0.25">
      <c r="A6" s="151"/>
      <c r="B6" s="151"/>
      <c r="C6" s="151"/>
      <c r="D6" s="151"/>
      <c r="E6" s="151"/>
      <c r="F6" s="151"/>
    </row>
    <row r="7" spans="1:8" ht="17.25" hidden="1" customHeight="1" x14ac:dyDescent="0.3">
      <c r="A7" s="295" t="s">
        <v>299</v>
      </c>
      <c r="B7" s="295"/>
      <c r="C7" s="295"/>
      <c r="D7" s="295"/>
      <c r="E7" s="151"/>
      <c r="F7" s="159"/>
      <c r="H7" s="140"/>
    </row>
    <row r="8" spans="1:8" ht="17.25" customHeight="1" x14ac:dyDescent="0.3">
      <c r="A8" s="295" t="s">
        <v>296</v>
      </c>
      <c r="B8" s="295"/>
      <c r="C8" s="295"/>
      <c r="D8" s="295"/>
      <c r="E8" s="141"/>
      <c r="F8" s="105"/>
      <c r="H8" s="140">
        <v>18288.3</v>
      </c>
    </row>
    <row r="9" spans="1:8" ht="18.75" customHeight="1" x14ac:dyDescent="0.3">
      <c r="A9" s="295" t="s">
        <v>297</v>
      </c>
      <c r="B9" s="295"/>
      <c r="C9" s="295"/>
      <c r="D9" s="163"/>
      <c r="E9" s="141"/>
      <c r="F9" s="105"/>
      <c r="H9" s="140">
        <v>-4445</v>
      </c>
    </row>
    <row r="10" spans="1:8" ht="20.25" hidden="1" customHeight="1" x14ac:dyDescent="0.25">
      <c r="A10" s="296" t="s">
        <v>298</v>
      </c>
      <c r="B10" s="296"/>
      <c r="C10" s="296"/>
      <c r="D10" s="296"/>
      <c r="E10" s="296"/>
      <c r="F10" s="105"/>
      <c r="H10" s="140"/>
    </row>
    <row r="11" spans="1:8" ht="35.25" customHeight="1" x14ac:dyDescent="0.25">
      <c r="A11" s="296" t="s">
        <v>274</v>
      </c>
      <c r="B11" s="296"/>
      <c r="C11" s="296"/>
      <c r="D11" s="296"/>
      <c r="E11" s="296"/>
      <c r="F11" s="296"/>
      <c r="H11" s="140"/>
    </row>
    <row r="12" spans="1:8" ht="54.75" customHeight="1" x14ac:dyDescent="0.25">
      <c r="A12" s="164" t="s">
        <v>15</v>
      </c>
      <c r="B12" s="289" t="s">
        <v>264</v>
      </c>
      <c r="C12" s="290"/>
      <c r="D12" s="125" t="s">
        <v>16</v>
      </c>
      <c r="E12" s="165" t="s">
        <v>17</v>
      </c>
      <c r="F12" s="106" t="s">
        <v>18</v>
      </c>
    </row>
    <row r="13" spans="1:8" ht="43.5" customHeight="1" x14ac:dyDescent="0.25">
      <c r="A13" s="166" t="s">
        <v>301</v>
      </c>
      <c r="B13" s="289">
        <v>36510</v>
      </c>
      <c r="C13" s="290"/>
      <c r="D13" s="125">
        <v>31200</v>
      </c>
      <c r="E13" s="165">
        <f>D13-B13</f>
        <v>-5310</v>
      </c>
      <c r="F13" s="167" t="s">
        <v>302</v>
      </c>
    </row>
    <row r="14" spans="1:8" ht="51.75" customHeight="1" x14ac:dyDescent="0.25">
      <c r="A14" s="166" t="s">
        <v>303</v>
      </c>
      <c r="B14" s="289">
        <v>560</v>
      </c>
      <c r="C14" s="290"/>
      <c r="D14" s="125">
        <v>564</v>
      </c>
      <c r="E14" s="165">
        <f>D14-B14</f>
        <v>4</v>
      </c>
      <c r="F14" s="167" t="s">
        <v>302</v>
      </c>
    </row>
    <row r="15" spans="1:8" ht="51" customHeight="1" x14ac:dyDescent="0.25">
      <c r="A15" s="166" t="s">
        <v>304</v>
      </c>
      <c r="B15" s="289">
        <v>23992</v>
      </c>
      <c r="C15" s="290"/>
      <c r="D15" s="125">
        <v>20833</v>
      </c>
      <c r="E15" s="165">
        <f>D15-B15</f>
        <v>-3159</v>
      </c>
      <c r="F15" s="167" t="s">
        <v>302</v>
      </c>
    </row>
    <row r="16" spans="1:8" ht="86.25" customHeight="1" x14ac:dyDescent="0.25">
      <c r="A16" s="166" t="s">
        <v>306</v>
      </c>
      <c r="B16" s="289">
        <v>16815</v>
      </c>
      <c r="C16" s="290"/>
      <c r="D16" s="125">
        <v>22788</v>
      </c>
      <c r="E16" s="165">
        <f t="shared" ref="E16:E22" si="0">D16-B16</f>
        <v>5973</v>
      </c>
      <c r="F16" s="167" t="s">
        <v>305</v>
      </c>
    </row>
    <row r="17" spans="1:8" ht="49.5" x14ac:dyDescent="0.25">
      <c r="A17" s="166" t="s">
        <v>307</v>
      </c>
      <c r="B17" s="289">
        <v>225</v>
      </c>
      <c r="C17" s="290"/>
      <c r="D17" s="125">
        <v>1880</v>
      </c>
      <c r="E17" s="165">
        <f t="shared" si="0"/>
        <v>1655</v>
      </c>
      <c r="F17" s="167" t="s">
        <v>305</v>
      </c>
    </row>
    <row r="18" spans="1:8" ht="41.25" customHeight="1" x14ac:dyDescent="0.25">
      <c r="A18" s="168" t="s">
        <v>308</v>
      </c>
      <c r="B18" s="289">
        <v>1453</v>
      </c>
      <c r="C18" s="290"/>
      <c r="D18" s="125">
        <v>1620</v>
      </c>
      <c r="E18" s="165">
        <f t="shared" si="0"/>
        <v>167</v>
      </c>
      <c r="F18" s="167" t="s">
        <v>302</v>
      </c>
    </row>
    <row r="19" spans="1:8" ht="38.25" x14ac:dyDescent="0.25">
      <c r="A19" s="166" t="s">
        <v>276</v>
      </c>
      <c r="B19" s="289">
        <v>888</v>
      </c>
      <c r="C19" s="290"/>
      <c r="D19" s="125">
        <v>1558</v>
      </c>
      <c r="E19" s="165">
        <f t="shared" si="0"/>
        <v>670</v>
      </c>
      <c r="F19" s="167" t="s">
        <v>302</v>
      </c>
    </row>
    <row r="20" spans="1:8" ht="53.25" customHeight="1" x14ac:dyDescent="0.25">
      <c r="A20" s="166" t="s">
        <v>277</v>
      </c>
      <c r="B20" s="289">
        <v>1073.7</v>
      </c>
      <c r="C20" s="290"/>
      <c r="D20" s="125">
        <v>923.7</v>
      </c>
      <c r="E20" s="165">
        <f t="shared" si="0"/>
        <v>-150</v>
      </c>
      <c r="F20" s="167" t="s">
        <v>309</v>
      </c>
    </row>
    <row r="21" spans="1:8" ht="82.5" x14ac:dyDescent="0.25">
      <c r="A21" s="166" t="s">
        <v>279</v>
      </c>
      <c r="B21" s="289">
        <v>102</v>
      </c>
      <c r="C21" s="290"/>
      <c r="D21" s="125">
        <v>490.4</v>
      </c>
      <c r="E21" s="165">
        <f t="shared" si="0"/>
        <v>388.4</v>
      </c>
      <c r="F21" s="167" t="s">
        <v>309</v>
      </c>
    </row>
    <row r="22" spans="1:8" ht="49.5" x14ac:dyDescent="0.25">
      <c r="A22" s="166" t="s">
        <v>278</v>
      </c>
      <c r="B22" s="289">
        <v>6607.1</v>
      </c>
      <c r="C22" s="290"/>
      <c r="D22" s="125">
        <v>6368.7</v>
      </c>
      <c r="E22" s="165">
        <f t="shared" si="0"/>
        <v>-238.40000000000055</v>
      </c>
      <c r="F22" s="167" t="s">
        <v>309</v>
      </c>
    </row>
    <row r="23" spans="1:8" ht="15.75" customHeight="1" x14ac:dyDescent="0.25">
      <c r="A23" s="107" t="s">
        <v>249</v>
      </c>
      <c r="B23" s="289"/>
      <c r="C23" s="290"/>
      <c r="D23" s="125"/>
      <c r="E23" s="169">
        <f>SUM(E13:E22)</f>
        <v>-5.6843418860808015E-13</v>
      </c>
      <c r="F23" s="106"/>
      <c r="H23" s="153">
        <v>0</v>
      </c>
    </row>
    <row r="24" spans="1:8" ht="6" customHeight="1" x14ac:dyDescent="0.25">
      <c r="A24" s="108"/>
      <c r="B24" s="109"/>
      <c r="C24" s="109"/>
      <c r="D24" s="109"/>
      <c r="E24" s="126"/>
      <c r="F24" s="110"/>
      <c r="H24" s="111"/>
    </row>
    <row r="25" spans="1:8" ht="57.75" hidden="1" customHeight="1" x14ac:dyDescent="0.25">
      <c r="A25" s="285" t="s">
        <v>280</v>
      </c>
      <c r="B25" s="286"/>
      <c r="C25" s="286"/>
      <c r="D25" s="286"/>
      <c r="E25" s="286"/>
      <c r="F25" s="286"/>
      <c r="H25" s="142">
        <v>0</v>
      </c>
    </row>
    <row r="26" spans="1:8" ht="66.75" hidden="1" customHeight="1" x14ac:dyDescent="0.25">
      <c r="A26" s="285" t="s">
        <v>281</v>
      </c>
      <c r="B26" s="285"/>
      <c r="C26" s="285"/>
      <c r="D26" s="285"/>
      <c r="E26" s="285"/>
      <c r="F26" s="285"/>
      <c r="H26" s="142">
        <v>0</v>
      </c>
    </row>
    <row r="27" spans="1:8" ht="9" customHeight="1" x14ac:dyDescent="0.25">
      <c r="A27" s="148"/>
      <c r="B27" s="148"/>
      <c r="C27" s="148"/>
      <c r="D27" s="148"/>
      <c r="E27" s="127"/>
      <c r="F27" s="148"/>
      <c r="H27" s="111"/>
    </row>
    <row r="28" spans="1:8" ht="18" customHeight="1" x14ac:dyDescent="0.3">
      <c r="A28" s="287" t="s">
        <v>310</v>
      </c>
      <c r="B28" s="287"/>
      <c r="C28" s="287"/>
      <c r="D28" s="287"/>
      <c r="E28" s="287"/>
      <c r="F28" s="287"/>
      <c r="H28" s="111">
        <v>0</v>
      </c>
    </row>
    <row r="29" spans="1:8" ht="18" customHeight="1" x14ac:dyDescent="0.25">
      <c r="A29" s="108"/>
      <c r="B29" s="108"/>
      <c r="C29" s="109"/>
      <c r="D29" s="109"/>
      <c r="E29" s="126"/>
      <c r="F29" s="110"/>
      <c r="H29" s="111"/>
    </row>
    <row r="30" spans="1:8" ht="23.25" customHeight="1" x14ac:dyDescent="0.25">
      <c r="A30" s="113" t="s">
        <v>267</v>
      </c>
      <c r="B30" s="109"/>
      <c r="C30" s="109"/>
      <c r="D30" s="109"/>
      <c r="E30" s="126"/>
      <c r="F30" s="110"/>
      <c r="H30" s="111"/>
    </row>
    <row r="31" spans="1:8" s="122" customFormat="1" ht="18.75" customHeight="1" x14ac:dyDescent="0.3">
      <c r="A31" s="288" t="s">
        <v>287</v>
      </c>
      <c r="B31" s="288"/>
      <c r="C31" s="288"/>
      <c r="D31" s="288"/>
      <c r="E31" s="288"/>
      <c r="F31" s="288"/>
      <c r="G31" s="121"/>
    </row>
    <row r="32" spans="1:8" s="124" customFormat="1" ht="18.75" customHeight="1" x14ac:dyDescent="0.3">
      <c r="A32" s="279" t="s">
        <v>31</v>
      </c>
      <c r="B32" s="279"/>
      <c r="C32" s="279"/>
      <c r="D32" s="279"/>
      <c r="E32" s="279"/>
      <c r="F32" s="279"/>
      <c r="G32" s="123"/>
    </row>
    <row r="33" spans="1:9" ht="58.5" customHeight="1" x14ac:dyDescent="0.3">
      <c r="A33" s="278" t="s">
        <v>325</v>
      </c>
      <c r="B33" s="278"/>
      <c r="C33" s="278"/>
      <c r="D33" s="278"/>
      <c r="E33" s="278"/>
      <c r="F33" s="278"/>
      <c r="H33" s="79"/>
    </row>
    <row r="34" spans="1:9" s="144" customFormat="1" ht="13.5" customHeight="1" x14ac:dyDescent="0.3">
      <c r="A34" s="279" t="s">
        <v>85</v>
      </c>
      <c r="B34" s="279"/>
      <c r="C34" s="279"/>
      <c r="D34" s="279"/>
      <c r="E34" s="279"/>
      <c r="F34" s="279"/>
      <c r="G34" s="143"/>
    </row>
    <row r="35" spans="1:9" ht="36.75" customHeight="1" x14ac:dyDescent="0.3">
      <c r="A35" s="280" t="s">
        <v>326</v>
      </c>
      <c r="B35" s="280"/>
      <c r="C35" s="280"/>
      <c r="D35" s="280"/>
      <c r="E35" s="280"/>
      <c r="F35" s="280"/>
      <c r="H35" s="79"/>
      <c r="I35" s="112"/>
    </row>
    <row r="36" spans="1:9" ht="42" customHeight="1" x14ac:dyDescent="0.3">
      <c r="A36" s="280" t="s">
        <v>327</v>
      </c>
      <c r="B36" s="280"/>
      <c r="C36" s="280"/>
      <c r="D36" s="280"/>
      <c r="E36" s="280"/>
      <c r="F36" s="280"/>
      <c r="H36" s="79"/>
      <c r="I36" s="112"/>
    </row>
    <row r="37" spans="1:9" ht="24.75" customHeight="1" x14ac:dyDescent="0.3">
      <c r="A37" s="149"/>
      <c r="B37" s="149"/>
      <c r="C37" s="149"/>
      <c r="D37" s="149"/>
      <c r="E37" s="154"/>
      <c r="F37" s="114" t="s">
        <v>268</v>
      </c>
      <c r="H37" s="79"/>
      <c r="I37" s="112"/>
    </row>
    <row r="38" spans="1:9" s="95" customFormat="1" ht="24" customHeight="1" x14ac:dyDescent="0.2">
      <c r="A38" s="157"/>
      <c r="B38" s="264" t="s">
        <v>2</v>
      </c>
      <c r="C38" s="264"/>
      <c r="D38" s="157" t="s">
        <v>3</v>
      </c>
      <c r="E38" s="128" t="s">
        <v>4</v>
      </c>
      <c r="F38" s="157" t="s">
        <v>5</v>
      </c>
      <c r="G38" s="118"/>
    </row>
    <row r="39" spans="1:9" ht="18.75" x14ac:dyDescent="0.3">
      <c r="A39" s="283" t="s">
        <v>8</v>
      </c>
      <c r="B39" s="170" t="s">
        <v>284</v>
      </c>
      <c r="C39" s="171"/>
      <c r="D39" s="172">
        <v>113.4</v>
      </c>
      <c r="E39" s="173">
        <v>-113.4</v>
      </c>
      <c r="F39" s="174">
        <f t="shared" ref="F39:F42" si="1">SUM(D39:E39)</f>
        <v>0</v>
      </c>
      <c r="H39" s="79"/>
    </row>
    <row r="40" spans="1:9" ht="18.75" x14ac:dyDescent="0.3">
      <c r="A40" s="284"/>
      <c r="B40" s="170" t="s">
        <v>285</v>
      </c>
      <c r="C40" s="171"/>
      <c r="D40" s="172">
        <v>4277.6000000000004</v>
      </c>
      <c r="E40" s="173">
        <v>-4277.6000000000004</v>
      </c>
      <c r="F40" s="174">
        <f t="shared" si="1"/>
        <v>0</v>
      </c>
      <c r="H40" s="79"/>
    </row>
    <row r="41" spans="1:9" ht="18.75" x14ac:dyDescent="0.3">
      <c r="A41" s="284"/>
      <c r="B41" s="170" t="s">
        <v>288</v>
      </c>
      <c r="C41" s="171"/>
      <c r="D41" s="172">
        <v>0</v>
      </c>
      <c r="E41" s="173">
        <v>457.2</v>
      </c>
      <c r="F41" s="174">
        <f t="shared" ref="F41" si="2">SUM(D41:E41)</f>
        <v>457.2</v>
      </c>
      <c r="H41" s="79"/>
    </row>
    <row r="42" spans="1:9" ht="18.75" x14ac:dyDescent="0.3">
      <c r="A42" s="284"/>
      <c r="B42" s="170" t="s">
        <v>289</v>
      </c>
      <c r="C42" s="171"/>
      <c r="D42" s="172">
        <v>0</v>
      </c>
      <c r="E42" s="173">
        <v>17831.099999999999</v>
      </c>
      <c r="F42" s="174">
        <f t="shared" si="1"/>
        <v>17831.099999999999</v>
      </c>
      <c r="H42" s="79"/>
    </row>
    <row r="43" spans="1:9" s="95" customFormat="1" ht="19.5" customHeight="1" x14ac:dyDescent="0.3">
      <c r="A43" s="175" t="s">
        <v>14</v>
      </c>
      <c r="B43" s="176" t="s">
        <v>286</v>
      </c>
      <c r="C43" s="157"/>
      <c r="D43" s="177">
        <v>54</v>
      </c>
      <c r="E43" s="178">
        <v>-54</v>
      </c>
      <c r="F43" s="179">
        <f t="shared" ref="F43" si="3">D43+E43</f>
        <v>0</v>
      </c>
      <c r="G43" s="118"/>
      <c r="H43" s="180"/>
    </row>
    <row r="44" spans="1:9" ht="22.5" customHeight="1" x14ac:dyDescent="0.35">
      <c r="A44" s="93" t="s">
        <v>6</v>
      </c>
      <c r="B44" s="281"/>
      <c r="C44" s="281"/>
      <c r="D44" s="96"/>
      <c r="E44" s="129">
        <f>SUM(E39:E43)</f>
        <v>13843.3</v>
      </c>
      <c r="F44" s="96"/>
    </row>
    <row r="45" spans="1:9" ht="33" customHeight="1" x14ac:dyDescent="0.3">
      <c r="A45" s="282" t="s">
        <v>266</v>
      </c>
      <c r="B45" s="282"/>
      <c r="C45" s="282"/>
      <c r="D45" s="282"/>
      <c r="E45" s="282"/>
      <c r="F45" s="282"/>
    </row>
    <row r="46" spans="1:9" ht="24" customHeight="1" x14ac:dyDescent="0.3">
      <c r="A46" s="250" t="s">
        <v>244</v>
      </c>
      <c r="B46" s="250"/>
      <c r="C46" s="250"/>
      <c r="D46" s="250"/>
      <c r="E46" s="250"/>
      <c r="F46" s="250"/>
    </row>
    <row r="47" spans="1:9" ht="90" customHeight="1" x14ac:dyDescent="0.3">
      <c r="A47" s="250" t="s">
        <v>328</v>
      </c>
      <c r="B47" s="250"/>
      <c r="C47" s="250"/>
      <c r="D47" s="250"/>
      <c r="E47" s="250"/>
      <c r="F47" s="250"/>
    </row>
    <row r="48" spans="1:9" ht="69.75" customHeight="1" x14ac:dyDescent="0.3">
      <c r="A48" s="250" t="s">
        <v>337</v>
      </c>
      <c r="B48" s="250"/>
      <c r="C48" s="250"/>
      <c r="D48" s="250"/>
      <c r="E48" s="250"/>
      <c r="F48" s="250"/>
    </row>
    <row r="49" spans="1:8" ht="145.5" customHeight="1" x14ac:dyDescent="0.3">
      <c r="A49" s="252" t="s">
        <v>331</v>
      </c>
      <c r="B49" s="252"/>
      <c r="C49" s="252"/>
      <c r="D49" s="252"/>
      <c r="E49" s="252"/>
      <c r="F49" s="252"/>
    </row>
    <row r="50" spans="1:8" ht="33.75" customHeight="1" x14ac:dyDescent="0.3">
      <c r="A50" s="252" t="s">
        <v>329</v>
      </c>
      <c r="B50" s="252"/>
      <c r="C50" s="252"/>
      <c r="D50" s="252"/>
      <c r="E50" s="252"/>
      <c r="F50" s="252"/>
    </row>
    <row r="51" spans="1:8" ht="24.75" customHeight="1" x14ac:dyDescent="0.3">
      <c r="A51" s="250" t="s">
        <v>85</v>
      </c>
      <c r="B51" s="250"/>
      <c r="C51" s="250"/>
      <c r="D51" s="250"/>
      <c r="E51" s="250"/>
      <c r="F51" s="250"/>
    </row>
    <row r="52" spans="1:8" ht="51.75" customHeight="1" x14ac:dyDescent="0.3">
      <c r="A52" s="250" t="s">
        <v>336</v>
      </c>
      <c r="B52" s="250"/>
      <c r="C52" s="250"/>
      <c r="D52" s="250"/>
      <c r="E52" s="250"/>
      <c r="F52" s="250"/>
    </row>
    <row r="53" spans="1:8" ht="37.5" customHeight="1" x14ac:dyDescent="0.3">
      <c r="A53" s="250" t="s">
        <v>330</v>
      </c>
      <c r="B53" s="250"/>
      <c r="C53" s="250"/>
      <c r="D53" s="250"/>
      <c r="E53" s="250"/>
      <c r="F53" s="250"/>
    </row>
    <row r="54" spans="1:8" s="90" customFormat="1" ht="24" customHeight="1" x14ac:dyDescent="0.3">
      <c r="A54" s="155" t="s">
        <v>31</v>
      </c>
      <c r="B54" s="156"/>
      <c r="C54" s="156"/>
      <c r="D54" s="156"/>
      <c r="E54" s="130"/>
      <c r="F54" s="156"/>
      <c r="G54" s="119"/>
      <c r="H54" s="87"/>
    </row>
    <row r="55" spans="1:8" s="90" customFormat="1" ht="20.25" customHeight="1" x14ac:dyDescent="0.3">
      <c r="A55" s="252" t="s">
        <v>317</v>
      </c>
      <c r="B55" s="252"/>
      <c r="C55" s="252"/>
      <c r="D55" s="252"/>
      <c r="E55" s="252"/>
      <c r="F55" s="252"/>
      <c r="G55" s="119"/>
      <c r="H55" s="87"/>
    </row>
    <row r="56" spans="1:8" ht="21" customHeight="1" x14ac:dyDescent="0.3">
      <c r="A56" s="115"/>
      <c r="B56" s="150"/>
      <c r="C56" s="115"/>
      <c r="D56" s="115"/>
      <c r="E56" s="131"/>
      <c r="F56" s="116" t="s">
        <v>270</v>
      </c>
      <c r="H56" s="117"/>
    </row>
    <row r="57" spans="1:8" ht="44.25" customHeight="1" x14ac:dyDescent="0.25">
      <c r="A57" s="157" t="s">
        <v>1</v>
      </c>
      <c r="B57" s="263" t="s">
        <v>2</v>
      </c>
      <c r="C57" s="264"/>
      <c r="D57" s="157" t="s">
        <v>3</v>
      </c>
      <c r="E57" s="128" t="s">
        <v>4</v>
      </c>
      <c r="F57" s="157" t="s">
        <v>5</v>
      </c>
      <c r="H57" s="79"/>
    </row>
    <row r="58" spans="1:8" ht="18.75" x14ac:dyDescent="0.3">
      <c r="A58" s="160" t="s">
        <v>30</v>
      </c>
      <c r="B58" s="253" t="s">
        <v>318</v>
      </c>
      <c r="C58" s="254"/>
      <c r="D58" s="172">
        <v>659</v>
      </c>
      <c r="E58" s="173">
        <v>1700.1504199999999</v>
      </c>
      <c r="F58" s="174">
        <f t="shared" ref="F58:F63" si="4">SUM(D58:E58)</f>
        <v>2359.1504199999999</v>
      </c>
    </row>
    <row r="59" spans="1:8" ht="18.75" x14ac:dyDescent="0.3">
      <c r="A59" s="265" t="s">
        <v>34</v>
      </c>
      <c r="B59" s="182" t="s">
        <v>319</v>
      </c>
      <c r="C59" s="171"/>
      <c r="D59" s="172">
        <v>555</v>
      </c>
      <c r="E59" s="173">
        <v>-15.5</v>
      </c>
      <c r="F59" s="174">
        <f t="shared" si="4"/>
        <v>539.5</v>
      </c>
    </row>
    <row r="60" spans="1:8" ht="18.75" x14ac:dyDescent="0.3">
      <c r="A60" s="266"/>
      <c r="B60" s="182" t="s">
        <v>320</v>
      </c>
      <c r="C60" s="171"/>
      <c r="D60" s="172">
        <v>6463.5</v>
      </c>
      <c r="E60" s="173">
        <v>14</v>
      </c>
      <c r="F60" s="174">
        <f t="shared" si="4"/>
        <v>6477.5</v>
      </c>
    </row>
    <row r="61" spans="1:8" ht="18.75" x14ac:dyDescent="0.3">
      <c r="A61" s="266"/>
      <c r="B61" s="182" t="s">
        <v>321</v>
      </c>
      <c r="C61" s="171"/>
      <c r="D61" s="172">
        <v>341</v>
      </c>
      <c r="E61" s="173">
        <v>1.5</v>
      </c>
      <c r="F61" s="174">
        <f t="shared" si="4"/>
        <v>342.5</v>
      </c>
    </row>
    <row r="62" spans="1:8" ht="18.75" x14ac:dyDescent="0.3">
      <c r="A62" s="266"/>
      <c r="B62" s="182" t="s">
        <v>338</v>
      </c>
      <c r="C62" s="181"/>
      <c r="D62" s="172">
        <v>1056.2</v>
      </c>
      <c r="E62" s="173">
        <v>-1.9</v>
      </c>
      <c r="F62" s="174">
        <f t="shared" si="4"/>
        <v>1054.3</v>
      </c>
    </row>
    <row r="63" spans="1:8" ht="18.75" x14ac:dyDescent="0.3">
      <c r="A63" s="267"/>
      <c r="B63" s="182" t="s">
        <v>339</v>
      </c>
      <c r="C63" s="181"/>
      <c r="D63" s="172">
        <v>300</v>
      </c>
      <c r="E63" s="173">
        <v>1.9</v>
      </c>
      <c r="F63" s="174">
        <f t="shared" si="4"/>
        <v>301.89999999999998</v>
      </c>
    </row>
    <row r="64" spans="1:8" ht="18.75" x14ac:dyDescent="0.3">
      <c r="A64" s="160" t="s">
        <v>283</v>
      </c>
      <c r="B64" s="253" t="s">
        <v>311</v>
      </c>
      <c r="C64" s="254"/>
      <c r="D64" s="172">
        <v>22.7</v>
      </c>
      <c r="E64" s="173">
        <v>-0.15042</v>
      </c>
      <c r="F64" s="174">
        <f t="shared" ref="F64:F71" si="5">SUM(D64:E64)</f>
        <v>22.549579999999999</v>
      </c>
    </row>
    <row r="65" spans="1:8" ht="18.75" x14ac:dyDescent="0.3">
      <c r="A65" s="251" t="s">
        <v>8</v>
      </c>
      <c r="B65" s="183" t="s">
        <v>312</v>
      </c>
      <c r="C65" s="171"/>
      <c r="D65" s="172">
        <v>14217.4</v>
      </c>
      <c r="E65" s="173">
        <v>136.9</v>
      </c>
      <c r="F65" s="174">
        <f t="shared" si="5"/>
        <v>14354.3</v>
      </c>
    </row>
    <row r="66" spans="1:8" ht="18.75" x14ac:dyDescent="0.3">
      <c r="A66" s="251"/>
      <c r="B66" s="183" t="s">
        <v>313</v>
      </c>
      <c r="C66" s="171"/>
      <c r="D66" s="172">
        <v>160546.5</v>
      </c>
      <c r="E66" s="173">
        <v>-152.6</v>
      </c>
      <c r="F66" s="174">
        <f t="shared" si="5"/>
        <v>160393.9</v>
      </c>
    </row>
    <row r="67" spans="1:8" ht="18.75" x14ac:dyDescent="0.3">
      <c r="A67" s="251"/>
      <c r="B67" s="183" t="s">
        <v>314</v>
      </c>
      <c r="C67" s="171"/>
      <c r="D67" s="172">
        <v>209.3</v>
      </c>
      <c r="E67" s="173">
        <v>15</v>
      </c>
      <c r="F67" s="174">
        <f t="shared" si="5"/>
        <v>224.3</v>
      </c>
    </row>
    <row r="68" spans="1:8" ht="18.75" x14ac:dyDescent="0.3">
      <c r="A68" s="251"/>
      <c r="B68" s="183" t="s">
        <v>315</v>
      </c>
      <c r="C68" s="171"/>
      <c r="D68" s="172">
        <v>3.3</v>
      </c>
      <c r="E68" s="173">
        <v>0.7</v>
      </c>
      <c r="F68" s="174">
        <f t="shared" si="5"/>
        <v>4</v>
      </c>
    </row>
    <row r="69" spans="1:8" ht="18.75" x14ac:dyDescent="0.3">
      <c r="A69" s="251"/>
      <c r="B69" s="183" t="s">
        <v>39</v>
      </c>
      <c r="C69" s="171"/>
      <c r="D69" s="172">
        <v>15703.5</v>
      </c>
      <c r="E69" s="173">
        <v>100</v>
      </c>
      <c r="F69" s="174">
        <f t="shared" si="5"/>
        <v>15803.5</v>
      </c>
    </row>
    <row r="70" spans="1:8" ht="18.75" x14ac:dyDescent="0.3">
      <c r="A70" s="251"/>
      <c r="B70" s="183" t="s">
        <v>183</v>
      </c>
      <c r="C70" s="171"/>
      <c r="D70" s="172">
        <v>441.9</v>
      </c>
      <c r="E70" s="173">
        <v>-100</v>
      </c>
      <c r="F70" s="174">
        <f t="shared" si="5"/>
        <v>341.9</v>
      </c>
    </row>
    <row r="71" spans="1:8" ht="18.75" x14ac:dyDescent="0.3">
      <c r="A71" s="251" t="s">
        <v>25</v>
      </c>
      <c r="B71" s="183" t="s">
        <v>293</v>
      </c>
      <c r="C71" s="171"/>
      <c r="D71" s="172">
        <v>120.7</v>
      </c>
      <c r="E71" s="173">
        <v>-120.7</v>
      </c>
      <c r="F71" s="174">
        <f t="shared" si="5"/>
        <v>0</v>
      </c>
      <c r="H71" s="79"/>
    </row>
    <row r="72" spans="1:8" ht="18.75" x14ac:dyDescent="0.3">
      <c r="A72" s="251"/>
      <c r="B72" s="183" t="s">
        <v>294</v>
      </c>
      <c r="C72" s="171"/>
      <c r="D72" s="172">
        <v>1700</v>
      </c>
      <c r="E72" s="173">
        <v>-1700</v>
      </c>
      <c r="F72" s="174">
        <f t="shared" ref="F72:F84" si="6">SUM(D72:E72)</f>
        <v>0</v>
      </c>
      <c r="H72" s="79"/>
    </row>
    <row r="73" spans="1:8" ht="18.75" x14ac:dyDescent="0.3">
      <c r="A73" s="251"/>
      <c r="B73" s="183" t="s">
        <v>272</v>
      </c>
      <c r="C73" s="171"/>
      <c r="D73" s="172">
        <v>971.7</v>
      </c>
      <c r="E73" s="173">
        <v>120.7</v>
      </c>
      <c r="F73" s="174">
        <f t="shared" si="6"/>
        <v>1092.4000000000001</v>
      </c>
      <c r="H73" s="79"/>
    </row>
    <row r="74" spans="1:8" ht="18.75" x14ac:dyDescent="0.3">
      <c r="A74" s="265" t="s">
        <v>26</v>
      </c>
      <c r="B74" s="176" t="s">
        <v>292</v>
      </c>
      <c r="C74" s="183"/>
      <c r="D74" s="172">
        <v>50</v>
      </c>
      <c r="E74" s="173">
        <v>-50</v>
      </c>
      <c r="F74" s="174">
        <f t="shared" si="6"/>
        <v>0</v>
      </c>
      <c r="H74" s="79"/>
    </row>
    <row r="75" spans="1:8" ht="18.75" x14ac:dyDescent="0.3">
      <c r="A75" s="266"/>
      <c r="B75" s="184" t="s">
        <v>332</v>
      </c>
      <c r="C75" s="171"/>
      <c r="D75" s="172">
        <v>516.15503999999999</v>
      </c>
      <c r="E75" s="173">
        <v>40.870199999999997</v>
      </c>
      <c r="F75" s="174">
        <f t="shared" si="6"/>
        <v>557.02523999999994</v>
      </c>
      <c r="H75" s="79"/>
    </row>
    <row r="76" spans="1:8" ht="18.75" x14ac:dyDescent="0.3">
      <c r="A76" s="266"/>
      <c r="B76" s="184" t="s">
        <v>333</v>
      </c>
      <c r="C76" s="171"/>
      <c r="D76" s="172">
        <v>9806.9456599999994</v>
      </c>
      <c r="E76" s="173">
        <v>776.53357000000005</v>
      </c>
      <c r="F76" s="174">
        <f t="shared" si="6"/>
        <v>10583.479229999999</v>
      </c>
      <c r="H76" s="79"/>
    </row>
    <row r="77" spans="1:8" ht="18.75" x14ac:dyDescent="0.3">
      <c r="A77" s="266"/>
      <c r="B77" s="184" t="s">
        <v>271</v>
      </c>
      <c r="C77" s="171"/>
      <c r="D77" s="172">
        <v>2263.9</v>
      </c>
      <c r="E77" s="173">
        <v>1510.1</v>
      </c>
      <c r="F77" s="174">
        <f t="shared" si="6"/>
        <v>3774</v>
      </c>
      <c r="H77" s="79"/>
    </row>
    <row r="78" spans="1:8" ht="18.75" x14ac:dyDescent="0.3">
      <c r="A78" s="266"/>
      <c r="B78" s="184" t="s">
        <v>322</v>
      </c>
      <c r="C78" s="171"/>
      <c r="D78" s="172">
        <v>281393.40000000002</v>
      </c>
      <c r="E78" s="173">
        <v>-2787</v>
      </c>
      <c r="F78" s="174">
        <f t="shared" si="6"/>
        <v>278606.40000000002</v>
      </c>
      <c r="H78" s="79"/>
    </row>
    <row r="79" spans="1:8" ht="18.75" x14ac:dyDescent="0.3">
      <c r="A79" s="266"/>
      <c r="B79" s="184" t="s">
        <v>323</v>
      </c>
      <c r="C79" s="171"/>
      <c r="D79" s="172">
        <v>0</v>
      </c>
      <c r="E79" s="173">
        <v>2787</v>
      </c>
      <c r="F79" s="174">
        <f t="shared" si="6"/>
        <v>2787</v>
      </c>
      <c r="H79" s="79"/>
    </row>
    <row r="80" spans="1:8" ht="18.75" x14ac:dyDescent="0.3">
      <c r="A80" s="266"/>
      <c r="B80" s="184" t="s">
        <v>334</v>
      </c>
      <c r="C80" s="171"/>
      <c r="D80" s="172">
        <v>158.13807</v>
      </c>
      <c r="E80" s="173">
        <v>-40.870199999999997</v>
      </c>
      <c r="F80" s="174">
        <f t="shared" si="6"/>
        <v>117.26787</v>
      </c>
      <c r="H80" s="79"/>
    </row>
    <row r="81" spans="1:8" ht="18.75" x14ac:dyDescent="0.3">
      <c r="A81" s="266"/>
      <c r="B81" s="184" t="s">
        <v>335</v>
      </c>
      <c r="C81" s="171"/>
      <c r="D81" s="172">
        <v>3004.6</v>
      </c>
      <c r="E81" s="173">
        <v>-776.5</v>
      </c>
      <c r="F81" s="174">
        <f t="shared" si="6"/>
        <v>2228.1</v>
      </c>
      <c r="H81" s="79"/>
    </row>
    <row r="82" spans="1:8" ht="18.75" x14ac:dyDescent="0.3">
      <c r="A82" s="266"/>
      <c r="B82" s="184" t="s">
        <v>290</v>
      </c>
      <c r="C82" s="171"/>
      <c r="D82" s="172">
        <v>1290.0999999999999</v>
      </c>
      <c r="E82" s="173">
        <v>-1290.0999999999999</v>
      </c>
      <c r="F82" s="174">
        <f t="shared" si="6"/>
        <v>0</v>
      </c>
      <c r="H82" s="79"/>
    </row>
    <row r="83" spans="1:8" ht="18.75" x14ac:dyDescent="0.3">
      <c r="A83" s="266"/>
      <c r="B83" s="184" t="s">
        <v>291</v>
      </c>
      <c r="C83" s="171"/>
      <c r="D83" s="172">
        <v>718.7</v>
      </c>
      <c r="E83" s="173">
        <v>-220</v>
      </c>
      <c r="F83" s="174">
        <f t="shared" si="6"/>
        <v>498.70000000000005</v>
      </c>
      <c r="H83" s="79"/>
    </row>
    <row r="84" spans="1:8" ht="18.75" x14ac:dyDescent="0.3">
      <c r="A84" s="267"/>
      <c r="B84" s="184" t="s">
        <v>273</v>
      </c>
      <c r="C84" s="171"/>
      <c r="D84" s="172">
        <v>15346.1</v>
      </c>
      <c r="E84" s="173">
        <v>50</v>
      </c>
      <c r="F84" s="174">
        <f t="shared" si="6"/>
        <v>15396.1</v>
      </c>
      <c r="H84" s="79"/>
    </row>
    <row r="85" spans="1:8" ht="19.5" x14ac:dyDescent="0.35">
      <c r="A85" s="93" t="s">
        <v>6</v>
      </c>
      <c r="B85" s="272"/>
      <c r="C85" s="273"/>
      <c r="D85" s="94" t="s">
        <v>20</v>
      </c>
      <c r="E85" s="136">
        <f>SUM(E58:E84)</f>
        <v>3.3570000000509026E-2</v>
      </c>
      <c r="F85" s="137"/>
      <c r="G85" s="138"/>
    </row>
    <row r="86" spans="1:8" ht="19.5" x14ac:dyDescent="0.35">
      <c r="A86" s="80"/>
      <c r="B86" s="81"/>
      <c r="C86" s="81"/>
      <c r="D86" s="82"/>
      <c r="E86" s="132"/>
      <c r="F86" s="83"/>
    </row>
    <row r="87" spans="1:8" ht="36" customHeight="1" x14ac:dyDescent="0.3">
      <c r="A87" s="274" t="s">
        <v>269</v>
      </c>
      <c r="B87" s="274"/>
      <c r="C87" s="274"/>
      <c r="D87" s="274"/>
      <c r="E87" s="274"/>
      <c r="F87" s="274"/>
    </row>
    <row r="88" spans="1:8" ht="16.5" customHeight="1" x14ac:dyDescent="0.25">
      <c r="A88" s="56"/>
      <c r="B88" s="56"/>
      <c r="C88" s="91"/>
      <c r="D88" s="91"/>
      <c r="E88" s="133"/>
      <c r="F88" s="57" t="s">
        <v>248</v>
      </c>
      <c r="H88" s="88"/>
    </row>
    <row r="89" spans="1:8" s="58" customFormat="1" ht="21" customHeight="1" x14ac:dyDescent="0.3">
      <c r="A89" s="275" t="s">
        <v>10</v>
      </c>
      <c r="B89" s="276"/>
      <c r="C89" s="275" t="s">
        <v>11</v>
      </c>
      <c r="D89" s="277"/>
      <c r="E89" s="277"/>
      <c r="F89" s="276"/>
      <c r="G89" s="117"/>
      <c r="H89" s="87"/>
    </row>
    <row r="90" spans="1:8" ht="17.25" hidden="1" customHeight="1" x14ac:dyDescent="0.25">
      <c r="A90" s="120" t="s">
        <v>263</v>
      </c>
      <c r="B90" s="92">
        <f>H7</f>
        <v>0</v>
      </c>
      <c r="C90" s="268" t="s">
        <v>251</v>
      </c>
      <c r="D90" s="268"/>
      <c r="E90" s="268"/>
      <c r="F90" s="269">
        <f>E44</f>
        <v>13843.3</v>
      </c>
    </row>
    <row r="91" spans="1:8" ht="17.25" customHeight="1" x14ac:dyDescent="0.25">
      <c r="A91" s="120" t="s">
        <v>12</v>
      </c>
      <c r="B91" s="92">
        <f>H8</f>
        <v>18288.3</v>
      </c>
      <c r="C91" s="256"/>
      <c r="D91" s="268"/>
      <c r="E91" s="268"/>
      <c r="F91" s="270"/>
    </row>
    <row r="92" spans="1:8" ht="18" customHeight="1" x14ac:dyDescent="0.3">
      <c r="A92" s="185" t="s">
        <v>13</v>
      </c>
      <c r="B92" s="92">
        <f>H9</f>
        <v>-4445</v>
      </c>
      <c r="C92" s="256"/>
      <c r="D92" s="268"/>
      <c r="E92" s="268"/>
      <c r="F92" s="270"/>
      <c r="G92" s="117">
        <f>F90-B91-B92-B93</f>
        <v>0</v>
      </c>
      <c r="H92" s="79"/>
    </row>
    <row r="93" spans="1:8" ht="21.75" hidden="1" customHeight="1" x14ac:dyDescent="0.25">
      <c r="A93" s="145" t="s">
        <v>28</v>
      </c>
      <c r="B93" s="92">
        <f>H10</f>
        <v>0</v>
      </c>
      <c r="C93" s="256"/>
      <c r="D93" s="268"/>
      <c r="E93" s="268"/>
      <c r="F93" s="271"/>
    </row>
    <row r="94" spans="1:8" ht="20.25" customHeight="1" x14ac:dyDescent="0.25">
      <c r="A94" s="145" t="s">
        <v>250</v>
      </c>
      <c r="B94" s="186">
        <f>H23</f>
        <v>0</v>
      </c>
      <c r="C94" s="255" t="s">
        <v>283</v>
      </c>
      <c r="D94" s="255"/>
      <c r="E94" s="256"/>
      <c r="F94" s="92">
        <v>-0.15042</v>
      </c>
    </row>
    <row r="95" spans="1:8" ht="38.25" customHeight="1" x14ac:dyDescent="0.25">
      <c r="A95" s="258" t="s">
        <v>282</v>
      </c>
      <c r="B95" s="260">
        <f>H25</f>
        <v>0</v>
      </c>
      <c r="C95" s="255" t="s">
        <v>295</v>
      </c>
      <c r="D95" s="255"/>
      <c r="E95" s="256"/>
      <c r="F95" s="92">
        <v>-1700</v>
      </c>
    </row>
    <row r="96" spans="1:8" ht="28.5" customHeight="1" thickBot="1" x14ac:dyDescent="0.3">
      <c r="A96" s="259"/>
      <c r="B96" s="261"/>
      <c r="C96" s="255" t="s">
        <v>316</v>
      </c>
      <c r="D96" s="255"/>
      <c r="E96" s="256"/>
      <c r="F96" s="92">
        <v>1700.1504199999999</v>
      </c>
      <c r="G96" s="89">
        <f>F95+F96-B95-B97</f>
        <v>0.15041999999994005</v>
      </c>
    </row>
    <row r="97" spans="1:9" ht="22.5" hidden="1" customHeight="1" x14ac:dyDescent="0.25">
      <c r="A97" s="258" t="s">
        <v>84</v>
      </c>
      <c r="B97" s="261">
        <f>H26</f>
        <v>0</v>
      </c>
      <c r="C97" s="255"/>
      <c r="D97" s="255"/>
      <c r="E97" s="256"/>
      <c r="F97" s="92"/>
    </row>
    <row r="98" spans="1:9" ht="22.5" hidden="1" customHeight="1" x14ac:dyDescent="0.25">
      <c r="A98" s="262"/>
      <c r="B98" s="261"/>
      <c r="C98" s="255"/>
      <c r="D98" s="255"/>
      <c r="E98" s="256"/>
      <c r="F98" s="92"/>
    </row>
    <row r="99" spans="1:9" ht="22.5" hidden="1" customHeight="1" x14ac:dyDescent="0.25">
      <c r="A99" s="262"/>
      <c r="B99" s="261"/>
      <c r="C99" s="257"/>
      <c r="D99" s="255"/>
      <c r="E99" s="256"/>
      <c r="F99" s="92"/>
      <c r="G99" s="152">
        <f>SUM(F94:F104)-E85</f>
        <v>-3.3570000000509026E-2</v>
      </c>
    </row>
    <row r="100" spans="1:9" ht="22.5" hidden="1" customHeight="1" x14ac:dyDescent="0.25">
      <c r="A100" s="262"/>
      <c r="B100" s="261"/>
      <c r="C100" s="255"/>
      <c r="D100" s="255"/>
      <c r="E100" s="256"/>
      <c r="F100" s="92"/>
    </row>
    <row r="101" spans="1:9" ht="22.5" hidden="1" customHeight="1" x14ac:dyDescent="0.25">
      <c r="A101" s="262"/>
      <c r="B101" s="261"/>
      <c r="C101" s="257"/>
      <c r="D101" s="255"/>
      <c r="E101" s="256"/>
      <c r="F101" s="92"/>
    </row>
    <row r="102" spans="1:9" ht="42" hidden="1" customHeight="1" x14ac:dyDescent="0.25">
      <c r="A102" s="262"/>
      <c r="B102" s="261"/>
      <c r="C102" s="255"/>
      <c r="D102" s="255"/>
      <c r="E102" s="256"/>
      <c r="F102" s="92"/>
    </row>
    <row r="103" spans="1:9" ht="20.25" hidden="1" customHeight="1" x14ac:dyDescent="0.25">
      <c r="A103" s="262"/>
      <c r="B103" s="261"/>
      <c r="C103" s="257"/>
      <c r="D103" s="255"/>
      <c r="E103" s="256"/>
      <c r="F103" s="92"/>
    </row>
    <row r="104" spans="1:9" ht="22.5" hidden="1" customHeight="1" thickBot="1" x14ac:dyDescent="0.3">
      <c r="A104" s="259"/>
      <c r="B104" s="261"/>
      <c r="C104" s="255"/>
      <c r="D104" s="255"/>
      <c r="E104" s="256"/>
      <c r="F104" s="92"/>
    </row>
    <row r="105" spans="1:9" ht="18.75" customHeight="1" thickBot="1" x14ac:dyDescent="0.4">
      <c r="A105" s="146" t="s">
        <v>9</v>
      </c>
      <c r="B105" s="147">
        <f>B90+B91+B92+B93+B94+B95+B97</f>
        <v>13843.3</v>
      </c>
      <c r="C105" s="246" t="s">
        <v>9</v>
      </c>
      <c r="D105" s="247"/>
      <c r="E105" s="247"/>
      <c r="F105" s="161">
        <f>SUM(F90:F104)</f>
        <v>13843.3</v>
      </c>
    </row>
    <row r="106" spans="1:9" ht="24" customHeight="1" x14ac:dyDescent="0.3">
      <c r="A106" s="158"/>
      <c r="B106" s="158"/>
      <c r="C106" s="158"/>
      <c r="D106" s="158"/>
      <c r="E106" s="134"/>
      <c r="F106" s="158"/>
    </row>
    <row r="107" spans="1:9" ht="17.25" customHeight="1" x14ac:dyDescent="0.3">
      <c r="A107" s="158"/>
      <c r="B107" s="85"/>
      <c r="C107" s="158"/>
      <c r="D107" s="158"/>
      <c r="E107" s="134"/>
      <c r="F107" s="86"/>
      <c r="G107" s="162">
        <f>F105-B105</f>
        <v>0</v>
      </c>
      <c r="I107" s="89"/>
    </row>
    <row r="108" spans="1:9" ht="21" customHeight="1" x14ac:dyDescent="0.3">
      <c r="A108" s="248" t="s">
        <v>66</v>
      </c>
      <c r="B108" s="248"/>
      <c r="C108" s="248"/>
      <c r="D108" s="248"/>
      <c r="E108" s="249" t="s">
        <v>67</v>
      </c>
      <c r="F108" s="249"/>
    </row>
    <row r="109" spans="1:9" ht="19.5" customHeight="1" x14ac:dyDescent="0.35">
      <c r="A109" s="80"/>
      <c r="B109" s="81"/>
      <c r="C109" s="81"/>
      <c r="D109" s="82"/>
      <c r="E109" s="132"/>
      <c r="F109" s="82"/>
    </row>
    <row r="110" spans="1:9" ht="18.75" customHeight="1" x14ac:dyDescent="0.25">
      <c r="B110" s="84"/>
      <c r="E110" s="135" t="s">
        <v>245</v>
      </c>
    </row>
    <row r="111" spans="1:9" ht="20.25" customHeight="1" x14ac:dyDescent="0.25">
      <c r="F111" s="87"/>
    </row>
    <row r="112" spans="1:9" ht="16.5" customHeight="1" x14ac:dyDescent="0.25"/>
    <row r="113" ht="19.5" customHeight="1" x14ac:dyDescent="0.25"/>
    <row r="114" ht="24" customHeight="1" x14ac:dyDescent="0.25"/>
  </sheetData>
  <mergeCells count="74">
    <mergeCell ref="B15:C15"/>
    <mergeCell ref="B16:C16"/>
    <mergeCell ref="B17:C17"/>
    <mergeCell ref="B14:C14"/>
    <mergeCell ref="A1:F1"/>
    <mergeCell ref="A2:F2"/>
    <mergeCell ref="A3:F3"/>
    <mergeCell ref="A5:F5"/>
    <mergeCell ref="A7:D7"/>
    <mergeCell ref="A8:D8"/>
    <mergeCell ref="A9:C9"/>
    <mergeCell ref="A10:E10"/>
    <mergeCell ref="A11:F11"/>
    <mergeCell ref="B12:C12"/>
    <mergeCell ref="B13:C13"/>
    <mergeCell ref="B23:C23"/>
    <mergeCell ref="B21:C21"/>
    <mergeCell ref="B22:C22"/>
    <mergeCell ref="B18:C18"/>
    <mergeCell ref="B19:C19"/>
    <mergeCell ref="B20:C20"/>
    <mergeCell ref="A25:F25"/>
    <mergeCell ref="A28:F28"/>
    <mergeCell ref="A31:F31"/>
    <mergeCell ref="A32:F32"/>
    <mergeCell ref="A26:F26"/>
    <mergeCell ref="A45:F45"/>
    <mergeCell ref="A46:F46"/>
    <mergeCell ref="A39:A42"/>
    <mergeCell ref="A50:F50"/>
    <mergeCell ref="A49:F49"/>
    <mergeCell ref="B38:C38"/>
    <mergeCell ref="A33:F33"/>
    <mergeCell ref="A34:F34"/>
    <mergeCell ref="A35:F35"/>
    <mergeCell ref="B44:C44"/>
    <mergeCell ref="A36:F36"/>
    <mergeCell ref="C90:E93"/>
    <mergeCell ref="F90:F93"/>
    <mergeCell ref="A71:A73"/>
    <mergeCell ref="A74:A84"/>
    <mergeCell ref="B85:C85"/>
    <mergeCell ref="A87:F87"/>
    <mergeCell ref="A89:B89"/>
    <mergeCell ref="C89:F89"/>
    <mergeCell ref="B64:C64"/>
    <mergeCell ref="A51:F51"/>
    <mergeCell ref="A52:F52"/>
    <mergeCell ref="A53:F53"/>
    <mergeCell ref="B57:C57"/>
    <mergeCell ref="A59:A63"/>
    <mergeCell ref="A95:A96"/>
    <mergeCell ref="B95:B96"/>
    <mergeCell ref="A97:A104"/>
    <mergeCell ref="B97:B104"/>
    <mergeCell ref="C102:E102"/>
    <mergeCell ref="C103:E103"/>
    <mergeCell ref="C104:E104"/>
    <mergeCell ref="C105:E105"/>
    <mergeCell ref="A108:D108"/>
    <mergeCell ref="E108:F108"/>
    <mergeCell ref="A47:F47"/>
    <mergeCell ref="A65:A70"/>
    <mergeCell ref="A55:F55"/>
    <mergeCell ref="B58:C58"/>
    <mergeCell ref="A48:F48"/>
    <mergeCell ref="C94:E94"/>
    <mergeCell ref="C95:E95"/>
    <mergeCell ref="C96:E96"/>
    <mergeCell ref="C97:E97"/>
    <mergeCell ref="C98:E98"/>
    <mergeCell ref="C99:E99"/>
    <mergeCell ref="C100:E100"/>
    <mergeCell ref="C101:E101"/>
  </mergeCells>
  <pageMargins left="0.70866141732283472" right="0.11811023622047245" top="0.55118110236220474" bottom="0.15748031496062992" header="0.31496062992125984" footer="0.31496062992125984"/>
  <pageSetup paperSize="9" scale="69" fitToHeight="3" orientation="portrait" r:id="rId1"/>
  <headerFooter>
    <oddHeader>&amp;C&amp;P</oddHeader>
  </headerFooter>
  <rowBreaks count="1" manualBreakCount="1">
    <brk id="3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11" sqref="A11"/>
    </sheetView>
  </sheetViews>
  <sheetFormatPr defaultRowHeight="12.75" x14ac:dyDescent="0.2"/>
  <cols>
    <col min="1" max="1" width="69.85546875" customWidth="1"/>
  </cols>
  <sheetData>
    <row r="1" spans="1:8" ht="18.75" x14ac:dyDescent="0.3">
      <c r="A1" s="291" t="s">
        <v>0</v>
      </c>
      <c r="B1" s="291"/>
      <c r="C1" s="291"/>
      <c r="D1" s="291"/>
      <c r="E1" s="291"/>
      <c r="F1" s="291"/>
    </row>
    <row r="2" spans="1:8" ht="81.75" customHeight="1" x14ac:dyDescent="0.2">
      <c r="A2" s="292" t="s">
        <v>247</v>
      </c>
      <c r="B2" s="292"/>
      <c r="C2" s="292"/>
      <c r="D2" s="292"/>
      <c r="E2" s="292"/>
      <c r="F2" s="292"/>
    </row>
    <row r="3" spans="1:8" ht="21.75" customHeight="1" x14ac:dyDescent="0.3">
      <c r="A3" s="300" t="s">
        <v>253</v>
      </c>
      <c r="B3" s="300"/>
      <c r="C3" s="300"/>
      <c r="D3" s="300"/>
      <c r="E3" s="300"/>
      <c r="F3" s="300"/>
    </row>
    <row r="4" spans="1:8" ht="18.75" x14ac:dyDescent="0.2">
      <c r="A4" s="293" t="s">
        <v>252</v>
      </c>
      <c r="B4" s="293"/>
      <c r="C4" s="293"/>
      <c r="D4" s="293"/>
      <c r="E4" s="293"/>
      <c r="F4" s="293"/>
    </row>
    <row r="5" spans="1:8" s="79" customFormat="1" ht="49.5" customHeight="1" x14ac:dyDescent="0.25">
      <c r="A5" s="301" t="s">
        <v>254</v>
      </c>
      <c r="B5" s="301"/>
      <c r="C5" s="301"/>
      <c r="D5" s="301"/>
      <c r="E5" s="301"/>
      <c r="F5" s="301"/>
    </row>
    <row r="6" spans="1:8" s="79" customFormat="1" ht="22.9" customHeight="1" x14ac:dyDescent="0.3">
      <c r="A6" s="299" t="s">
        <v>255</v>
      </c>
      <c r="B6" s="299"/>
      <c r="C6" s="299"/>
      <c r="D6" s="299"/>
      <c r="E6" s="102"/>
      <c r="F6" s="102"/>
    </row>
    <row r="7" spans="1:8" s="79" customFormat="1" ht="17.25" customHeight="1" x14ac:dyDescent="0.3">
      <c r="A7" s="297" t="s">
        <v>256</v>
      </c>
      <c r="B7" s="297"/>
      <c r="C7" s="297"/>
      <c r="D7" s="297"/>
      <c r="E7" s="297"/>
      <c r="F7" s="297"/>
      <c r="H7" s="87"/>
    </row>
    <row r="8" spans="1:8" s="79" customFormat="1" ht="22.5" customHeight="1" x14ac:dyDescent="0.3">
      <c r="A8" s="282" t="s">
        <v>257</v>
      </c>
      <c r="B8" s="282"/>
      <c r="C8" s="282"/>
      <c r="D8" s="282"/>
      <c r="E8" s="282"/>
      <c r="F8" s="282"/>
      <c r="H8" s="87"/>
    </row>
    <row r="9" spans="1:8" s="79" customFormat="1" ht="18" customHeight="1" x14ac:dyDescent="0.3">
      <c r="A9" s="250" t="s">
        <v>244</v>
      </c>
      <c r="B9" s="250"/>
      <c r="C9" s="250"/>
      <c r="D9" s="250"/>
      <c r="E9" s="250"/>
      <c r="F9" s="250"/>
      <c r="H9" s="87"/>
    </row>
    <row r="10" spans="1:8" ht="22.5" customHeight="1" x14ac:dyDescent="0.2">
      <c r="A10" s="103" t="s">
        <v>258</v>
      </c>
    </row>
    <row r="11" spans="1:8" s="104" customFormat="1" ht="18" customHeight="1" x14ac:dyDescent="0.3">
      <c r="A11" s="104" t="s">
        <v>259</v>
      </c>
    </row>
    <row r="12" spans="1:8" s="79" customFormat="1" ht="24.75" customHeight="1" x14ac:dyDescent="0.3">
      <c r="A12" s="101" t="s">
        <v>31</v>
      </c>
      <c r="B12" s="100"/>
      <c r="C12" s="100"/>
      <c r="D12" s="100"/>
      <c r="E12" s="100"/>
      <c r="F12" s="100"/>
      <c r="H12" s="87"/>
    </row>
    <row r="13" spans="1:8" s="79" customFormat="1" ht="18.75" customHeight="1" x14ac:dyDescent="0.3">
      <c r="A13" s="252" t="s">
        <v>260</v>
      </c>
      <c r="B13" s="252"/>
      <c r="C13" s="252"/>
      <c r="D13" s="252"/>
      <c r="E13" s="252"/>
      <c r="F13" s="252"/>
      <c r="H13" s="87"/>
    </row>
    <row r="14" spans="1:8" s="104" customFormat="1" ht="40.5" customHeight="1" x14ac:dyDescent="0.3">
      <c r="A14" s="298" t="s">
        <v>261</v>
      </c>
      <c r="B14" s="298"/>
      <c r="C14" s="298"/>
      <c r="D14" s="298"/>
      <c r="E14" s="298"/>
      <c r="F14" s="298"/>
    </row>
    <row r="15" spans="1:8" s="97" customFormat="1" ht="108.75" customHeight="1" x14ac:dyDescent="0.3">
      <c r="A15" s="250" t="s">
        <v>262</v>
      </c>
      <c r="B15" s="250"/>
      <c r="C15" s="250"/>
      <c r="D15" s="250"/>
      <c r="E15" s="250"/>
      <c r="F15" s="250"/>
      <c r="G15" s="99"/>
      <c r="H15" s="98"/>
    </row>
    <row r="17" spans="1:8" s="79" customFormat="1" ht="18.75" customHeight="1" x14ac:dyDescent="0.3">
      <c r="A17" s="248" t="s">
        <v>66</v>
      </c>
      <c r="B17" s="248"/>
      <c r="C17" s="248"/>
      <c r="D17" s="248"/>
      <c r="E17" s="249" t="s">
        <v>67</v>
      </c>
      <c r="F17" s="249"/>
      <c r="H17" s="88"/>
    </row>
  </sheetData>
  <mergeCells count="14">
    <mergeCell ref="A6:D6"/>
    <mergeCell ref="A1:F1"/>
    <mergeCell ref="A2:F2"/>
    <mergeCell ref="A3:F3"/>
    <mergeCell ref="A4:F4"/>
    <mergeCell ref="A5:F5"/>
    <mergeCell ref="A17:D17"/>
    <mergeCell ref="E17:F17"/>
    <mergeCell ref="A7:F7"/>
    <mergeCell ref="A8:F8"/>
    <mergeCell ref="A9:F9"/>
    <mergeCell ref="A13:F13"/>
    <mergeCell ref="A15:F15"/>
    <mergeCell ref="A14:F14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сентябрь 2020</vt:lpstr>
      <vt:lpstr>Лист1</vt:lpstr>
      <vt:lpstr>август!Область_печати</vt:lpstr>
      <vt:lpstr>Лист1!Область_печати</vt:lpstr>
      <vt:lpstr>'сентябрь 2020'!Область_печати</vt:lpstr>
    </vt:vector>
  </TitlesOfParts>
  <Company>Dnsoft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Elena Kataeva</cp:lastModifiedBy>
  <cp:lastPrinted>2020-09-11T07:41:35Z</cp:lastPrinted>
  <dcterms:created xsi:type="dcterms:W3CDTF">2009-01-26T06:44:36Z</dcterms:created>
  <dcterms:modified xsi:type="dcterms:W3CDTF">2020-09-11T07:42:16Z</dcterms:modified>
</cp:coreProperties>
</file>