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 tabRatio="601"/>
  </bookViews>
  <sheets>
    <sheet name="декабрь" sheetId="35" r:id="rId1"/>
  </sheets>
  <definedNames>
    <definedName name="_xlnm.Print_Titles" localSheetId="0">декабрь!$15:$15</definedName>
    <definedName name="_xlnm.Print_Area" localSheetId="0">декабрь!$B$2:$BD$292</definedName>
  </definedNames>
  <calcPr calcId="152511"/>
</workbook>
</file>

<file path=xl/calcChain.xml><?xml version="1.0" encoding="utf-8"?>
<calcChain xmlns="http://schemas.openxmlformats.org/spreadsheetml/2006/main">
  <c r="AZ118" i="35" l="1"/>
  <c r="BA118" i="35"/>
  <c r="AY118" i="35"/>
  <c r="AZ189" i="35"/>
  <c r="BA189" i="35"/>
  <c r="AY189" i="35"/>
  <c r="AY242" i="35" l="1"/>
  <c r="AS138" i="35" l="1"/>
  <c r="AY140" i="35"/>
  <c r="AY116" i="35"/>
  <c r="BD120" i="35" l="1"/>
  <c r="BC120" i="35"/>
  <c r="BB120" i="35"/>
  <c r="BA269" i="35" l="1"/>
  <c r="AZ269" i="35"/>
  <c r="AY269" i="35"/>
  <c r="BA267" i="35"/>
  <c r="AZ267" i="35"/>
  <c r="AY267" i="35"/>
  <c r="BA264" i="35"/>
  <c r="AZ264" i="35"/>
  <c r="AY264" i="35"/>
  <c r="BA262" i="35"/>
  <c r="AZ262" i="35"/>
  <c r="AY262" i="35"/>
  <c r="BA257" i="35"/>
  <c r="AZ257" i="35"/>
  <c r="AZ253" i="35"/>
  <c r="AY253" i="35"/>
  <c r="BA219" i="35"/>
  <c r="AZ219" i="35"/>
  <c r="BA216" i="35"/>
  <c r="BA201" i="35" s="1"/>
  <c r="AZ216" i="35"/>
  <c r="AY216" i="35"/>
  <c r="BA176" i="35"/>
  <c r="BA174" i="35" s="1"/>
  <c r="AZ176" i="35"/>
  <c r="AZ174" i="35" s="1"/>
  <c r="AY176" i="35"/>
  <c r="AY174" i="35" s="1"/>
  <c r="BA170" i="35"/>
  <c r="BA169" i="35" s="1"/>
  <c r="AZ170" i="35"/>
  <c r="AZ169" i="35" s="1"/>
  <c r="AY170" i="35"/>
  <c r="AY169" i="35" s="1"/>
  <c r="BA163" i="35"/>
  <c r="AZ163" i="35"/>
  <c r="AY163" i="35"/>
  <c r="AY161" i="35"/>
  <c r="BA156" i="35"/>
  <c r="AZ156" i="35"/>
  <c r="AY156" i="35"/>
  <c r="BA154" i="35"/>
  <c r="AZ154" i="35"/>
  <c r="AY154" i="35"/>
  <c r="BA152" i="35"/>
  <c r="AZ152" i="35"/>
  <c r="AY152" i="35"/>
  <c r="BA150" i="35"/>
  <c r="AZ150" i="35"/>
  <c r="AY150" i="35"/>
  <c r="BA147" i="35"/>
  <c r="AZ147" i="35"/>
  <c r="AY147" i="35"/>
  <c r="BA145" i="35"/>
  <c r="AZ145" i="35"/>
  <c r="BA142" i="35"/>
  <c r="AZ142" i="35"/>
  <c r="AY142" i="35"/>
  <c r="BA140" i="35"/>
  <c r="AZ140" i="35"/>
  <c r="BA138" i="35"/>
  <c r="AZ138" i="35"/>
  <c r="AY138" i="35"/>
  <c r="AY137" i="35" s="1"/>
  <c r="BA134" i="35"/>
  <c r="BA133" i="35" s="1"/>
  <c r="AZ134" i="35"/>
  <c r="AY134" i="35"/>
  <c r="AY133" i="35" s="1"/>
  <c r="AZ133" i="35"/>
  <c r="BA128" i="35"/>
  <c r="BA127" i="35" s="1"/>
  <c r="AZ128" i="35"/>
  <c r="AY128" i="35"/>
  <c r="AY127" i="35" s="1"/>
  <c r="AZ127" i="35"/>
  <c r="BA123" i="35"/>
  <c r="AZ123" i="35"/>
  <c r="AY123" i="35"/>
  <c r="BA116" i="35"/>
  <c r="BA110" i="35" s="1"/>
  <c r="AZ116" i="35"/>
  <c r="BA112" i="35"/>
  <c r="BA111" i="35" s="1"/>
  <c r="AZ112" i="35"/>
  <c r="AZ111" i="35" s="1"/>
  <c r="AZ110" i="35" s="1"/>
  <c r="AY112" i="35"/>
  <c r="AY111" i="35" s="1"/>
  <c r="BA107" i="35"/>
  <c r="BA103" i="35" s="1"/>
  <c r="BA102" i="35" s="1"/>
  <c r="AZ107" i="35"/>
  <c r="AZ103" i="35" s="1"/>
  <c r="AZ102" i="35" s="1"/>
  <c r="AY107" i="35"/>
  <c r="AY103" i="35" s="1"/>
  <c r="AY102" i="35" s="1"/>
  <c r="BA98" i="35"/>
  <c r="BA97" i="35" s="1"/>
  <c r="AZ98" i="35"/>
  <c r="AZ97" i="35" s="1"/>
  <c r="AY98" i="35"/>
  <c r="AY97" i="35" s="1"/>
  <c r="BA95" i="35"/>
  <c r="BA94" i="35" s="1"/>
  <c r="AZ95" i="35"/>
  <c r="AY95" i="35"/>
  <c r="BA90" i="35"/>
  <c r="BA89" i="35" s="1"/>
  <c r="AZ90" i="35"/>
  <c r="AZ89" i="35" s="1"/>
  <c r="AY90" i="35"/>
  <c r="AY89" i="35" s="1"/>
  <c r="BA86" i="35"/>
  <c r="BA85" i="35" s="1"/>
  <c r="AZ86" i="35"/>
  <c r="AZ85" i="35" s="1"/>
  <c r="AY85" i="35"/>
  <c r="BA82" i="35"/>
  <c r="AZ82" i="35"/>
  <c r="AY82" i="35"/>
  <c r="BA78" i="35"/>
  <c r="AZ78" i="35"/>
  <c r="AY78" i="35"/>
  <c r="BA77" i="35"/>
  <c r="AZ77" i="35"/>
  <c r="AY77" i="35"/>
  <c r="BA74" i="35"/>
  <c r="AZ74" i="35"/>
  <c r="AY74" i="35"/>
  <c r="BA69" i="35"/>
  <c r="BA68" i="35" s="1"/>
  <c r="AZ69" i="35"/>
  <c r="AZ68" i="35" s="1"/>
  <c r="AZ64" i="35" s="1"/>
  <c r="AY69" i="35"/>
  <c r="AY68" i="35" s="1"/>
  <c r="BA65" i="35"/>
  <c r="AZ65" i="35"/>
  <c r="AY65" i="35"/>
  <c r="AY64" i="35" s="1"/>
  <c r="BA61" i="35"/>
  <c r="AZ61" i="35"/>
  <c r="AY61" i="35"/>
  <c r="BA58" i="35"/>
  <c r="AZ58" i="35"/>
  <c r="AY58" i="35"/>
  <c r="BA56" i="35"/>
  <c r="BA55" i="35" s="1"/>
  <c r="AZ56" i="35"/>
  <c r="AZ55" i="35" s="1"/>
  <c r="AY56" i="35"/>
  <c r="BA52" i="35"/>
  <c r="AZ52" i="35"/>
  <c r="AY52" i="35"/>
  <c r="BA50" i="35"/>
  <c r="AZ50" i="35"/>
  <c r="AY50" i="35"/>
  <c r="BA47" i="35"/>
  <c r="AZ47" i="35"/>
  <c r="AY47" i="35"/>
  <c r="BA44" i="35"/>
  <c r="AZ44" i="35"/>
  <c r="AY44" i="35"/>
  <c r="BA41" i="35"/>
  <c r="AZ41" i="35"/>
  <c r="AY41" i="35"/>
  <c r="BA37" i="35"/>
  <c r="AZ37" i="35"/>
  <c r="AY37" i="35"/>
  <c r="BA34" i="35"/>
  <c r="AZ34" i="35"/>
  <c r="AY34" i="35"/>
  <c r="BA32" i="35"/>
  <c r="AZ32" i="35"/>
  <c r="AY32" i="35"/>
  <c r="BA30" i="35"/>
  <c r="AZ30" i="35"/>
  <c r="AY30" i="35"/>
  <c r="BA28" i="35"/>
  <c r="AZ28" i="35"/>
  <c r="AY28" i="35"/>
  <c r="BA20" i="35"/>
  <c r="AZ20" i="35"/>
  <c r="AY20" i="35"/>
  <c r="BA18" i="35"/>
  <c r="AZ49" i="35" l="1"/>
  <c r="BA49" i="35"/>
  <c r="AZ137" i="35"/>
  <c r="AY286" i="35"/>
  <c r="AY19" i="35"/>
  <c r="AZ27" i="35"/>
  <c r="AZ26" i="35" s="1"/>
  <c r="BA27" i="35"/>
  <c r="BA26" i="35" s="1"/>
  <c r="AY27" i="35"/>
  <c r="AY26" i="35" s="1"/>
  <c r="BA36" i="35"/>
  <c r="BA122" i="35"/>
  <c r="AZ201" i="35"/>
  <c r="AZ168" i="35" s="1"/>
  <c r="AZ167" i="35" s="1"/>
  <c r="AY18" i="35"/>
  <c r="AZ60" i="35"/>
  <c r="AZ18" i="35"/>
  <c r="AZ286" i="35"/>
  <c r="AZ19" i="35"/>
  <c r="BA19" i="35"/>
  <c r="BA286" i="35"/>
  <c r="AY136" i="35"/>
  <c r="AY76" i="35"/>
  <c r="AY73" i="35" s="1"/>
  <c r="AY60" i="35"/>
  <c r="AY36" i="35"/>
  <c r="AY122" i="35"/>
  <c r="AY110" i="35"/>
  <c r="AZ76" i="35"/>
  <c r="AZ122" i="35"/>
  <c r="BA137" i="35"/>
  <c r="BA253" i="35"/>
  <c r="BA168" i="35" s="1"/>
  <c r="BA167" i="35" s="1"/>
  <c r="AY55" i="35"/>
  <c r="AY49" i="35" s="1"/>
  <c r="BA64" i="35"/>
  <c r="BA60" i="35" s="1"/>
  <c r="BA76" i="35"/>
  <c r="AZ94" i="35"/>
  <c r="AZ36" i="35"/>
  <c r="BA161" i="35"/>
  <c r="AZ161" i="35"/>
  <c r="AZ136" i="35" s="1"/>
  <c r="N274" i="35"/>
  <c r="M274" i="35"/>
  <c r="L274" i="35"/>
  <c r="F274" i="35"/>
  <c r="T270" i="35"/>
  <c r="Z270" i="35" s="1"/>
  <c r="S270" i="35"/>
  <c r="Y270" i="35" s="1"/>
  <c r="AE270" i="35" s="1"/>
  <c r="AK270" i="35" s="1"/>
  <c r="AQ270" i="35" s="1"/>
  <c r="AW270" i="35" s="1"/>
  <c r="BC270" i="35" s="1"/>
  <c r="R270" i="35"/>
  <c r="X270" i="35" s="1"/>
  <c r="AD270" i="35" s="1"/>
  <c r="AJ270" i="35" s="1"/>
  <c r="AP270" i="35" s="1"/>
  <c r="AV270" i="35" s="1"/>
  <c r="BB270" i="35" s="1"/>
  <c r="K270" i="35"/>
  <c r="J270" i="35"/>
  <c r="I270" i="35"/>
  <c r="I269" i="35" s="1"/>
  <c r="AU269" i="35"/>
  <c r="AT269" i="35"/>
  <c r="AS269" i="35"/>
  <c r="AO269" i="35"/>
  <c r="AN269" i="35"/>
  <c r="AM269" i="35"/>
  <c r="AI269" i="35"/>
  <c r="AH269" i="35"/>
  <c r="AG269" i="35"/>
  <c r="AC269" i="35"/>
  <c r="AB269" i="35"/>
  <c r="AA269" i="35"/>
  <c r="W269" i="35"/>
  <c r="V269" i="35"/>
  <c r="U269" i="35"/>
  <c r="Q269" i="35"/>
  <c r="P269" i="35"/>
  <c r="O269" i="35"/>
  <c r="N269" i="35"/>
  <c r="T269" i="35" s="1"/>
  <c r="Z269" i="35" s="1"/>
  <c r="AF270" i="35" s="1"/>
  <c r="M269" i="35"/>
  <c r="L269" i="35"/>
  <c r="K269" i="35"/>
  <c r="J269" i="35"/>
  <c r="H269" i="35"/>
  <c r="G269" i="35"/>
  <c r="F269" i="35"/>
  <c r="AG268" i="35"/>
  <c r="AG267" i="35" s="1"/>
  <c r="U268" i="35"/>
  <c r="O268" i="35"/>
  <c r="O267" i="35" s="1"/>
  <c r="N268" i="35"/>
  <c r="K268" i="35" s="1"/>
  <c r="M268" i="35"/>
  <c r="L268" i="35"/>
  <c r="L267" i="35" s="1"/>
  <c r="F268" i="35"/>
  <c r="AU267" i="35"/>
  <c r="AT267" i="35"/>
  <c r="AS267" i="35"/>
  <c r="AO267" i="35"/>
  <c r="AN267" i="35"/>
  <c r="AM267" i="35"/>
  <c r="AI267" i="35"/>
  <c r="AH267" i="35"/>
  <c r="AC267" i="35"/>
  <c r="AB267" i="35"/>
  <c r="AA267" i="35"/>
  <c r="W267" i="35"/>
  <c r="V267" i="35"/>
  <c r="U267" i="35"/>
  <c r="Q267" i="35"/>
  <c r="P267" i="35"/>
  <c r="N267" i="35"/>
  <c r="K267" i="35"/>
  <c r="H267" i="35"/>
  <c r="G267" i="35"/>
  <c r="F267" i="35"/>
  <c r="AL266" i="35"/>
  <c r="AR266" i="35" s="1"/>
  <c r="AX266" i="35" s="1"/>
  <c r="BD266" i="35" s="1"/>
  <c r="AK266" i="35"/>
  <c r="AQ266" i="35" s="1"/>
  <c r="AW266" i="35" s="1"/>
  <c r="BC266" i="35" s="1"/>
  <c r="AG266" i="35"/>
  <c r="AL265" i="35"/>
  <c r="AR265" i="35" s="1"/>
  <c r="AE265" i="35"/>
  <c r="AK265" i="35" s="1"/>
  <c r="AQ265" i="35" s="1"/>
  <c r="AD265" i="35"/>
  <c r="AJ265" i="35" s="1"/>
  <c r="AU264" i="35"/>
  <c r="AT264" i="35"/>
  <c r="AS264" i="35"/>
  <c r="AO264" i="35"/>
  <c r="AN264" i="35"/>
  <c r="AM264" i="35"/>
  <c r="AL264" i="35"/>
  <c r="AI264" i="35"/>
  <c r="AH264" i="35"/>
  <c r="AF264" i="35"/>
  <c r="AF263" i="35" s="1"/>
  <c r="AL263" i="35" s="1"/>
  <c r="AR263" i="35" s="1"/>
  <c r="AX263" i="35" s="1"/>
  <c r="BD263" i="35" s="1"/>
  <c r="AE264" i="35"/>
  <c r="AD264" i="35"/>
  <c r="AC264" i="35"/>
  <c r="AB264" i="35"/>
  <c r="AA264" i="35"/>
  <c r="T263" i="35"/>
  <c r="T262" i="35" s="1"/>
  <c r="S263" i="35"/>
  <c r="Y263" i="35" s="1"/>
  <c r="R263" i="35"/>
  <c r="X263" i="35" s="1"/>
  <c r="K263" i="35"/>
  <c r="J263" i="35"/>
  <c r="I263" i="35"/>
  <c r="AU262" i="35"/>
  <c r="AT262" i="35"/>
  <c r="AS262" i="35"/>
  <c r="AO262" i="35"/>
  <c r="AN262" i="35"/>
  <c r="AM262" i="35"/>
  <c r="AI262" i="35"/>
  <c r="AL262" i="35" s="1"/>
  <c r="AH262" i="35"/>
  <c r="AG262" i="35"/>
  <c r="AC262" i="35"/>
  <c r="AB262" i="35"/>
  <c r="AA262" i="35"/>
  <c r="W262" i="35"/>
  <c r="V262" i="35"/>
  <c r="U262" i="35"/>
  <c r="S262" i="35"/>
  <c r="R262" i="35"/>
  <c r="Q262" i="35"/>
  <c r="P262" i="35"/>
  <c r="O262" i="35"/>
  <c r="N262" i="35"/>
  <c r="K262" i="35" s="1"/>
  <c r="M262" i="35"/>
  <c r="L262" i="35"/>
  <c r="H262" i="35"/>
  <c r="G262" i="35"/>
  <c r="J262" i="35" s="1"/>
  <c r="F262" i="35"/>
  <c r="I262" i="35" s="1"/>
  <c r="AL261" i="35"/>
  <c r="AR261" i="35" s="1"/>
  <c r="AX261" i="35" s="1"/>
  <c r="BD261" i="35" s="1"/>
  <c r="AK261" i="35"/>
  <c r="AQ261" i="35" s="1"/>
  <c r="AW261" i="35" s="1"/>
  <c r="BC261" i="35" s="1"/>
  <c r="AJ261" i="35"/>
  <c r="AP261" i="35" s="1"/>
  <c r="AV261" i="35" s="1"/>
  <c r="BB261" i="35" s="1"/>
  <c r="AL260" i="35"/>
  <c r="AR260" i="35" s="1"/>
  <c r="AX260" i="35" s="1"/>
  <c r="BD260" i="35" s="1"/>
  <c r="AK260" i="35"/>
  <c r="AQ260" i="35" s="1"/>
  <c r="AJ260" i="35"/>
  <c r="AP260" i="35" s="1"/>
  <c r="AV260" i="35" s="1"/>
  <c r="BB260" i="35" s="1"/>
  <c r="AL259" i="35"/>
  <c r="AR259" i="35" s="1"/>
  <c r="AX259" i="35" s="1"/>
  <c r="BD259" i="35" s="1"/>
  <c r="AJ259" i="35"/>
  <c r="AP259" i="35" s="1"/>
  <c r="AV259" i="35" s="1"/>
  <c r="BB259" i="35" s="1"/>
  <c r="Z259" i="35"/>
  <c r="Y259" i="35"/>
  <c r="X259" i="35"/>
  <c r="AF258" i="35"/>
  <c r="AL258" i="35" s="1"/>
  <c r="AR258" i="35" s="1"/>
  <c r="AX258" i="35" s="1"/>
  <c r="BD258" i="35" s="1"/>
  <c r="Z258" i="35"/>
  <c r="Y258" i="35"/>
  <c r="Y257" i="35" s="1"/>
  <c r="X258" i="35"/>
  <c r="AD258" i="35" s="1"/>
  <c r="AJ258" i="35" s="1"/>
  <c r="AU257" i="35"/>
  <c r="AT257" i="35"/>
  <c r="AT253" i="35" s="1"/>
  <c r="AO257" i="35"/>
  <c r="AO253" i="35" s="1"/>
  <c r="AN257" i="35"/>
  <c r="AN253" i="35" s="1"/>
  <c r="AI257" i="35"/>
  <c r="AH257" i="35"/>
  <c r="AH253" i="35" s="1"/>
  <c r="AG257" i="35"/>
  <c r="AG253" i="35" s="1"/>
  <c r="AE257" i="35"/>
  <c r="AC257" i="35"/>
  <c r="AB257" i="35"/>
  <c r="AB253" i="35" s="1"/>
  <c r="AA257" i="35"/>
  <c r="U257" i="35"/>
  <c r="U253" i="35" s="1"/>
  <c r="Z256" i="35"/>
  <c r="AF256" i="35" s="1"/>
  <c r="AL256" i="35" s="1"/>
  <c r="AR256" i="35" s="1"/>
  <c r="AX256" i="35" s="1"/>
  <c r="BD256" i="35" s="1"/>
  <c r="Y256" i="35"/>
  <c r="AE256" i="35" s="1"/>
  <c r="AK256" i="35" s="1"/>
  <c r="AQ256" i="35" s="1"/>
  <c r="AW256" i="35" s="1"/>
  <c r="BC256" i="35" s="1"/>
  <c r="X256" i="35"/>
  <c r="AD256" i="35" s="1"/>
  <c r="AJ256" i="35" s="1"/>
  <c r="AP256" i="35" s="1"/>
  <c r="AV256" i="35" s="1"/>
  <c r="BB256" i="35" s="1"/>
  <c r="Z255" i="35"/>
  <c r="AF255" i="35" s="1"/>
  <c r="AL255" i="35" s="1"/>
  <c r="AR255" i="35" s="1"/>
  <c r="AX255" i="35" s="1"/>
  <c r="BD255" i="35" s="1"/>
  <c r="Y255" i="35"/>
  <c r="AE255" i="35" s="1"/>
  <c r="AK255" i="35" s="1"/>
  <c r="AQ255" i="35" s="1"/>
  <c r="AW255" i="35" s="1"/>
  <c r="BC255" i="35" s="1"/>
  <c r="X255" i="35"/>
  <c r="AD255" i="35" s="1"/>
  <c r="AJ255" i="35" s="1"/>
  <c r="AP255" i="35" s="1"/>
  <c r="AV255" i="35" s="1"/>
  <c r="BB255" i="35" s="1"/>
  <c r="T254" i="35"/>
  <c r="Z254" i="35" s="1"/>
  <c r="AF254" i="35" s="1"/>
  <c r="S254" i="35"/>
  <c r="Y254" i="35" s="1"/>
  <c r="R254" i="35"/>
  <c r="K254" i="35"/>
  <c r="J254" i="35"/>
  <c r="I254" i="35"/>
  <c r="AU253" i="35"/>
  <c r="AS253" i="35"/>
  <c r="AM253" i="35"/>
  <c r="AI253" i="35"/>
  <c r="AC253" i="35"/>
  <c r="AA253" i="35"/>
  <c r="W253" i="35"/>
  <c r="V253" i="35"/>
  <c r="Q253" i="35"/>
  <c r="P253" i="35"/>
  <c r="O253" i="35"/>
  <c r="N253" i="35"/>
  <c r="K253" i="35" s="1"/>
  <c r="M253" i="35"/>
  <c r="J253" i="35" s="1"/>
  <c r="L253" i="35"/>
  <c r="I253" i="35" s="1"/>
  <c r="T252" i="35"/>
  <c r="Z252" i="35" s="1"/>
  <c r="AF252" i="35" s="1"/>
  <c r="AL252" i="35" s="1"/>
  <c r="AR252" i="35" s="1"/>
  <c r="AX252" i="35" s="1"/>
  <c r="BD252" i="35" s="1"/>
  <c r="S252" i="35"/>
  <c r="Y252" i="35" s="1"/>
  <c r="AE252" i="35" s="1"/>
  <c r="AK252" i="35" s="1"/>
  <c r="AQ252" i="35" s="1"/>
  <c r="AW252" i="35" s="1"/>
  <c r="BC252" i="35" s="1"/>
  <c r="R252" i="35"/>
  <c r="X252" i="35" s="1"/>
  <c r="AD252" i="35" s="1"/>
  <c r="AJ252" i="35" s="1"/>
  <c r="AP252" i="35" s="1"/>
  <c r="AV252" i="35" s="1"/>
  <c r="BB252" i="35" s="1"/>
  <c r="K252" i="35"/>
  <c r="J252" i="35"/>
  <c r="I252" i="35"/>
  <c r="Z251" i="35"/>
  <c r="AF251" i="35" s="1"/>
  <c r="AL251" i="35" s="1"/>
  <c r="AR251" i="35" s="1"/>
  <c r="AX251" i="35" s="1"/>
  <c r="BD251" i="35" s="1"/>
  <c r="T251" i="35"/>
  <c r="S251" i="35"/>
  <c r="Y251" i="35" s="1"/>
  <c r="AE251" i="35" s="1"/>
  <c r="AK251" i="35" s="1"/>
  <c r="AQ251" i="35" s="1"/>
  <c r="AW251" i="35" s="1"/>
  <c r="BC251" i="35" s="1"/>
  <c r="R251" i="35"/>
  <c r="X251" i="35" s="1"/>
  <c r="AD251" i="35" s="1"/>
  <c r="AJ251" i="35" s="1"/>
  <c r="AP251" i="35" s="1"/>
  <c r="AV251" i="35" s="1"/>
  <c r="BB251" i="35" s="1"/>
  <c r="K251" i="35"/>
  <c r="J251" i="35"/>
  <c r="I251" i="35"/>
  <c r="T250" i="35"/>
  <c r="Z250" i="35" s="1"/>
  <c r="AF250" i="35" s="1"/>
  <c r="AL250" i="35" s="1"/>
  <c r="AR250" i="35" s="1"/>
  <c r="AX250" i="35" s="1"/>
  <c r="BD250" i="35" s="1"/>
  <c r="S250" i="35"/>
  <c r="Y250" i="35" s="1"/>
  <c r="AE250" i="35" s="1"/>
  <c r="AK250" i="35" s="1"/>
  <c r="AQ250" i="35" s="1"/>
  <c r="AW250" i="35" s="1"/>
  <c r="BC250" i="35" s="1"/>
  <c r="R250" i="35"/>
  <c r="X250" i="35" s="1"/>
  <c r="AD250" i="35" s="1"/>
  <c r="AJ250" i="35" s="1"/>
  <c r="AP250" i="35" s="1"/>
  <c r="AV250" i="35" s="1"/>
  <c r="BB250" i="35" s="1"/>
  <c r="K250" i="35"/>
  <c r="J250" i="35"/>
  <c r="I250" i="35"/>
  <c r="AL249" i="35"/>
  <c r="AR249" i="35" s="1"/>
  <c r="AX249" i="35" s="1"/>
  <c r="BD249" i="35" s="1"/>
  <c r="T249" i="35"/>
  <c r="Z249" i="35" s="1"/>
  <c r="S249" i="35"/>
  <c r="Y249" i="35" s="1"/>
  <c r="AE249" i="35" s="1"/>
  <c r="AK249" i="35" s="1"/>
  <c r="AQ249" i="35" s="1"/>
  <c r="AW249" i="35" s="1"/>
  <c r="BC249" i="35" s="1"/>
  <c r="R249" i="35"/>
  <c r="X249" i="35" s="1"/>
  <c r="AD249" i="35" s="1"/>
  <c r="AJ249" i="35" s="1"/>
  <c r="AP249" i="35" s="1"/>
  <c r="AV249" i="35" s="1"/>
  <c r="BB249" i="35" s="1"/>
  <c r="K249" i="35"/>
  <c r="J249" i="35"/>
  <c r="I249" i="35"/>
  <c r="T248" i="35"/>
  <c r="Z248" i="35" s="1"/>
  <c r="AF248" i="35" s="1"/>
  <c r="AL248" i="35" s="1"/>
  <c r="AR248" i="35" s="1"/>
  <c r="AX248" i="35" s="1"/>
  <c r="BD248" i="35" s="1"/>
  <c r="S248" i="35"/>
  <c r="Y248" i="35" s="1"/>
  <c r="AE248" i="35" s="1"/>
  <c r="AK248" i="35" s="1"/>
  <c r="AQ248" i="35" s="1"/>
  <c r="AW248" i="35" s="1"/>
  <c r="BC248" i="35" s="1"/>
  <c r="R248" i="35"/>
  <c r="X248" i="35" s="1"/>
  <c r="AD248" i="35" s="1"/>
  <c r="AJ248" i="35" s="1"/>
  <c r="AP248" i="35" s="1"/>
  <c r="AV248" i="35" s="1"/>
  <c r="BB248" i="35" s="1"/>
  <c r="K248" i="35"/>
  <c r="J248" i="35"/>
  <c r="I248" i="35"/>
  <c r="T247" i="35"/>
  <c r="Z247" i="35" s="1"/>
  <c r="AF247" i="35" s="1"/>
  <c r="AL247" i="35" s="1"/>
  <c r="AR247" i="35" s="1"/>
  <c r="AX247" i="35" s="1"/>
  <c r="BD247" i="35" s="1"/>
  <c r="S247" i="35"/>
  <c r="Y247" i="35" s="1"/>
  <c r="AE247" i="35" s="1"/>
  <c r="AK247" i="35" s="1"/>
  <c r="AQ247" i="35" s="1"/>
  <c r="AW247" i="35" s="1"/>
  <c r="BC247" i="35" s="1"/>
  <c r="R247" i="35"/>
  <c r="X247" i="35" s="1"/>
  <c r="AD247" i="35" s="1"/>
  <c r="AJ247" i="35" s="1"/>
  <c r="AP247" i="35" s="1"/>
  <c r="AV247" i="35" s="1"/>
  <c r="BB247" i="35" s="1"/>
  <c r="K247" i="35"/>
  <c r="J247" i="35"/>
  <c r="I247" i="35"/>
  <c r="Z246" i="35"/>
  <c r="AF246" i="35" s="1"/>
  <c r="AL246" i="35" s="1"/>
  <c r="AR246" i="35" s="1"/>
  <c r="AX246" i="35" s="1"/>
  <c r="BD246" i="35" s="1"/>
  <c r="T246" i="35"/>
  <c r="S246" i="35"/>
  <c r="Y246" i="35" s="1"/>
  <c r="AE246" i="35" s="1"/>
  <c r="AK246" i="35" s="1"/>
  <c r="AQ246" i="35" s="1"/>
  <c r="AW246" i="35" s="1"/>
  <c r="BC246" i="35" s="1"/>
  <c r="R246" i="35"/>
  <c r="X246" i="35" s="1"/>
  <c r="AD246" i="35" s="1"/>
  <c r="AJ246" i="35" s="1"/>
  <c r="AP246" i="35" s="1"/>
  <c r="AV246" i="35" s="1"/>
  <c r="BB246" i="35" s="1"/>
  <c r="T245" i="35"/>
  <c r="Z245" i="35" s="1"/>
  <c r="AF245" i="35" s="1"/>
  <c r="AL245" i="35" s="1"/>
  <c r="AR245" i="35" s="1"/>
  <c r="AX245" i="35" s="1"/>
  <c r="BD245" i="35" s="1"/>
  <c r="S245" i="35"/>
  <c r="Y245" i="35" s="1"/>
  <c r="AE245" i="35" s="1"/>
  <c r="AK245" i="35" s="1"/>
  <c r="AQ245" i="35" s="1"/>
  <c r="AW245" i="35" s="1"/>
  <c r="BC245" i="35" s="1"/>
  <c r="R245" i="35"/>
  <c r="X245" i="35" s="1"/>
  <c r="AD245" i="35" s="1"/>
  <c r="AJ245" i="35" s="1"/>
  <c r="AP245" i="35" s="1"/>
  <c r="AV245" i="35" s="1"/>
  <c r="BB245" i="35" s="1"/>
  <c r="K245" i="35"/>
  <c r="J245" i="35"/>
  <c r="I245" i="35"/>
  <c r="T244" i="35"/>
  <c r="Z244" i="35" s="1"/>
  <c r="AF244" i="35" s="1"/>
  <c r="AL244" i="35" s="1"/>
  <c r="AR244" i="35" s="1"/>
  <c r="AX244" i="35" s="1"/>
  <c r="BD244" i="35" s="1"/>
  <c r="S244" i="35"/>
  <c r="Y244" i="35" s="1"/>
  <c r="AE244" i="35" s="1"/>
  <c r="AK244" i="35" s="1"/>
  <c r="AQ244" i="35" s="1"/>
  <c r="AW244" i="35" s="1"/>
  <c r="BC244" i="35" s="1"/>
  <c r="R244" i="35"/>
  <c r="X244" i="35" s="1"/>
  <c r="AD244" i="35" s="1"/>
  <c r="AJ244" i="35" s="1"/>
  <c r="AP244" i="35" s="1"/>
  <c r="AV244" i="35" s="1"/>
  <c r="BB244" i="35" s="1"/>
  <c r="K244" i="35"/>
  <c r="J244" i="35"/>
  <c r="I244" i="35"/>
  <c r="T243" i="35"/>
  <c r="Z243" i="35" s="1"/>
  <c r="AF243" i="35" s="1"/>
  <c r="AL243" i="35" s="1"/>
  <c r="AR243" i="35" s="1"/>
  <c r="AX243" i="35" s="1"/>
  <c r="BD243" i="35" s="1"/>
  <c r="S243" i="35"/>
  <c r="Y243" i="35" s="1"/>
  <c r="AE243" i="35" s="1"/>
  <c r="AK243" i="35" s="1"/>
  <c r="AQ243" i="35" s="1"/>
  <c r="AW243" i="35" s="1"/>
  <c r="BC243" i="35" s="1"/>
  <c r="R243" i="35"/>
  <c r="X243" i="35" s="1"/>
  <c r="AD243" i="35" s="1"/>
  <c r="AJ243" i="35" s="1"/>
  <c r="AP243" i="35" s="1"/>
  <c r="AV243" i="35" s="1"/>
  <c r="BB243" i="35" s="1"/>
  <c r="K243" i="35"/>
  <c r="J243" i="35"/>
  <c r="I243" i="35"/>
  <c r="T242" i="35"/>
  <c r="Z242" i="35" s="1"/>
  <c r="AF242" i="35" s="1"/>
  <c r="AL242" i="35" s="1"/>
  <c r="AR242" i="35" s="1"/>
  <c r="AX242" i="35" s="1"/>
  <c r="BD242" i="35" s="1"/>
  <c r="S242" i="35"/>
  <c r="Y242" i="35" s="1"/>
  <c r="AE242" i="35" s="1"/>
  <c r="AK242" i="35" s="1"/>
  <c r="AQ242" i="35" s="1"/>
  <c r="AW242" i="35" s="1"/>
  <c r="BC242" i="35" s="1"/>
  <c r="R242" i="35"/>
  <c r="X242" i="35" s="1"/>
  <c r="AD242" i="35" s="1"/>
  <c r="AJ242" i="35" s="1"/>
  <c r="AP242" i="35" s="1"/>
  <c r="AV242" i="35" s="1"/>
  <c r="K242" i="35"/>
  <c r="J242" i="35"/>
  <c r="I242" i="35"/>
  <c r="T241" i="35"/>
  <c r="Z241" i="35" s="1"/>
  <c r="AF241" i="35" s="1"/>
  <c r="AL241" i="35" s="1"/>
  <c r="AR241" i="35" s="1"/>
  <c r="AX241" i="35" s="1"/>
  <c r="BD241" i="35" s="1"/>
  <c r="S241" i="35"/>
  <c r="Y241" i="35" s="1"/>
  <c r="AE241" i="35" s="1"/>
  <c r="AK241" i="35" s="1"/>
  <c r="AQ241" i="35" s="1"/>
  <c r="AW241" i="35" s="1"/>
  <c r="BC241" i="35" s="1"/>
  <c r="R241" i="35"/>
  <c r="X241" i="35" s="1"/>
  <c r="AD241" i="35" s="1"/>
  <c r="AJ241" i="35" s="1"/>
  <c r="AP241" i="35" s="1"/>
  <c r="AV241" i="35" s="1"/>
  <c r="BB241" i="35" s="1"/>
  <c r="K241" i="35"/>
  <c r="J241" i="35"/>
  <c r="I241" i="35"/>
  <c r="X240" i="35"/>
  <c r="AD240" i="35" s="1"/>
  <c r="AJ240" i="35" s="1"/>
  <c r="AP240" i="35" s="1"/>
  <c r="AV240" i="35" s="1"/>
  <c r="BB240" i="35" s="1"/>
  <c r="T240" i="35"/>
  <c r="Z240" i="35" s="1"/>
  <c r="AF240" i="35" s="1"/>
  <c r="AL240" i="35" s="1"/>
  <c r="AR240" i="35" s="1"/>
  <c r="AX240" i="35" s="1"/>
  <c r="BD240" i="35" s="1"/>
  <c r="S240" i="35"/>
  <c r="Y240" i="35" s="1"/>
  <c r="AE240" i="35" s="1"/>
  <c r="AK240" i="35" s="1"/>
  <c r="AQ240" i="35" s="1"/>
  <c r="AW240" i="35" s="1"/>
  <c r="BC240" i="35" s="1"/>
  <c r="R240" i="35"/>
  <c r="K240" i="35"/>
  <c r="J240" i="35"/>
  <c r="I240" i="35"/>
  <c r="T239" i="35"/>
  <c r="Z239" i="35" s="1"/>
  <c r="AF239" i="35" s="1"/>
  <c r="AL239" i="35" s="1"/>
  <c r="AR239" i="35" s="1"/>
  <c r="AX239" i="35" s="1"/>
  <c r="BD239" i="35" s="1"/>
  <c r="S239" i="35"/>
  <c r="Y239" i="35" s="1"/>
  <c r="AE239" i="35" s="1"/>
  <c r="AK239" i="35" s="1"/>
  <c r="AQ239" i="35" s="1"/>
  <c r="AW239" i="35" s="1"/>
  <c r="BC239" i="35" s="1"/>
  <c r="R239" i="35"/>
  <c r="X239" i="35" s="1"/>
  <c r="AD239" i="35" s="1"/>
  <c r="AJ239" i="35" s="1"/>
  <c r="AP239" i="35" s="1"/>
  <c r="AV239" i="35" s="1"/>
  <c r="BB239" i="35" s="1"/>
  <c r="K239" i="35"/>
  <c r="J239" i="35"/>
  <c r="I239" i="35"/>
  <c r="T238" i="35"/>
  <c r="Z238" i="35" s="1"/>
  <c r="AF238" i="35" s="1"/>
  <c r="AL238" i="35" s="1"/>
  <c r="AR238" i="35" s="1"/>
  <c r="AX238" i="35" s="1"/>
  <c r="BD238" i="35" s="1"/>
  <c r="S238" i="35"/>
  <c r="Y238" i="35" s="1"/>
  <c r="AE238" i="35" s="1"/>
  <c r="AK238" i="35" s="1"/>
  <c r="AQ238" i="35" s="1"/>
  <c r="AW238" i="35" s="1"/>
  <c r="BC238" i="35" s="1"/>
  <c r="R238" i="35"/>
  <c r="X238" i="35" s="1"/>
  <c r="AD238" i="35" s="1"/>
  <c r="AJ238" i="35" s="1"/>
  <c r="AP238" i="35" s="1"/>
  <c r="AV238" i="35" s="1"/>
  <c r="BB238" i="35" s="1"/>
  <c r="K238" i="35"/>
  <c r="J238" i="35"/>
  <c r="I238" i="35"/>
  <c r="T237" i="35"/>
  <c r="Z237" i="35" s="1"/>
  <c r="AF237" i="35" s="1"/>
  <c r="AL237" i="35" s="1"/>
  <c r="AR237" i="35" s="1"/>
  <c r="AX237" i="35" s="1"/>
  <c r="BD237" i="35" s="1"/>
  <c r="S237" i="35"/>
  <c r="Y237" i="35" s="1"/>
  <c r="AE237" i="35" s="1"/>
  <c r="AK237" i="35" s="1"/>
  <c r="AQ237" i="35" s="1"/>
  <c r="AW237" i="35" s="1"/>
  <c r="BC237" i="35" s="1"/>
  <c r="R237" i="35"/>
  <c r="X237" i="35" s="1"/>
  <c r="AD237" i="35" s="1"/>
  <c r="AJ237" i="35" s="1"/>
  <c r="AP237" i="35" s="1"/>
  <c r="AV237" i="35" s="1"/>
  <c r="BB237" i="35" s="1"/>
  <c r="K237" i="35"/>
  <c r="J237" i="35"/>
  <c r="I237" i="35"/>
  <c r="T236" i="35"/>
  <c r="Z236" i="35" s="1"/>
  <c r="AF236" i="35" s="1"/>
  <c r="AL236" i="35" s="1"/>
  <c r="AR236" i="35" s="1"/>
  <c r="AX236" i="35" s="1"/>
  <c r="BD236" i="35" s="1"/>
  <c r="S236" i="35"/>
  <c r="Y236" i="35" s="1"/>
  <c r="AE236" i="35" s="1"/>
  <c r="AK236" i="35" s="1"/>
  <c r="AQ236" i="35" s="1"/>
  <c r="AW236" i="35" s="1"/>
  <c r="BC236" i="35" s="1"/>
  <c r="R236" i="35"/>
  <c r="X236" i="35" s="1"/>
  <c r="AD236" i="35" s="1"/>
  <c r="AJ236" i="35" s="1"/>
  <c r="AP236" i="35" s="1"/>
  <c r="AV236" i="35" s="1"/>
  <c r="BB236" i="35" s="1"/>
  <c r="K236" i="35"/>
  <c r="J236" i="35"/>
  <c r="I236" i="35"/>
  <c r="T235" i="35"/>
  <c r="Z235" i="35" s="1"/>
  <c r="AF235" i="35" s="1"/>
  <c r="AL235" i="35" s="1"/>
  <c r="AR235" i="35" s="1"/>
  <c r="AX235" i="35" s="1"/>
  <c r="BD235" i="35" s="1"/>
  <c r="S235" i="35"/>
  <c r="Y235" i="35" s="1"/>
  <c r="AE235" i="35" s="1"/>
  <c r="AK235" i="35" s="1"/>
  <c r="AQ235" i="35" s="1"/>
  <c r="AW235" i="35" s="1"/>
  <c r="BC235" i="35" s="1"/>
  <c r="R235" i="35"/>
  <c r="X235" i="35" s="1"/>
  <c r="AD235" i="35" s="1"/>
  <c r="AJ235" i="35" s="1"/>
  <c r="AP235" i="35" s="1"/>
  <c r="AV235" i="35" s="1"/>
  <c r="BB235" i="35" s="1"/>
  <c r="K235" i="35"/>
  <c r="J235" i="35"/>
  <c r="I235" i="35"/>
  <c r="T234" i="35"/>
  <c r="Z234" i="35" s="1"/>
  <c r="AF234" i="35" s="1"/>
  <c r="AL234" i="35" s="1"/>
  <c r="AR234" i="35" s="1"/>
  <c r="AX234" i="35" s="1"/>
  <c r="BD234" i="35" s="1"/>
  <c r="S234" i="35"/>
  <c r="Y234" i="35" s="1"/>
  <c r="AE234" i="35" s="1"/>
  <c r="AK234" i="35" s="1"/>
  <c r="AQ234" i="35" s="1"/>
  <c r="AW234" i="35" s="1"/>
  <c r="BC234" i="35" s="1"/>
  <c r="R234" i="35"/>
  <c r="X234" i="35" s="1"/>
  <c r="AD234" i="35" s="1"/>
  <c r="AJ234" i="35" s="1"/>
  <c r="AP234" i="35" s="1"/>
  <c r="AV234" i="35" s="1"/>
  <c r="BB234" i="35" s="1"/>
  <c r="K234" i="35"/>
  <c r="J234" i="35"/>
  <c r="I234" i="35"/>
  <c r="T233" i="35"/>
  <c r="Z233" i="35" s="1"/>
  <c r="AF233" i="35" s="1"/>
  <c r="AL233" i="35" s="1"/>
  <c r="AR233" i="35" s="1"/>
  <c r="AX233" i="35" s="1"/>
  <c r="BD233" i="35" s="1"/>
  <c r="S233" i="35"/>
  <c r="Y233" i="35" s="1"/>
  <c r="AE233" i="35" s="1"/>
  <c r="AK233" i="35" s="1"/>
  <c r="AQ233" i="35" s="1"/>
  <c r="AW233" i="35" s="1"/>
  <c r="BC233" i="35" s="1"/>
  <c r="R233" i="35"/>
  <c r="X233" i="35" s="1"/>
  <c r="AD233" i="35" s="1"/>
  <c r="AJ233" i="35" s="1"/>
  <c r="AP233" i="35" s="1"/>
  <c r="AV233" i="35" s="1"/>
  <c r="K233" i="35"/>
  <c r="J233" i="35"/>
  <c r="I233" i="35"/>
  <c r="T232" i="35"/>
  <c r="Z232" i="35" s="1"/>
  <c r="AF232" i="35" s="1"/>
  <c r="AL232" i="35" s="1"/>
  <c r="AR232" i="35" s="1"/>
  <c r="AX232" i="35" s="1"/>
  <c r="BD232" i="35" s="1"/>
  <c r="S232" i="35"/>
  <c r="Y232" i="35" s="1"/>
  <c r="AE232" i="35" s="1"/>
  <c r="AK232" i="35" s="1"/>
  <c r="AQ232" i="35" s="1"/>
  <c r="AW232" i="35" s="1"/>
  <c r="BC232" i="35" s="1"/>
  <c r="R232" i="35"/>
  <c r="X232" i="35" s="1"/>
  <c r="AD232" i="35" s="1"/>
  <c r="AJ232" i="35" s="1"/>
  <c r="AP232" i="35" s="1"/>
  <c r="AV232" i="35" s="1"/>
  <c r="BB232" i="35" s="1"/>
  <c r="K232" i="35"/>
  <c r="J232" i="35"/>
  <c r="I232" i="35"/>
  <c r="T231" i="35"/>
  <c r="Z231" i="35" s="1"/>
  <c r="AF231" i="35" s="1"/>
  <c r="AL231" i="35" s="1"/>
  <c r="AR231" i="35" s="1"/>
  <c r="AX231" i="35" s="1"/>
  <c r="BD231" i="35" s="1"/>
  <c r="S231" i="35"/>
  <c r="Y231" i="35" s="1"/>
  <c r="AE231" i="35" s="1"/>
  <c r="AK231" i="35" s="1"/>
  <c r="AQ231" i="35" s="1"/>
  <c r="AW231" i="35" s="1"/>
  <c r="BC231" i="35" s="1"/>
  <c r="R231" i="35"/>
  <c r="X231" i="35" s="1"/>
  <c r="AD231" i="35" s="1"/>
  <c r="AJ231" i="35" s="1"/>
  <c r="AP231" i="35" s="1"/>
  <c r="AV231" i="35" s="1"/>
  <c r="BB231" i="35" s="1"/>
  <c r="K231" i="35"/>
  <c r="J231" i="35"/>
  <c r="I231" i="35"/>
  <c r="T230" i="35"/>
  <c r="Z230" i="35" s="1"/>
  <c r="AF230" i="35" s="1"/>
  <c r="AL230" i="35" s="1"/>
  <c r="AR230" i="35" s="1"/>
  <c r="AX230" i="35" s="1"/>
  <c r="BD230" i="35" s="1"/>
  <c r="S230" i="35"/>
  <c r="Y230" i="35" s="1"/>
  <c r="AE230" i="35" s="1"/>
  <c r="AK230" i="35" s="1"/>
  <c r="AQ230" i="35" s="1"/>
  <c r="AW230" i="35" s="1"/>
  <c r="BC230" i="35" s="1"/>
  <c r="R230" i="35"/>
  <c r="X230" i="35" s="1"/>
  <c r="AD230" i="35" s="1"/>
  <c r="AJ230" i="35" s="1"/>
  <c r="AP230" i="35" s="1"/>
  <c r="AV230" i="35" s="1"/>
  <c r="BB230" i="35" s="1"/>
  <c r="K230" i="35"/>
  <c r="J230" i="35"/>
  <c r="I230" i="35"/>
  <c r="AG229" i="35"/>
  <c r="AG219" i="35" s="1"/>
  <c r="T229" i="35"/>
  <c r="Z229" i="35" s="1"/>
  <c r="AF229" i="35" s="1"/>
  <c r="AL229" i="35" s="1"/>
  <c r="AR229" i="35" s="1"/>
  <c r="AX229" i="35" s="1"/>
  <c r="BD229" i="35" s="1"/>
  <c r="S229" i="35"/>
  <c r="Y229" i="35" s="1"/>
  <c r="AE229" i="35" s="1"/>
  <c r="AK229" i="35" s="1"/>
  <c r="AQ229" i="35" s="1"/>
  <c r="AW229" i="35" s="1"/>
  <c r="BC229" i="35" s="1"/>
  <c r="R229" i="35"/>
  <c r="X229" i="35" s="1"/>
  <c r="AD229" i="35" s="1"/>
  <c r="K229" i="35"/>
  <c r="J229" i="35"/>
  <c r="I229" i="35"/>
  <c r="T228" i="35"/>
  <c r="Z228" i="35" s="1"/>
  <c r="AF228" i="35" s="1"/>
  <c r="AL228" i="35" s="1"/>
  <c r="AR228" i="35" s="1"/>
  <c r="AX228" i="35" s="1"/>
  <c r="BD228" i="35" s="1"/>
  <c r="S228" i="35"/>
  <c r="Y228" i="35" s="1"/>
  <c r="AE228" i="35" s="1"/>
  <c r="AK228" i="35" s="1"/>
  <c r="AQ228" i="35" s="1"/>
  <c r="AW228" i="35" s="1"/>
  <c r="BC228" i="35" s="1"/>
  <c r="R228" i="35"/>
  <c r="X228" i="35" s="1"/>
  <c r="AD228" i="35" s="1"/>
  <c r="AJ228" i="35" s="1"/>
  <c r="AP228" i="35" s="1"/>
  <c r="AV228" i="35" s="1"/>
  <c r="BB228" i="35" s="1"/>
  <c r="K228" i="35"/>
  <c r="J228" i="35"/>
  <c r="I228" i="35"/>
  <c r="T227" i="35"/>
  <c r="Z227" i="35" s="1"/>
  <c r="AF227" i="35" s="1"/>
  <c r="AL227" i="35" s="1"/>
  <c r="AR227" i="35" s="1"/>
  <c r="AX227" i="35" s="1"/>
  <c r="BD227" i="35" s="1"/>
  <c r="S227" i="35"/>
  <c r="Y227" i="35" s="1"/>
  <c r="AE227" i="35" s="1"/>
  <c r="AK227" i="35" s="1"/>
  <c r="AQ227" i="35" s="1"/>
  <c r="AW227" i="35" s="1"/>
  <c r="BC227" i="35" s="1"/>
  <c r="R227" i="35"/>
  <c r="X227" i="35" s="1"/>
  <c r="AD227" i="35" s="1"/>
  <c r="AJ227" i="35" s="1"/>
  <c r="AP227" i="35" s="1"/>
  <c r="AV227" i="35" s="1"/>
  <c r="BB227" i="35" s="1"/>
  <c r="K227" i="35"/>
  <c r="J227" i="35"/>
  <c r="I227" i="35"/>
  <c r="T226" i="35"/>
  <c r="Z226" i="35" s="1"/>
  <c r="AF226" i="35" s="1"/>
  <c r="AL226" i="35" s="1"/>
  <c r="AR226" i="35" s="1"/>
  <c r="AX226" i="35" s="1"/>
  <c r="BD226" i="35" s="1"/>
  <c r="S226" i="35"/>
  <c r="Y226" i="35" s="1"/>
  <c r="AE226" i="35" s="1"/>
  <c r="AK226" i="35" s="1"/>
  <c r="AQ226" i="35" s="1"/>
  <c r="AW226" i="35" s="1"/>
  <c r="BC226" i="35" s="1"/>
  <c r="R226" i="35"/>
  <c r="X226" i="35" s="1"/>
  <c r="AD226" i="35" s="1"/>
  <c r="AJ226" i="35" s="1"/>
  <c r="AP226" i="35" s="1"/>
  <c r="AV226" i="35" s="1"/>
  <c r="BB226" i="35" s="1"/>
  <c r="K226" i="35"/>
  <c r="J226" i="35"/>
  <c r="I226" i="35"/>
  <c r="T225" i="35"/>
  <c r="Z225" i="35" s="1"/>
  <c r="AF225" i="35" s="1"/>
  <c r="AL225" i="35" s="1"/>
  <c r="AR225" i="35" s="1"/>
  <c r="AX225" i="35" s="1"/>
  <c r="BD225" i="35" s="1"/>
  <c r="S225" i="35"/>
  <c r="Y225" i="35" s="1"/>
  <c r="AE225" i="35" s="1"/>
  <c r="AK225" i="35" s="1"/>
  <c r="AQ225" i="35" s="1"/>
  <c r="AW225" i="35" s="1"/>
  <c r="BC225" i="35" s="1"/>
  <c r="R225" i="35"/>
  <c r="X225" i="35" s="1"/>
  <c r="AD225" i="35" s="1"/>
  <c r="AJ225" i="35" s="1"/>
  <c r="AP225" i="35" s="1"/>
  <c r="AV225" i="35" s="1"/>
  <c r="BB225" i="35" s="1"/>
  <c r="K225" i="35"/>
  <c r="J225" i="35"/>
  <c r="I225" i="35"/>
  <c r="T224" i="35"/>
  <c r="Z224" i="35" s="1"/>
  <c r="AF224" i="35" s="1"/>
  <c r="AL224" i="35" s="1"/>
  <c r="AR224" i="35" s="1"/>
  <c r="AX224" i="35" s="1"/>
  <c r="BD224" i="35" s="1"/>
  <c r="S224" i="35"/>
  <c r="Y224" i="35" s="1"/>
  <c r="AE224" i="35" s="1"/>
  <c r="AK224" i="35" s="1"/>
  <c r="AQ224" i="35" s="1"/>
  <c r="AW224" i="35" s="1"/>
  <c r="BC224" i="35" s="1"/>
  <c r="R224" i="35"/>
  <c r="X224" i="35" s="1"/>
  <c r="AD224" i="35" s="1"/>
  <c r="AJ224" i="35" s="1"/>
  <c r="AP224" i="35" s="1"/>
  <c r="AV224" i="35" s="1"/>
  <c r="BB224" i="35" s="1"/>
  <c r="K224" i="35"/>
  <c r="J224" i="35"/>
  <c r="I224" i="35"/>
  <c r="T223" i="35"/>
  <c r="Z223" i="35" s="1"/>
  <c r="AF223" i="35" s="1"/>
  <c r="AL223" i="35" s="1"/>
  <c r="AR223" i="35" s="1"/>
  <c r="AX223" i="35" s="1"/>
  <c r="BD223" i="35" s="1"/>
  <c r="S223" i="35"/>
  <c r="Y223" i="35" s="1"/>
  <c r="AE223" i="35" s="1"/>
  <c r="AK223" i="35" s="1"/>
  <c r="AQ223" i="35" s="1"/>
  <c r="AW223" i="35" s="1"/>
  <c r="BC223" i="35" s="1"/>
  <c r="R223" i="35"/>
  <c r="X223" i="35" s="1"/>
  <c r="AD223" i="35" s="1"/>
  <c r="AJ223" i="35" s="1"/>
  <c r="AP223" i="35" s="1"/>
  <c r="AV223" i="35" s="1"/>
  <c r="BB223" i="35" s="1"/>
  <c r="K223" i="35"/>
  <c r="J223" i="35"/>
  <c r="I223" i="35"/>
  <c r="T222" i="35"/>
  <c r="Z222" i="35" s="1"/>
  <c r="AF222" i="35" s="1"/>
  <c r="AL222" i="35" s="1"/>
  <c r="AR222" i="35" s="1"/>
  <c r="AX222" i="35" s="1"/>
  <c r="BD222" i="35" s="1"/>
  <c r="S222" i="35"/>
  <c r="Y222" i="35" s="1"/>
  <c r="AE222" i="35" s="1"/>
  <c r="AK222" i="35" s="1"/>
  <c r="AQ222" i="35" s="1"/>
  <c r="AW222" i="35" s="1"/>
  <c r="BC222" i="35" s="1"/>
  <c r="R222" i="35"/>
  <c r="X222" i="35" s="1"/>
  <c r="AD222" i="35" s="1"/>
  <c r="AJ222" i="35" s="1"/>
  <c r="AP222" i="35" s="1"/>
  <c r="AV222" i="35" s="1"/>
  <c r="BB222" i="35" s="1"/>
  <c r="K222" i="35"/>
  <c r="J222" i="35"/>
  <c r="I222" i="35"/>
  <c r="AL221" i="35"/>
  <c r="AR221" i="35" s="1"/>
  <c r="AX221" i="35" s="1"/>
  <c r="BD221" i="35" s="1"/>
  <c r="T221" i="35"/>
  <c r="Z221" i="35" s="1"/>
  <c r="S221" i="35"/>
  <c r="Y221" i="35" s="1"/>
  <c r="AE221" i="35" s="1"/>
  <c r="AK221" i="35" s="1"/>
  <c r="AQ221" i="35" s="1"/>
  <c r="AW221" i="35" s="1"/>
  <c r="BC221" i="35" s="1"/>
  <c r="R221" i="35"/>
  <c r="X221" i="35" s="1"/>
  <c r="AD221" i="35" s="1"/>
  <c r="AJ221" i="35" s="1"/>
  <c r="AP221" i="35" s="1"/>
  <c r="AV221" i="35" s="1"/>
  <c r="BB221" i="35" s="1"/>
  <c r="K221" i="35"/>
  <c r="J221" i="35"/>
  <c r="I221" i="35"/>
  <c r="T220" i="35"/>
  <c r="Z220" i="35" s="1"/>
  <c r="AF220" i="35" s="1"/>
  <c r="S220" i="35"/>
  <c r="Y220" i="35" s="1"/>
  <c r="R220" i="35"/>
  <c r="X220" i="35" s="1"/>
  <c r="K220" i="35"/>
  <c r="J220" i="35"/>
  <c r="I220" i="35"/>
  <c r="AU219" i="35"/>
  <c r="AT219" i="35"/>
  <c r="AS219" i="35"/>
  <c r="AO219" i="35"/>
  <c r="AO201" i="35" s="1"/>
  <c r="AN219" i="35"/>
  <c r="AM219" i="35"/>
  <c r="AI219" i="35"/>
  <c r="AI201" i="35" s="1"/>
  <c r="AH219" i="35"/>
  <c r="AH201" i="35" s="1"/>
  <c r="AC219" i="35"/>
  <c r="AC201" i="35" s="1"/>
  <c r="AB219" i="35"/>
  <c r="AB201" i="35" s="1"/>
  <c r="AA219" i="35"/>
  <c r="AA201" i="35" s="1"/>
  <c r="W219" i="35"/>
  <c r="V219" i="35"/>
  <c r="V201" i="35" s="1"/>
  <c r="U219" i="35"/>
  <c r="U201" i="35" s="1"/>
  <c r="Q219" i="35"/>
  <c r="Q201" i="35" s="1"/>
  <c r="P219" i="35"/>
  <c r="P201" i="35" s="1"/>
  <c r="O219" i="35"/>
  <c r="O201" i="35" s="1"/>
  <c r="N219" i="35"/>
  <c r="M219" i="35"/>
  <c r="L219" i="35"/>
  <c r="L201" i="35" s="1"/>
  <c r="H219" i="35"/>
  <c r="H201" i="35" s="1"/>
  <c r="G219" i="35"/>
  <c r="G201" i="35" s="1"/>
  <c r="F219" i="35"/>
  <c r="F201" i="35" s="1"/>
  <c r="AR218" i="35"/>
  <c r="AX218" i="35" s="1"/>
  <c r="BD218" i="35" s="1"/>
  <c r="AQ218" i="35"/>
  <c r="AW218" i="35" s="1"/>
  <c r="BC218" i="35" s="1"/>
  <c r="AP218" i="35"/>
  <c r="AV218" i="35" s="1"/>
  <c r="BB218" i="35" s="1"/>
  <c r="AV217" i="35"/>
  <c r="BB217" i="35" s="1"/>
  <c r="BB216" i="35" s="1"/>
  <c r="AR217" i="35"/>
  <c r="AX217" i="35" s="1"/>
  <c r="BD217" i="35" s="1"/>
  <c r="BD216" i="35" s="1"/>
  <c r="AQ217" i="35"/>
  <c r="AW217" i="35" s="1"/>
  <c r="BC217" i="35" s="1"/>
  <c r="BC216" i="35" s="1"/>
  <c r="AU216" i="35"/>
  <c r="AT216" i="35"/>
  <c r="AT201" i="35" s="1"/>
  <c r="AS216" i="35"/>
  <c r="AQ216" i="35"/>
  <c r="AM216" i="35"/>
  <c r="AG216" i="35"/>
  <c r="AG201" i="35" s="1"/>
  <c r="AF216" i="35"/>
  <c r="AL216" i="35" s="1"/>
  <c r="AE216" i="35"/>
  <c r="AK216" i="35" s="1"/>
  <c r="AD216" i="35"/>
  <c r="T215" i="35"/>
  <c r="Z215" i="35" s="1"/>
  <c r="AF215" i="35" s="1"/>
  <c r="AL215" i="35" s="1"/>
  <c r="AR215" i="35" s="1"/>
  <c r="AX215" i="35" s="1"/>
  <c r="BD215" i="35" s="1"/>
  <c r="S215" i="35"/>
  <c r="Y215" i="35" s="1"/>
  <c r="AE215" i="35" s="1"/>
  <c r="AK215" i="35" s="1"/>
  <c r="AQ215" i="35" s="1"/>
  <c r="AW215" i="35" s="1"/>
  <c r="BC215" i="35" s="1"/>
  <c r="R215" i="35"/>
  <c r="X215" i="35" s="1"/>
  <c r="AD215" i="35" s="1"/>
  <c r="AJ215" i="35" s="1"/>
  <c r="AP215" i="35" s="1"/>
  <c r="AV215" i="35" s="1"/>
  <c r="BB215" i="35" s="1"/>
  <c r="K215" i="35"/>
  <c r="J215" i="35"/>
  <c r="I215" i="35"/>
  <c r="T214" i="35"/>
  <c r="Z214" i="35" s="1"/>
  <c r="AF214" i="35" s="1"/>
  <c r="AL214" i="35" s="1"/>
  <c r="AR214" i="35" s="1"/>
  <c r="AX214" i="35" s="1"/>
  <c r="BD214" i="35" s="1"/>
  <c r="S214" i="35"/>
  <c r="Y214" i="35" s="1"/>
  <c r="AE214" i="35" s="1"/>
  <c r="AK214" i="35" s="1"/>
  <c r="AQ214" i="35" s="1"/>
  <c r="AW214" i="35" s="1"/>
  <c r="BC214" i="35" s="1"/>
  <c r="R214" i="35"/>
  <c r="X214" i="35" s="1"/>
  <c r="AD214" i="35" s="1"/>
  <c r="AJ214" i="35" s="1"/>
  <c r="AP214" i="35" s="1"/>
  <c r="AV214" i="35" s="1"/>
  <c r="BB214" i="35" s="1"/>
  <c r="K214" i="35"/>
  <c r="J214" i="35"/>
  <c r="I214" i="35"/>
  <c r="Z213" i="35"/>
  <c r="AF213" i="35" s="1"/>
  <c r="AL213" i="35" s="1"/>
  <c r="AR213" i="35" s="1"/>
  <c r="AX213" i="35" s="1"/>
  <c r="BD213" i="35" s="1"/>
  <c r="Y213" i="35"/>
  <c r="AE213" i="35" s="1"/>
  <c r="AK213" i="35" s="1"/>
  <c r="AQ213" i="35" s="1"/>
  <c r="AW213" i="35" s="1"/>
  <c r="BC213" i="35" s="1"/>
  <c r="X213" i="35"/>
  <c r="AD213" i="35" s="1"/>
  <c r="AJ213" i="35" s="1"/>
  <c r="AP213" i="35" s="1"/>
  <c r="AV213" i="35" s="1"/>
  <c r="BB213" i="35" s="1"/>
  <c r="T212" i="35"/>
  <c r="Z212" i="35" s="1"/>
  <c r="AF212" i="35" s="1"/>
  <c r="AL212" i="35" s="1"/>
  <c r="AR212" i="35" s="1"/>
  <c r="AX212" i="35" s="1"/>
  <c r="BD212" i="35" s="1"/>
  <c r="S212" i="35"/>
  <c r="Y212" i="35" s="1"/>
  <c r="AE212" i="35" s="1"/>
  <c r="AK212" i="35" s="1"/>
  <c r="AQ212" i="35" s="1"/>
  <c r="AW212" i="35" s="1"/>
  <c r="BC212" i="35" s="1"/>
  <c r="R212" i="35"/>
  <c r="X212" i="35" s="1"/>
  <c r="AD212" i="35" s="1"/>
  <c r="AJ212" i="35" s="1"/>
  <c r="AP212" i="35" s="1"/>
  <c r="AV212" i="35" s="1"/>
  <c r="BB212" i="35" s="1"/>
  <c r="K212" i="35"/>
  <c r="J212" i="35"/>
  <c r="I212" i="35"/>
  <c r="T211" i="35"/>
  <c r="Z211" i="35" s="1"/>
  <c r="AF211" i="35" s="1"/>
  <c r="AL211" i="35" s="1"/>
  <c r="AR211" i="35" s="1"/>
  <c r="AX211" i="35" s="1"/>
  <c r="BD211" i="35" s="1"/>
  <c r="S211" i="35"/>
  <c r="Y211" i="35" s="1"/>
  <c r="AE211" i="35" s="1"/>
  <c r="AK211" i="35" s="1"/>
  <c r="AQ211" i="35" s="1"/>
  <c r="AW211" i="35" s="1"/>
  <c r="BC211" i="35" s="1"/>
  <c r="R211" i="35"/>
  <c r="X211" i="35" s="1"/>
  <c r="AD211" i="35" s="1"/>
  <c r="AJ211" i="35" s="1"/>
  <c r="AP211" i="35" s="1"/>
  <c r="AV211" i="35" s="1"/>
  <c r="BB211" i="35" s="1"/>
  <c r="K211" i="35"/>
  <c r="J211" i="35"/>
  <c r="I211" i="35"/>
  <c r="T210" i="35"/>
  <c r="Z210" i="35" s="1"/>
  <c r="AF210" i="35" s="1"/>
  <c r="AL210" i="35" s="1"/>
  <c r="AR210" i="35" s="1"/>
  <c r="AX210" i="35" s="1"/>
  <c r="BD210" i="35" s="1"/>
  <c r="S210" i="35"/>
  <c r="Y210" i="35" s="1"/>
  <c r="AE210" i="35" s="1"/>
  <c r="AK210" i="35" s="1"/>
  <c r="AQ210" i="35" s="1"/>
  <c r="AW210" i="35" s="1"/>
  <c r="BC210" i="35" s="1"/>
  <c r="R210" i="35"/>
  <c r="X210" i="35" s="1"/>
  <c r="AD210" i="35" s="1"/>
  <c r="AJ210" i="35" s="1"/>
  <c r="AP210" i="35" s="1"/>
  <c r="AV210" i="35" s="1"/>
  <c r="BB210" i="35" s="1"/>
  <c r="K210" i="35"/>
  <c r="J210" i="35"/>
  <c r="I210" i="35"/>
  <c r="T209" i="35"/>
  <c r="Z209" i="35" s="1"/>
  <c r="AF209" i="35" s="1"/>
  <c r="AL209" i="35" s="1"/>
  <c r="AR209" i="35" s="1"/>
  <c r="AX209" i="35" s="1"/>
  <c r="BD209" i="35" s="1"/>
  <c r="S209" i="35"/>
  <c r="Y209" i="35" s="1"/>
  <c r="AE209" i="35" s="1"/>
  <c r="AK209" i="35" s="1"/>
  <c r="AQ209" i="35" s="1"/>
  <c r="AW209" i="35" s="1"/>
  <c r="BC209" i="35" s="1"/>
  <c r="R209" i="35"/>
  <c r="X209" i="35" s="1"/>
  <c r="AD209" i="35" s="1"/>
  <c r="AJ209" i="35" s="1"/>
  <c r="AP209" i="35" s="1"/>
  <c r="AV209" i="35" s="1"/>
  <c r="BB209" i="35" s="1"/>
  <c r="K209" i="35"/>
  <c r="J209" i="35"/>
  <c r="I209" i="35"/>
  <c r="T208" i="35"/>
  <c r="Z208" i="35" s="1"/>
  <c r="AF208" i="35" s="1"/>
  <c r="AL208" i="35" s="1"/>
  <c r="AR208" i="35" s="1"/>
  <c r="AX208" i="35" s="1"/>
  <c r="BD208" i="35" s="1"/>
  <c r="S208" i="35"/>
  <c r="Y208" i="35" s="1"/>
  <c r="AE208" i="35" s="1"/>
  <c r="AK208" i="35" s="1"/>
  <c r="AQ208" i="35" s="1"/>
  <c r="AW208" i="35" s="1"/>
  <c r="BC208" i="35" s="1"/>
  <c r="R208" i="35"/>
  <c r="X208" i="35" s="1"/>
  <c r="AD208" i="35" s="1"/>
  <c r="AJ208" i="35" s="1"/>
  <c r="AP208" i="35" s="1"/>
  <c r="AV208" i="35" s="1"/>
  <c r="BB208" i="35" s="1"/>
  <c r="K208" i="35"/>
  <c r="J208" i="35"/>
  <c r="I208" i="35"/>
  <c r="T207" i="35"/>
  <c r="Z207" i="35" s="1"/>
  <c r="AF207" i="35" s="1"/>
  <c r="AL207" i="35" s="1"/>
  <c r="AR207" i="35" s="1"/>
  <c r="AX207" i="35" s="1"/>
  <c r="BD207" i="35" s="1"/>
  <c r="S207" i="35"/>
  <c r="Y207" i="35" s="1"/>
  <c r="AE207" i="35" s="1"/>
  <c r="AK207" i="35" s="1"/>
  <c r="AQ207" i="35" s="1"/>
  <c r="AW207" i="35" s="1"/>
  <c r="BC207" i="35" s="1"/>
  <c r="R207" i="35"/>
  <c r="X207" i="35" s="1"/>
  <c r="AD207" i="35" s="1"/>
  <c r="AJ207" i="35" s="1"/>
  <c r="AP207" i="35" s="1"/>
  <c r="AV207" i="35" s="1"/>
  <c r="BB207" i="35" s="1"/>
  <c r="K207" i="35"/>
  <c r="J207" i="35"/>
  <c r="I207" i="35"/>
  <c r="T206" i="35"/>
  <c r="Z206" i="35" s="1"/>
  <c r="AF206" i="35" s="1"/>
  <c r="AL206" i="35" s="1"/>
  <c r="AR206" i="35" s="1"/>
  <c r="AX206" i="35" s="1"/>
  <c r="BD206" i="35" s="1"/>
  <c r="S206" i="35"/>
  <c r="Y206" i="35" s="1"/>
  <c r="AE206" i="35" s="1"/>
  <c r="AK206" i="35" s="1"/>
  <c r="AQ206" i="35" s="1"/>
  <c r="AW206" i="35" s="1"/>
  <c r="BC206" i="35" s="1"/>
  <c r="R206" i="35"/>
  <c r="X206" i="35" s="1"/>
  <c r="AD206" i="35" s="1"/>
  <c r="AJ206" i="35" s="1"/>
  <c r="AP206" i="35" s="1"/>
  <c r="AV206" i="35" s="1"/>
  <c r="BB206" i="35" s="1"/>
  <c r="K206" i="35"/>
  <c r="J206" i="35"/>
  <c r="I206" i="35"/>
  <c r="T205" i="35"/>
  <c r="Z205" i="35" s="1"/>
  <c r="AF205" i="35" s="1"/>
  <c r="AL205" i="35" s="1"/>
  <c r="AR205" i="35" s="1"/>
  <c r="AX205" i="35" s="1"/>
  <c r="BD205" i="35" s="1"/>
  <c r="S205" i="35"/>
  <c r="Y205" i="35" s="1"/>
  <c r="AE205" i="35" s="1"/>
  <c r="AK205" i="35" s="1"/>
  <c r="AQ205" i="35" s="1"/>
  <c r="AW205" i="35" s="1"/>
  <c r="BC205" i="35" s="1"/>
  <c r="R205" i="35"/>
  <c r="X205" i="35" s="1"/>
  <c r="AD205" i="35" s="1"/>
  <c r="AJ205" i="35" s="1"/>
  <c r="AP205" i="35" s="1"/>
  <c r="AV205" i="35" s="1"/>
  <c r="BB205" i="35" s="1"/>
  <c r="K205" i="35"/>
  <c r="J205" i="35"/>
  <c r="I205" i="35"/>
  <c r="T204" i="35"/>
  <c r="Z204" i="35" s="1"/>
  <c r="AF204" i="35" s="1"/>
  <c r="AL204" i="35" s="1"/>
  <c r="AR204" i="35" s="1"/>
  <c r="AX204" i="35" s="1"/>
  <c r="BD204" i="35" s="1"/>
  <c r="S204" i="35"/>
  <c r="Y204" i="35" s="1"/>
  <c r="AE204" i="35" s="1"/>
  <c r="AK204" i="35" s="1"/>
  <c r="AQ204" i="35" s="1"/>
  <c r="AW204" i="35" s="1"/>
  <c r="BC204" i="35" s="1"/>
  <c r="R204" i="35"/>
  <c r="X204" i="35" s="1"/>
  <c r="AD204" i="35" s="1"/>
  <c r="AJ204" i="35" s="1"/>
  <c r="AP204" i="35" s="1"/>
  <c r="AV204" i="35" s="1"/>
  <c r="BB204" i="35" s="1"/>
  <c r="K204" i="35"/>
  <c r="J204" i="35"/>
  <c r="I204" i="35"/>
  <c r="T203" i="35"/>
  <c r="Z203" i="35" s="1"/>
  <c r="AF203" i="35" s="1"/>
  <c r="AL203" i="35" s="1"/>
  <c r="AR203" i="35" s="1"/>
  <c r="AX203" i="35" s="1"/>
  <c r="BD203" i="35" s="1"/>
  <c r="S203" i="35"/>
  <c r="Y203" i="35" s="1"/>
  <c r="AE203" i="35" s="1"/>
  <c r="AK203" i="35" s="1"/>
  <c r="AQ203" i="35" s="1"/>
  <c r="AW203" i="35" s="1"/>
  <c r="BC203" i="35" s="1"/>
  <c r="R203" i="35"/>
  <c r="X203" i="35" s="1"/>
  <c r="AD203" i="35" s="1"/>
  <c r="AJ203" i="35" s="1"/>
  <c r="AP203" i="35" s="1"/>
  <c r="AV203" i="35" s="1"/>
  <c r="BB203" i="35" s="1"/>
  <c r="K203" i="35"/>
  <c r="J203" i="35"/>
  <c r="I203" i="35"/>
  <c r="T202" i="35"/>
  <c r="Z202" i="35" s="1"/>
  <c r="S202" i="35"/>
  <c r="Y202" i="35" s="1"/>
  <c r="R202" i="35"/>
  <c r="X202" i="35" s="1"/>
  <c r="K202" i="35"/>
  <c r="J202" i="35"/>
  <c r="I202" i="35"/>
  <c r="AU201" i="35"/>
  <c r="AN201" i="35"/>
  <c r="W201" i="35"/>
  <c r="N201" i="35"/>
  <c r="M201" i="35"/>
  <c r="AX200" i="35"/>
  <c r="BD200" i="35" s="1"/>
  <c r="AW200" i="35"/>
  <c r="BC200" i="35" s="1"/>
  <c r="AV200" i="35"/>
  <c r="BB200" i="35" s="1"/>
  <c r="Z199" i="35"/>
  <c r="AF199" i="35" s="1"/>
  <c r="AL199" i="35" s="1"/>
  <c r="AR199" i="35" s="1"/>
  <c r="AX199" i="35" s="1"/>
  <c r="BD199" i="35" s="1"/>
  <c r="Y199" i="35"/>
  <c r="AE199" i="35" s="1"/>
  <c r="AK199" i="35" s="1"/>
  <c r="AQ199" i="35" s="1"/>
  <c r="AW199" i="35" s="1"/>
  <c r="BC199" i="35" s="1"/>
  <c r="X199" i="35"/>
  <c r="AD199" i="35" s="1"/>
  <c r="AJ199" i="35" s="1"/>
  <c r="AP199" i="35" s="1"/>
  <c r="AV199" i="35" s="1"/>
  <c r="BB199" i="35" s="1"/>
  <c r="T198" i="35"/>
  <c r="Z198" i="35" s="1"/>
  <c r="AF198" i="35" s="1"/>
  <c r="AL198" i="35" s="1"/>
  <c r="AR198" i="35" s="1"/>
  <c r="AX198" i="35" s="1"/>
  <c r="BD198" i="35" s="1"/>
  <c r="S198" i="35"/>
  <c r="Y198" i="35" s="1"/>
  <c r="AE198" i="35" s="1"/>
  <c r="AK198" i="35" s="1"/>
  <c r="AQ198" i="35" s="1"/>
  <c r="AW198" i="35" s="1"/>
  <c r="BC198" i="35" s="1"/>
  <c r="R198" i="35"/>
  <c r="X198" i="35" s="1"/>
  <c r="AD198" i="35" s="1"/>
  <c r="AJ198" i="35" s="1"/>
  <c r="AP198" i="35" s="1"/>
  <c r="AV198" i="35" s="1"/>
  <c r="BB198" i="35" s="1"/>
  <c r="AL197" i="35"/>
  <c r="AR197" i="35" s="1"/>
  <c r="AX197" i="35" s="1"/>
  <c r="BD197" i="35" s="1"/>
  <c r="AK197" i="35"/>
  <c r="AQ197" i="35" s="1"/>
  <c r="AW197" i="35" s="1"/>
  <c r="BC197" i="35" s="1"/>
  <c r="AJ197" i="35"/>
  <c r="AP197" i="35" s="1"/>
  <c r="AV197" i="35" s="1"/>
  <c r="BB197" i="35" s="1"/>
  <c r="T196" i="35"/>
  <c r="Z196" i="35" s="1"/>
  <c r="AF196" i="35" s="1"/>
  <c r="AL196" i="35" s="1"/>
  <c r="AR196" i="35" s="1"/>
  <c r="AX196" i="35" s="1"/>
  <c r="BD196" i="35" s="1"/>
  <c r="S196" i="35"/>
  <c r="Y196" i="35" s="1"/>
  <c r="AE196" i="35" s="1"/>
  <c r="AK196" i="35" s="1"/>
  <c r="AQ196" i="35" s="1"/>
  <c r="AW196" i="35" s="1"/>
  <c r="BC196" i="35" s="1"/>
  <c r="R196" i="35"/>
  <c r="X196" i="35" s="1"/>
  <c r="AD196" i="35" s="1"/>
  <c r="AJ196" i="35" s="1"/>
  <c r="AP196" i="35" s="1"/>
  <c r="AV196" i="35" s="1"/>
  <c r="BB196" i="35" s="1"/>
  <c r="K196" i="35"/>
  <c r="J196" i="35"/>
  <c r="I196" i="35"/>
  <c r="T195" i="35"/>
  <c r="Z195" i="35" s="1"/>
  <c r="AF195" i="35" s="1"/>
  <c r="AL195" i="35" s="1"/>
  <c r="AR195" i="35" s="1"/>
  <c r="AX195" i="35" s="1"/>
  <c r="BD195" i="35" s="1"/>
  <c r="S195" i="35"/>
  <c r="Y195" i="35" s="1"/>
  <c r="AE195" i="35" s="1"/>
  <c r="AK195" i="35" s="1"/>
  <c r="AQ195" i="35" s="1"/>
  <c r="AW195" i="35" s="1"/>
  <c r="BC195" i="35" s="1"/>
  <c r="R195" i="35"/>
  <c r="X195" i="35" s="1"/>
  <c r="AD195" i="35" s="1"/>
  <c r="AJ195" i="35" s="1"/>
  <c r="AP195" i="35" s="1"/>
  <c r="AV195" i="35" s="1"/>
  <c r="BB195" i="35" s="1"/>
  <c r="K195" i="35"/>
  <c r="J195" i="35"/>
  <c r="I195" i="35"/>
  <c r="T194" i="35"/>
  <c r="Z194" i="35" s="1"/>
  <c r="AF194" i="35" s="1"/>
  <c r="AL194" i="35" s="1"/>
  <c r="AR194" i="35" s="1"/>
  <c r="AX194" i="35" s="1"/>
  <c r="BD194" i="35" s="1"/>
  <c r="S194" i="35"/>
  <c r="Y194" i="35" s="1"/>
  <c r="AE194" i="35" s="1"/>
  <c r="AK194" i="35" s="1"/>
  <c r="AQ194" i="35" s="1"/>
  <c r="AW194" i="35" s="1"/>
  <c r="BC194" i="35" s="1"/>
  <c r="R194" i="35"/>
  <c r="X194" i="35" s="1"/>
  <c r="AD194" i="35" s="1"/>
  <c r="AJ194" i="35" s="1"/>
  <c r="AP194" i="35" s="1"/>
  <c r="AV194" i="35" s="1"/>
  <c r="BB194" i="35" s="1"/>
  <c r="K194" i="35"/>
  <c r="J194" i="35"/>
  <c r="I194" i="35"/>
  <c r="T193" i="35"/>
  <c r="Z193" i="35" s="1"/>
  <c r="AF193" i="35" s="1"/>
  <c r="AL193" i="35" s="1"/>
  <c r="AR193" i="35" s="1"/>
  <c r="AX193" i="35" s="1"/>
  <c r="BD193" i="35" s="1"/>
  <c r="S193" i="35"/>
  <c r="Y193" i="35" s="1"/>
  <c r="AE193" i="35" s="1"/>
  <c r="AK193" i="35" s="1"/>
  <c r="AQ193" i="35" s="1"/>
  <c r="AW193" i="35" s="1"/>
  <c r="BC193" i="35" s="1"/>
  <c r="R193" i="35"/>
  <c r="X193" i="35" s="1"/>
  <c r="AD193" i="35" s="1"/>
  <c r="AJ193" i="35" s="1"/>
  <c r="AP193" i="35" s="1"/>
  <c r="AV193" i="35" s="1"/>
  <c r="BB193" i="35" s="1"/>
  <c r="K193" i="35"/>
  <c r="J193" i="35"/>
  <c r="I193" i="35"/>
  <c r="AF192" i="35"/>
  <c r="AL192" i="35" s="1"/>
  <c r="AR192" i="35" s="1"/>
  <c r="AX192" i="35" s="1"/>
  <c r="BD192" i="35" s="1"/>
  <c r="AE192" i="35"/>
  <c r="AK192" i="35" s="1"/>
  <c r="AQ192" i="35" s="1"/>
  <c r="AW192" i="35" s="1"/>
  <c r="BC192" i="35" s="1"/>
  <c r="AD192" i="35"/>
  <c r="AJ192" i="35" s="1"/>
  <c r="AP192" i="35" s="1"/>
  <c r="AV192" i="35" s="1"/>
  <c r="BB192" i="35" s="1"/>
  <c r="T191" i="35"/>
  <c r="Z191" i="35" s="1"/>
  <c r="AF191" i="35" s="1"/>
  <c r="AL191" i="35" s="1"/>
  <c r="AR191" i="35" s="1"/>
  <c r="AX191" i="35" s="1"/>
  <c r="BD191" i="35" s="1"/>
  <c r="S191" i="35"/>
  <c r="Y191" i="35" s="1"/>
  <c r="AE191" i="35" s="1"/>
  <c r="AK191" i="35" s="1"/>
  <c r="AQ191" i="35" s="1"/>
  <c r="AW191" i="35" s="1"/>
  <c r="BC191" i="35" s="1"/>
  <c r="R191" i="35"/>
  <c r="X191" i="35" s="1"/>
  <c r="AD191" i="35" s="1"/>
  <c r="AJ191" i="35" s="1"/>
  <c r="AP191" i="35" s="1"/>
  <c r="AV191" i="35" s="1"/>
  <c r="BB191" i="35" s="1"/>
  <c r="K191" i="35"/>
  <c r="J191" i="35"/>
  <c r="I191" i="35"/>
  <c r="T190" i="35"/>
  <c r="Z190" i="35" s="1"/>
  <c r="S190" i="35"/>
  <c r="Y190" i="35" s="1"/>
  <c r="R190" i="35"/>
  <c r="X190" i="35" s="1"/>
  <c r="K190" i="35"/>
  <c r="J190" i="35"/>
  <c r="I190" i="35"/>
  <c r="AU189" i="35"/>
  <c r="AT189" i="35"/>
  <c r="AS189" i="35"/>
  <c r="AO189" i="35"/>
  <c r="AN189" i="35"/>
  <c r="AM189" i="35"/>
  <c r="AI189" i="35"/>
  <c r="AH189" i="35"/>
  <c r="AG189" i="35"/>
  <c r="AC189" i="35"/>
  <c r="AB189" i="35"/>
  <c r="AA189" i="35"/>
  <c r="W189" i="35"/>
  <c r="W174" i="35" s="1"/>
  <c r="V189" i="35"/>
  <c r="V174" i="35" s="1"/>
  <c r="U189" i="35"/>
  <c r="U174" i="35" s="1"/>
  <c r="Q189" i="35"/>
  <c r="Q174" i="35" s="1"/>
  <c r="P189" i="35"/>
  <c r="P174" i="35" s="1"/>
  <c r="O189" i="35"/>
  <c r="O174" i="35" s="1"/>
  <c r="N189" i="35"/>
  <c r="M189" i="35"/>
  <c r="L189" i="35"/>
  <c r="L174" i="35" s="1"/>
  <c r="H189" i="35"/>
  <c r="H174" i="35" s="1"/>
  <c r="G189" i="35"/>
  <c r="G174" i="35" s="1"/>
  <c r="F189" i="35"/>
  <c r="F174" i="35" s="1"/>
  <c r="Z188" i="35"/>
  <c r="AF188" i="35" s="1"/>
  <c r="AL188" i="35" s="1"/>
  <c r="AR188" i="35" s="1"/>
  <c r="AX188" i="35" s="1"/>
  <c r="BD188" i="35" s="1"/>
  <c r="Y188" i="35"/>
  <c r="AE188" i="35" s="1"/>
  <c r="AK188" i="35" s="1"/>
  <c r="AQ188" i="35" s="1"/>
  <c r="AW188" i="35" s="1"/>
  <c r="BC188" i="35" s="1"/>
  <c r="X188" i="35"/>
  <c r="AD188" i="35" s="1"/>
  <c r="AJ188" i="35" s="1"/>
  <c r="AP188" i="35" s="1"/>
  <c r="AV188" i="35" s="1"/>
  <c r="BB188" i="35" s="1"/>
  <c r="T187" i="35"/>
  <c r="Z187" i="35" s="1"/>
  <c r="AF187" i="35" s="1"/>
  <c r="AL187" i="35" s="1"/>
  <c r="AR187" i="35" s="1"/>
  <c r="AX187" i="35" s="1"/>
  <c r="BD187" i="35" s="1"/>
  <c r="S187" i="35"/>
  <c r="Y187" i="35" s="1"/>
  <c r="AE187" i="35" s="1"/>
  <c r="AK187" i="35" s="1"/>
  <c r="AQ187" i="35" s="1"/>
  <c r="AW187" i="35" s="1"/>
  <c r="BC187" i="35" s="1"/>
  <c r="R187" i="35"/>
  <c r="X187" i="35" s="1"/>
  <c r="AD187" i="35" s="1"/>
  <c r="AJ187" i="35" s="1"/>
  <c r="AP187" i="35" s="1"/>
  <c r="AV187" i="35" s="1"/>
  <c r="BB187" i="35" s="1"/>
  <c r="K187" i="35"/>
  <c r="J187" i="35"/>
  <c r="I187" i="35"/>
  <c r="T186" i="35"/>
  <c r="Z186" i="35" s="1"/>
  <c r="AF186" i="35" s="1"/>
  <c r="AL186" i="35" s="1"/>
  <c r="AR186" i="35" s="1"/>
  <c r="AX186" i="35" s="1"/>
  <c r="BD186" i="35" s="1"/>
  <c r="S186" i="35"/>
  <c r="Y186" i="35" s="1"/>
  <c r="AE186" i="35" s="1"/>
  <c r="AK186" i="35" s="1"/>
  <c r="AQ186" i="35" s="1"/>
  <c r="AW186" i="35" s="1"/>
  <c r="BC186" i="35" s="1"/>
  <c r="R186" i="35"/>
  <c r="X186" i="35" s="1"/>
  <c r="AD186" i="35" s="1"/>
  <c r="AJ186" i="35" s="1"/>
  <c r="AP186" i="35" s="1"/>
  <c r="AV186" i="35" s="1"/>
  <c r="BB186" i="35" s="1"/>
  <c r="K186" i="35"/>
  <c r="J186" i="35"/>
  <c r="I186" i="35"/>
  <c r="AX185" i="35"/>
  <c r="BD185" i="35" s="1"/>
  <c r="AR185" i="35"/>
  <c r="AQ185" i="35"/>
  <c r="AW185" i="35" s="1"/>
  <c r="BC185" i="35" s="1"/>
  <c r="AP185" i="35"/>
  <c r="AV185" i="35" s="1"/>
  <c r="BB185" i="35" s="1"/>
  <c r="Z184" i="35"/>
  <c r="AF184" i="35" s="1"/>
  <c r="AL184" i="35" s="1"/>
  <c r="AR184" i="35" s="1"/>
  <c r="AX184" i="35" s="1"/>
  <c r="BD184" i="35" s="1"/>
  <c r="Y184" i="35"/>
  <c r="AE184" i="35" s="1"/>
  <c r="AK184" i="35" s="1"/>
  <c r="AQ184" i="35" s="1"/>
  <c r="AW184" i="35" s="1"/>
  <c r="BC184" i="35" s="1"/>
  <c r="X184" i="35"/>
  <c r="AD184" i="35" s="1"/>
  <c r="AJ184" i="35" s="1"/>
  <c r="AP184" i="35" s="1"/>
  <c r="AV184" i="35" s="1"/>
  <c r="BB184" i="35" s="1"/>
  <c r="AR183" i="35"/>
  <c r="AX183" i="35" s="1"/>
  <c r="BD183" i="35" s="1"/>
  <c r="AQ183" i="35"/>
  <c r="AW183" i="35" s="1"/>
  <c r="BC183" i="35" s="1"/>
  <c r="AP183" i="35"/>
  <c r="AV183" i="35" s="1"/>
  <c r="BB183" i="35" s="1"/>
  <c r="T182" i="35"/>
  <c r="Z182" i="35" s="1"/>
  <c r="AF182" i="35" s="1"/>
  <c r="AL182" i="35" s="1"/>
  <c r="AR182" i="35" s="1"/>
  <c r="AX182" i="35" s="1"/>
  <c r="BD182" i="35" s="1"/>
  <c r="S182" i="35"/>
  <c r="Y182" i="35" s="1"/>
  <c r="AE182" i="35" s="1"/>
  <c r="AK182" i="35" s="1"/>
  <c r="AQ182" i="35" s="1"/>
  <c r="AW182" i="35" s="1"/>
  <c r="BC182" i="35" s="1"/>
  <c r="R182" i="35"/>
  <c r="X182" i="35" s="1"/>
  <c r="AD182" i="35" s="1"/>
  <c r="AJ182" i="35" s="1"/>
  <c r="AP182" i="35" s="1"/>
  <c r="AV182" i="35" s="1"/>
  <c r="BB182" i="35" s="1"/>
  <c r="K182" i="35"/>
  <c r="J182" i="35"/>
  <c r="I182" i="35"/>
  <c r="T181" i="35"/>
  <c r="Z181" i="35" s="1"/>
  <c r="AF181" i="35" s="1"/>
  <c r="AL181" i="35" s="1"/>
  <c r="AR181" i="35" s="1"/>
  <c r="AX181" i="35" s="1"/>
  <c r="BD181" i="35" s="1"/>
  <c r="S181" i="35"/>
  <c r="Y181" i="35" s="1"/>
  <c r="AE181" i="35" s="1"/>
  <c r="AK181" i="35" s="1"/>
  <c r="AQ181" i="35" s="1"/>
  <c r="AW181" i="35" s="1"/>
  <c r="BC181" i="35" s="1"/>
  <c r="R181" i="35"/>
  <c r="X181" i="35" s="1"/>
  <c r="AD181" i="35" s="1"/>
  <c r="AJ181" i="35" s="1"/>
  <c r="AP181" i="35" s="1"/>
  <c r="AV181" i="35" s="1"/>
  <c r="BB181" i="35" s="1"/>
  <c r="K181" i="35"/>
  <c r="J181" i="35"/>
  <c r="I181" i="35"/>
  <c r="T180" i="35"/>
  <c r="Z180" i="35" s="1"/>
  <c r="R180" i="35"/>
  <c r="X180" i="35" s="1"/>
  <c r="AD180" i="35" s="1"/>
  <c r="AJ180" i="35" s="1"/>
  <c r="AP180" i="35" s="1"/>
  <c r="AV180" i="35" s="1"/>
  <c r="BB180" i="35" s="1"/>
  <c r="M180" i="35"/>
  <c r="S180" i="35" s="1"/>
  <c r="Y180" i="35" s="1"/>
  <c r="AE180" i="35" s="1"/>
  <c r="AK180" i="35" s="1"/>
  <c r="AQ180" i="35" s="1"/>
  <c r="AW180" i="35" s="1"/>
  <c r="BC180" i="35" s="1"/>
  <c r="K180" i="35"/>
  <c r="I180" i="35"/>
  <c r="AL179" i="35"/>
  <c r="AR179" i="35" s="1"/>
  <c r="AX179" i="35" s="1"/>
  <c r="BD179" i="35" s="1"/>
  <c r="AK179" i="35"/>
  <c r="AQ179" i="35" s="1"/>
  <c r="AW179" i="35" s="1"/>
  <c r="BC179" i="35" s="1"/>
  <c r="AJ179" i="35"/>
  <c r="AP179" i="35" s="1"/>
  <c r="AV179" i="35" s="1"/>
  <c r="BB179" i="35" s="1"/>
  <c r="AF178" i="35"/>
  <c r="AL178" i="35" s="1"/>
  <c r="AR178" i="35" s="1"/>
  <c r="AX178" i="35" s="1"/>
  <c r="BD178" i="35" s="1"/>
  <c r="AE178" i="35"/>
  <c r="AK178" i="35" s="1"/>
  <c r="AQ178" i="35" s="1"/>
  <c r="AW178" i="35" s="1"/>
  <c r="BC178" i="35" s="1"/>
  <c r="AD178" i="35"/>
  <c r="AJ178" i="35" s="1"/>
  <c r="AP178" i="35" s="1"/>
  <c r="AV178" i="35" s="1"/>
  <c r="BB178" i="35" s="1"/>
  <c r="AF177" i="35"/>
  <c r="AL177" i="35" s="1"/>
  <c r="AE177" i="35"/>
  <c r="AK177" i="35" s="1"/>
  <c r="AD177" i="35"/>
  <c r="AU176" i="35"/>
  <c r="AU174" i="35" s="1"/>
  <c r="AT176" i="35"/>
  <c r="AT174" i="35" s="1"/>
  <c r="AS176" i="35"/>
  <c r="AO176" i="35"/>
  <c r="AO174" i="35" s="1"/>
  <c r="AN176" i="35"/>
  <c r="AN174" i="35" s="1"/>
  <c r="AM176" i="35"/>
  <c r="AM174" i="35" s="1"/>
  <c r="AI176" i="35"/>
  <c r="AI174" i="35" s="1"/>
  <c r="AH176" i="35"/>
  <c r="AH174" i="35" s="1"/>
  <c r="AG176" i="35"/>
  <c r="AG174" i="35" s="1"/>
  <c r="AC176" i="35"/>
  <c r="AB176" i="35"/>
  <c r="AB174" i="35" s="1"/>
  <c r="AA176" i="35"/>
  <c r="AA174" i="35" s="1"/>
  <c r="Z176" i="35"/>
  <c r="Y176" i="35"/>
  <c r="X176" i="35"/>
  <c r="T175" i="35"/>
  <c r="Z175" i="35" s="1"/>
  <c r="AF175" i="35" s="1"/>
  <c r="S175" i="35"/>
  <c r="R175" i="35"/>
  <c r="X175" i="35" s="1"/>
  <c r="K175" i="35"/>
  <c r="J175" i="35"/>
  <c r="I175" i="35"/>
  <c r="N174" i="35"/>
  <c r="T173" i="35"/>
  <c r="Z173" i="35" s="1"/>
  <c r="S173" i="35"/>
  <c r="Y173" i="35" s="1"/>
  <c r="AE173" i="35" s="1"/>
  <c r="AK173" i="35" s="1"/>
  <c r="AQ173" i="35" s="1"/>
  <c r="R173" i="35"/>
  <c r="X173" i="35" s="1"/>
  <c r="AD173" i="35" s="1"/>
  <c r="AJ173" i="35" s="1"/>
  <c r="AP173" i="35" s="1"/>
  <c r="AV173" i="35" s="1"/>
  <c r="BB173" i="35" s="1"/>
  <c r="K173" i="35"/>
  <c r="J173" i="35"/>
  <c r="I173" i="35"/>
  <c r="T172" i="35"/>
  <c r="Z172" i="35" s="1"/>
  <c r="AF172" i="35" s="1"/>
  <c r="AL172" i="35" s="1"/>
  <c r="AR172" i="35" s="1"/>
  <c r="AX172" i="35" s="1"/>
  <c r="BD172" i="35" s="1"/>
  <c r="S172" i="35"/>
  <c r="R172" i="35"/>
  <c r="X172" i="35" s="1"/>
  <c r="AD172" i="35" s="1"/>
  <c r="K172" i="35"/>
  <c r="J172" i="35"/>
  <c r="I172" i="35"/>
  <c r="I170" i="35" s="1"/>
  <c r="I169" i="35" s="1"/>
  <c r="T171" i="35"/>
  <c r="Z171" i="35" s="1"/>
  <c r="AF171" i="35" s="1"/>
  <c r="S171" i="35"/>
  <c r="Y171" i="35" s="1"/>
  <c r="AE171" i="35" s="1"/>
  <c r="AK171" i="35" s="1"/>
  <c r="AQ171" i="35" s="1"/>
  <c r="R171" i="35"/>
  <c r="K171" i="35"/>
  <c r="J171" i="35"/>
  <c r="I171" i="35"/>
  <c r="AU170" i="35"/>
  <c r="AU169" i="35" s="1"/>
  <c r="AT170" i="35"/>
  <c r="AT169" i="35" s="1"/>
  <c r="AS170" i="35"/>
  <c r="AS169" i="35" s="1"/>
  <c r="AO170" i="35"/>
  <c r="AO169" i="35" s="1"/>
  <c r="AN170" i="35"/>
  <c r="AN169" i="35" s="1"/>
  <c r="AM170" i="35"/>
  <c r="AM169" i="35" s="1"/>
  <c r="AI170" i="35"/>
  <c r="AI169" i="35" s="1"/>
  <c r="AH170" i="35"/>
  <c r="AH169" i="35" s="1"/>
  <c r="AG170" i="35"/>
  <c r="AG169" i="35" s="1"/>
  <c r="AC170" i="35"/>
  <c r="AC169" i="35" s="1"/>
  <c r="AB170" i="35"/>
  <c r="AB169" i="35" s="1"/>
  <c r="AA170" i="35"/>
  <c r="AA169" i="35" s="1"/>
  <c r="W170" i="35"/>
  <c r="V170" i="35"/>
  <c r="V169" i="35" s="1"/>
  <c r="U170" i="35"/>
  <c r="U169" i="35" s="1"/>
  <c r="Q170" i="35"/>
  <c r="Q169" i="35" s="1"/>
  <c r="P170" i="35"/>
  <c r="O170" i="35"/>
  <c r="O169" i="35" s="1"/>
  <c r="O168" i="35" s="1"/>
  <c r="N170" i="35"/>
  <c r="N169" i="35" s="1"/>
  <c r="M170" i="35"/>
  <c r="M169" i="35" s="1"/>
  <c r="L170" i="35"/>
  <c r="L169" i="35" s="1"/>
  <c r="H170" i="35"/>
  <c r="H169" i="35" s="1"/>
  <c r="G170" i="35"/>
  <c r="G169" i="35" s="1"/>
  <c r="F170" i="35"/>
  <c r="F169" i="35" s="1"/>
  <c r="W169" i="35"/>
  <c r="P169" i="35"/>
  <c r="T165" i="35"/>
  <c r="Z165" i="35" s="1"/>
  <c r="AF165" i="35" s="1"/>
  <c r="AL165" i="35" s="1"/>
  <c r="AR165" i="35" s="1"/>
  <c r="AX165" i="35" s="1"/>
  <c r="BD165" i="35" s="1"/>
  <c r="S165" i="35"/>
  <c r="Y165" i="35" s="1"/>
  <c r="AE165" i="35" s="1"/>
  <c r="AK165" i="35" s="1"/>
  <c r="AQ165" i="35" s="1"/>
  <c r="AW165" i="35" s="1"/>
  <c r="BC165" i="35" s="1"/>
  <c r="R165" i="35"/>
  <c r="X165" i="35" s="1"/>
  <c r="AD165" i="35" s="1"/>
  <c r="AJ165" i="35" s="1"/>
  <c r="AP165" i="35" s="1"/>
  <c r="AV165" i="35" s="1"/>
  <c r="BB165" i="35" s="1"/>
  <c r="K165" i="35"/>
  <c r="J165" i="35"/>
  <c r="I165" i="35"/>
  <c r="T164" i="35"/>
  <c r="Z164" i="35" s="1"/>
  <c r="AF164" i="35" s="1"/>
  <c r="AL164" i="35" s="1"/>
  <c r="AR164" i="35" s="1"/>
  <c r="AX164" i="35" s="1"/>
  <c r="BD164" i="35" s="1"/>
  <c r="S164" i="35"/>
  <c r="Y164" i="35" s="1"/>
  <c r="AE164" i="35" s="1"/>
  <c r="AK164" i="35" s="1"/>
  <c r="AQ164" i="35" s="1"/>
  <c r="AW164" i="35" s="1"/>
  <c r="BC164" i="35" s="1"/>
  <c r="R164" i="35"/>
  <c r="X164" i="35" s="1"/>
  <c r="AD164" i="35" s="1"/>
  <c r="AJ164" i="35" s="1"/>
  <c r="AP164" i="35" s="1"/>
  <c r="AV164" i="35" s="1"/>
  <c r="BB164" i="35" s="1"/>
  <c r="K164" i="35"/>
  <c r="J164" i="35"/>
  <c r="I164" i="35"/>
  <c r="AU163" i="35"/>
  <c r="AT163" i="35"/>
  <c r="AS163" i="35"/>
  <c r="AS161" i="35" s="1"/>
  <c r="AO163" i="35"/>
  <c r="AO161" i="35" s="1"/>
  <c r="AN163" i="35"/>
  <c r="AN161" i="35" s="1"/>
  <c r="AM163" i="35"/>
  <c r="AM161" i="35" s="1"/>
  <c r="AI163" i="35"/>
  <c r="AI161" i="35" s="1"/>
  <c r="AH163" i="35"/>
  <c r="AG163" i="35"/>
  <c r="AC163" i="35"/>
  <c r="AC161" i="35" s="1"/>
  <c r="AB163" i="35"/>
  <c r="AB161" i="35" s="1"/>
  <c r="AA163" i="35"/>
  <c r="AA161" i="35" s="1"/>
  <c r="W163" i="35"/>
  <c r="W161" i="35" s="1"/>
  <c r="V163" i="35"/>
  <c r="V161" i="35" s="1"/>
  <c r="U163" i="35"/>
  <c r="U161" i="35" s="1"/>
  <c r="Q163" i="35"/>
  <c r="Q161" i="35" s="1"/>
  <c r="P163" i="35"/>
  <c r="P161" i="35" s="1"/>
  <c r="O163" i="35"/>
  <c r="O161" i="35" s="1"/>
  <c r="N163" i="35"/>
  <c r="N161" i="35" s="1"/>
  <c r="M163" i="35"/>
  <c r="L163" i="35"/>
  <c r="L161" i="35" s="1"/>
  <c r="H163" i="35"/>
  <c r="H161" i="35" s="1"/>
  <c r="G163" i="35"/>
  <c r="G161" i="35" s="1"/>
  <c r="F163" i="35"/>
  <c r="AL162" i="35"/>
  <c r="AR162" i="35" s="1"/>
  <c r="AK162" i="35"/>
  <c r="AQ162" i="35" s="1"/>
  <c r="AW162" i="35" s="1"/>
  <c r="BC162" i="35" s="1"/>
  <c r="AG162" i="35"/>
  <c r="AJ162" i="35" s="1"/>
  <c r="AP162" i="35" s="1"/>
  <c r="AU161" i="35"/>
  <c r="AT161" i="35"/>
  <c r="AH161" i="35"/>
  <c r="F161" i="35"/>
  <c r="T160" i="35"/>
  <c r="Z160" i="35" s="1"/>
  <c r="AF160" i="35" s="1"/>
  <c r="AL160" i="35" s="1"/>
  <c r="AR160" i="35" s="1"/>
  <c r="AX160" i="35" s="1"/>
  <c r="BD160" i="35" s="1"/>
  <c r="S160" i="35"/>
  <c r="Y160" i="35" s="1"/>
  <c r="AE160" i="35" s="1"/>
  <c r="AK160" i="35" s="1"/>
  <c r="AQ160" i="35" s="1"/>
  <c r="AW160" i="35" s="1"/>
  <c r="BC160" i="35" s="1"/>
  <c r="R160" i="35"/>
  <c r="X160" i="35" s="1"/>
  <c r="AD160" i="35" s="1"/>
  <c r="AJ160" i="35" s="1"/>
  <c r="AP160" i="35" s="1"/>
  <c r="AV160" i="35" s="1"/>
  <c r="BB160" i="35" s="1"/>
  <c r="T159" i="35"/>
  <c r="Z159" i="35" s="1"/>
  <c r="AF159" i="35" s="1"/>
  <c r="AL159" i="35" s="1"/>
  <c r="AR159" i="35" s="1"/>
  <c r="AX159" i="35" s="1"/>
  <c r="BD159" i="35" s="1"/>
  <c r="S159" i="35"/>
  <c r="Y159" i="35" s="1"/>
  <c r="AE159" i="35" s="1"/>
  <c r="AK159" i="35" s="1"/>
  <c r="AQ159" i="35" s="1"/>
  <c r="AW159" i="35" s="1"/>
  <c r="BC159" i="35" s="1"/>
  <c r="R159" i="35"/>
  <c r="X159" i="35" s="1"/>
  <c r="AD159" i="35" s="1"/>
  <c r="AJ159" i="35" s="1"/>
  <c r="AP159" i="35" s="1"/>
  <c r="AV159" i="35" s="1"/>
  <c r="BB159" i="35" s="1"/>
  <c r="S158" i="35"/>
  <c r="Y158" i="35" s="1"/>
  <c r="AE158" i="35" s="1"/>
  <c r="AK158" i="35" s="1"/>
  <c r="AQ158" i="35" s="1"/>
  <c r="AW158" i="35" s="1"/>
  <c r="BC158" i="35" s="1"/>
  <c r="R158" i="35"/>
  <c r="N158" i="35"/>
  <c r="T158" i="35" s="1"/>
  <c r="Z158" i="35" s="1"/>
  <c r="AF158" i="35" s="1"/>
  <c r="AL158" i="35" s="1"/>
  <c r="AR158" i="35" s="1"/>
  <c r="AX158" i="35" s="1"/>
  <c r="BD158" i="35" s="1"/>
  <c r="J158" i="35"/>
  <c r="I158" i="35"/>
  <c r="H158" i="35"/>
  <c r="R157" i="35"/>
  <c r="X157" i="35" s="1"/>
  <c r="AD157" i="35" s="1"/>
  <c r="M157" i="35"/>
  <c r="S157" i="35" s="1"/>
  <c r="I157" i="35"/>
  <c r="G157" i="35"/>
  <c r="H157" i="35" s="1"/>
  <c r="H156" i="35" s="1"/>
  <c r="AU156" i="35"/>
  <c r="AT156" i="35"/>
  <c r="AS156" i="35"/>
  <c r="AO156" i="35"/>
  <c r="AN156" i="35"/>
  <c r="AM156" i="35"/>
  <c r="AI156" i="35"/>
  <c r="AH156" i="35"/>
  <c r="AG156" i="35"/>
  <c r="AC156" i="35"/>
  <c r="AB156" i="35"/>
  <c r="AA156" i="35"/>
  <c r="W156" i="35"/>
  <c r="V156" i="35"/>
  <c r="U156" i="35"/>
  <c r="Q156" i="35"/>
  <c r="P156" i="35"/>
  <c r="O156" i="35"/>
  <c r="L156" i="35"/>
  <c r="F156" i="35"/>
  <c r="T155" i="35"/>
  <c r="Z155" i="35" s="1"/>
  <c r="S155" i="35"/>
  <c r="Y155" i="35" s="1"/>
  <c r="R155" i="35"/>
  <c r="X155" i="35" s="1"/>
  <c r="K155" i="35"/>
  <c r="J155" i="35"/>
  <c r="I155" i="35"/>
  <c r="AU154" i="35"/>
  <c r="AT154" i="35"/>
  <c r="AS154" i="35"/>
  <c r="AO154" i="35"/>
  <c r="AN154" i="35"/>
  <c r="AM154" i="35"/>
  <c r="AI154" i="35"/>
  <c r="AH154" i="35"/>
  <c r="AG154" i="35"/>
  <c r="AC154" i="35"/>
  <c r="AB154" i="35"/>
  <c r="AA154" i="35"/>
  <c r="W154" i="35"/>
  <c r="V154" i="35"/>
  <c r="U154" i="35"/>
  <c r="Q154" i="35"/>
  <c r="P154" i="35"/>
  <c r="O154" i="35"/>
  <c r="N154" i="35"/>
  <c r="M154" i="35"/>
  <c r="L154" i="35"/>
  <c r="H154" i="35"/>
  <c r="G154" i="35"/>
  <c r="J154" i="35" s="1"/>
  <c r="F154" i="35"/>
  <c r="T153" i="35"/>
  <c r="Z153" i="35" s="1"/>
  <c r="S153" i="35"/>
  <c r="Y153" i="35" s="1"/>
  <c r="R153" i="35"/>
  <c r="X153" i="35" s="1"/>
  <c r="K153" i="35"/>
  <c r="J153" i="35"/>
  <c r="I153" i="35"/>
  <c r="AU152" i="35"/>
  <c r="AT152" i="35"/>
  <c r="AS152" i="35"/>
  <c r="AO152" i="35"/>
  <c r="AN152" i="35"/>
  <c r="AM152" i="35"/>
  <c r="AI152" i="35"/>
  <c r="AH152" i="35"/>
  <c r="AG152" i="35"/>
  <c r="AC152" i="35"/>
  <c r="AB152" i="35"/>
  <c r="AA152" i="35"/>
  <c r="W152" i="35"/>
  <c r="V152" i="35"/>
  <c r="U152" i="35"/>
  <c r="Q152" i="35"/>
  <c r="P152" i="35"/>
  <c r="O152" i="35"/>
  <c r="N152" i="35"/>
  <c r="M152" i="35"/>
  <c r="L152" i="35"/>
  <c r="H152" i="35"/>
  <c r="G152" i="35"/>
  <c r="F152" i="35"/>
  <c r="T151" i="35"/>
  <c r="Z151" i="35" s="1"/>
  <c r="S151" i="35"/>
  <c r="Y151" i="35" s="1"/>
  <c r="R151" i="35"/>
  <c r="X151" i="35" s="1"/>
  <c r="K151" i="35"/>
  <c r="J151" i="35"/>
  <c r="I151" i="35"/>
  <c r="AU150" i="35"/>
  <c r="AT150" i="35"/>
  <c r="AS150" i="35"/>
  <c r="AO150" i="35"/>
  <c r="AN150" i="35"/>
  <c r="AM150" i="35"/>
  <c r="AI150" i="35"/>
  <c r="AH150" i="35"/>
  <c r="AG150" i="35"/>
  <c r="AC150" i="35"/>
  <c r="AB150" i="35"/>
  <c r="AA150" i="35"/>
  <c r="W150" i="35"/>
  <c r="V150" i="35"/>
  <c r="U150" i="35"/>
  <c r="Q150" i="35"/>
  <c r="P150" i="35"/>
  <c r="O150" i="35"/>
  <c r="N150" i="35"/>
  <c r="M150" i="35"/>
  <c r="L150" i="35"/>
  <c r="H150" i="35"/>
  <c r="G150" i="35"/>
  <c r="F150" i="35"/>
  <c r="AL149" i="35"/>
  <c r="AR149" i="35" s="1"/>
  <c r="AX149" i="35" s="1"/>
  <c r="BD149" i="35" s="1"/>
  <c r="AK149" i="35"/>
  <c r="AQ149" i="35" s="1"/>
  <c r="AW149" i="35" s="1"/>
  <c r="BC149" i="35" s="1"/>
  <c r="AJ149" i="35"/>
  <c r="AP149" i="35" s="1"/>
  <c r="AV149" i="35" s="1"/>
  <c r="BB149" i="35" s="1"/>
  <c r="L148" i="35"/>
  <c r="M148" i="35" s="1"/>
  <c r="F148" i="35"/>
  <c r="F147" i="35" s="1"/>
  <c r="AU147" i="35"/>
  <c r="AT147" i="35"/>
  <c r="AS147" i="35"/>
  <c r="AO147" i="35"/>
  <c r="AN147" i="35"/>
  <c r="AM147" i="35"/>
  <c r="AI147" i="35"/>
  <c r="AH147" i="35"/>
  <c r="AG147" i="35"/>
  <c r="AC147" i="35"/>
  <c r="AB147" i="35"/>
  <c r="AA147" i="35"/>
  <c r="W147" i="35"/>
  <c r="V147" i="35"/>
  <c r="U147" i="35"/>
  <c r="Q147" i="35"/>
  <c r="P147" i="35"/>
  <c r="O147" i="35"/>
  <c r="L147" i="35"/>
  <c r="T146" i="35"/>
  <c r="S146" i="35"/>
  <c r="R146" i="35"/>
  <c r="R145" i="35" s="1"/>
  <c r="K146" i="35"/>
  <c r="J146" i="35"/>
  <c r="I146" i="35"/>
  <c r="AU145" i="35"/>
  <c r="AT145" i="35"/>
  <c r="AO145" i="35"/>
  <c r="AN145" i="35"/>
  <c r="AI145" i="35"/>
  <c r="AH145" i="35"/>
  <c r="AG145" i="35"/>
  <c r="AC145" i="35"/>
  <c r="AB145" i="35"/>
  <c r="AA145" i="35"/>
  <c r="W145" i="35"/>
  <c r="V145" i="35"/>
  <c r="U145" i="35"/>
  <c r="Q145" i="35"/>
  <c r="P145" i="35"/>
  <c r="O145" i="35"/>
  <c r="N145" i="35"/>
  <c r="M145" i="35"/>
  <c r="L145" i="35"/>
  <c r="H145" i="35"/>
  <c r="G145" i="35"/>
  <c r="F145" i="35"/>
  <c r="AL144" i="35"/>
  <c r="AR144" i="35" s="1"/>
  <c r="AX144" i="35" s="1"/>
  <c r="BD144" i="35" s="1"/>
  <c r="AK144" i="35"/>
  <c r="AQ144" i="35" s="1"/>
  <c r="AW144" i="35" s="1"/>
  <c r="BC144" i="35" s="1"/>
  <c r="AJ144" i="35"/>
  <c r="AP144" i="35" s="1"/>
  <c r="AV144" i="35" s="1"/>
  <c r="BB144" i="35" s="1"/>
  <c r="T143" i="35"/>
  <c r="Z143" i="35" s="1"/>
  <c r="AF143" i="35" s="1"/>
  <c r="S143" i="35"/>
  <c r="R143" i="35"/>
  <c r="K143" i="35"/>
  <c r="J143" i="35"/>
  <c r="I143" i="35"/>
  <c r="AU142" i="35"/>
  <c r="AT142" i="35"/>
  <c r="AS142" i="35"/>
  <c r="AO142" i="35"/>
  <c r="AN142" i="35"/>
  <c r="AM142" i="35"/>
  <c r="AI142" i="35"/>
  <c r="AH142" i="35"/>
  <c r="AG142" i="35"/>
  <c r="AC142" i="35"/>
  <c r="AB142" i="35"/>
  <c r="AA142" i="35"/>
  <c r="W142" i="35"/>
  <c r="V142" i="35"/>
  <c r="U142" i="35"/>
  <c r="Q142" i="35"/>
  <c r="P142" i="35"/>
  <c r="O142" i="35"/>
  <c r="N142" i="35"/>
  <c r="M142" i="35"/>
  <c r="L142" i="35"/>
  <c r="H142" i="35"/>
  <c r="G142" i="35"/>
  <c r="F142" i="35"/>
  <c r="N141" i="35"/>
  <c r="T141" i="35" s="1"/>
  <c r="M141" i="35"/>
  <c r="L141" i="35"/>
  <c r="R141" i="35" s="1"/>
  <c r="X141" i="35" s="1"/>
  <c r="H141" i="35"/>
  <c r="G141" i="35"/>
  <c r="G140" i="35" s="1"/>
  <c r="F141" i="35"/>
  <c r="F140" i="35" s="1"/>
  <c r="AU140" i="35"/>
  <c r="AT140" i="35"/>
  <c r="AS140" i="35"/>
  <c r="AS137" i="35" s="1"/>
  <c r="AO140" i="35"/>
  <c r="AN140" i="35"/>
  <c r="AM140" i="35"/>
  <c r="AI140" i="35"/>
  <c r="AH140" i="35"/>
  <c r="AG140" i="35"/>
  <c r="AC140" i="35"/>
  <c r="AB140" i="35"/>
  <c r="AA140" i="35"/>
  <c r="W140" i="35"/>
  <c r="V140" i="35"/>
  <c r="U140" i="35"/>
  <c r="Q140" i="35"/>
  <c r="P140" i="35"/>
  <c r="O140" i="35"/>
  <c r="N140" i="35"/>
  <c r="H140" i="35"/>
  <c r="N139" i="35"/>
  <c r="T139" i="35" s="1"/>
  <c r="Z139" i="35" s="1"/>
  <c r="M139" i="35"/>
  <c r="S139" i="35" s="1"/>
  <c r="L139" i="35"/>
  <c r="H139" i="35"/>
  <c r="G139" i="35"/>
  <c r="G138" i="35" s="1"/>
  <c r="F139" i="35"/>
  <c r="F138" i="35" s="1"/>
  <c r="AU138" i="35"/>
  <c r="AT138" i="35"/>
  <c r="AO138" i="35"/>
  <c r="AN138" i="35"/>
  <c r="AM138" i="35"/>
  <c r="AI138" i="35"/>
  <c r="AH138" i="35"/>
  <c r="AG138" i="35"/>
  <c r="AC138" i="35"/>
  <c r="AB138" i="35"/>
  <c r="AA138" i="35"/>
  <c r="W138" i="35"/>
  <c r="V138" i="35"/>
  <c r="U138" i="35"/>
  <c r="Q138" i="35"/>
  <c r="P138" i="35"/>
  <c r="O138" i="35"/>
  <c r="N138" i="35"/>
  <c r="S135" i="35"/>
  <c r="Y135" i="35" s="1"/>
  <c r="AE135" i="35" s="1"/>
  <c r="R135" i="35"/>
  <c r="X135" i="35" s="1"/>
  <c r="N135" i="35"/>
  <c r="J135" i="35"/>
  <c r="I135" i="35"/>
  <c r="H135" i="35"/>
  <c r="H134" i="35" s="1"/>
  <c r="H133" i="35" s="1"/>
  <c r="AU134" i="35"/>
  <c r="AU133" i="35" s="1"/>
  <c r="AT134" i="35"/>
  <c r="AT133" i="35" s="1"/>
  <c r="AS134" i="35"/>
  <c r="AS133" i="35" s="1"/>
  <c r="AO134" i="35"/>
  <c r="AO133" i="35" s="1"/>
  <c r="AN134" i="35"/>
  <c r="AN133" i="35" s="1"/>
  <c r="AM134" i="35"/>
  <c r="AI134" i="35"/>
  <c r="AH134" i="35"/>
  <c r="AH133" i="35" s="1"/>
  <c r="AG134" i="35"/>
  <c r="AG133" i="35" s="1"/>
  <c r="AC134" i="35"/>
  <c r="AB134" i="35"/>
  <c r="AB133" i="35" s="1"/>
  <c r="AA134" i="35"/>
  <c r="AA133" i="35" s="1"/>
  <c r="W134" i="35"/>
  <c r="W133" i="35" s="1"/>
  <c r="V134" i="35"/>
  <c r="V133" i="35" s="1"/>
  <c r="U134" i="35"/>
  <c r="U133" i="35" s="1"/>
  <c r="Q134" i="35"/>
  <c r="Q133" i="35" s="1"/>
  <c r="P134" i="35"/>
  <c r="P133" i="35" s="1"/>
  <c r="O134" i="35"/>
  <c r="O133" i="35" s="1"/>
  <c r="M134" i="35"/>
  <c r="L134" i="35"/>
  <c r="L133" i="35" s="1"/>
  <c r="G134" i="35"/>
  <c r="G133" i="35" s="1"/>
  <c r="F134" i="35"/>
  <c r="F133" i="35" s="1"/>
  <c r="AM133" i="35"/>
  <c r="AI133" i="35"/>
  <c r="AC133" i="35"/>
  <c r="M133" i="35"/>
  <c r="AL132" i="35"/>
  <c r="AR132" i="35" s="1"/>
  <c r="AX132" i="35" s="1"/>
  <c r="BD132" i="35" s="1"/>
  <c r="AK132" i="35"/>
  <c r="AQ132" i="35" s="1"/>
  <c r="AW132" i="35" s="1"/>
  <c r="BC132" i="35" s="1"/>
  <c r="AJ132" i="35"/>
  <c r="AP132" i="35" s="1"/>
  <c r="AV132" i="35" s="1"/>
  <c r="BB132" i="35" s="1"/>
  <c r="AX131" i="35"/>
  <c r="BD131" i="35" s="1"/>
  <c r="AW131" i="35"/>
  <c r="BC131" i="35" s="1"/>
  <c r="AV131" i="35"/>
  <c r="BB131" i="35" s="1"/>
  <c r="T130" i="35"/>
  <c r="Z130" i="35" s="1"/>
  <c r="AF130" i="35" s="1"/>
  <c r="AL130" i="35" s="1"/>
  <c r="AR130" i="35" s="1"/>
  <c r="AX130" i="35" s="1"/>
  <c r="BD130" i="35" s="1"/>
  <c r="S130" i="35"/>
  <c r="Y130" i="35" s="1"/>
  <c r="AE130" i="35" s="1"/>
  <c r="AK130" i="35" s="1"/>
  <c r="AQ130" i="35" s="1"/>
  <c r="AW130" i="35" s="1"/>
  <c r="BC130" i="35" s="1"/>
  <c r="R130" i="35"/>
  <c r="K130" i="35"/>
  <c r="J130" i="35"/>
  <c r="I130" i="35"/>
  <c r="T129" i="35"/>
  <c r="S129" i="35"/>
  <c r="Y129" i="35" s="1"/>
  <c r="AE129" i="35" s="1"/>
  <c r="R129" i="35"/>
  <c r="X129" i="35" s="1"/>
  <c r="K129" i="35"/>
  <c r="J129" i="35"/>
  <c r="I129" i="35"/>
  <c r="AU128" i="35"/>
  <c r="AU127" i="35" s="1"/>
  <c r="AT128" i="35"/>
  <c r="AT127" i="35" s="1"/>
  <c r="AS128" i="35"/>
  <c r="AS127" i="35" s="1"/>
  <c r="AS122" i="35" s="1"/>
  <c r="AO128" i="35"/>
  <c r="AO127" i="35" s="1"/>
  <c r="AN128" i="35"/>
  <c r="AN127" i="35" s="1"/>
  <c r="AM128" i="35"/>
  <c r="AM127" i="35" s="1"/>
  <c r="AI128" i="35"/>
  <c r="AI127" i="35" s="1"/>
  <c r="AH128" i="35"/>
  <c r="AH127" i="35" s="1"/>
  <c r="AG128" i="35"/>
  <c r="AC128" i="35"/>
  <c r="AB128" i="35"/>
  <c r="AB127" i="35" s="1"/>
  <c r="AA128" i="35"/>
  <c r="AA127" i="35" s="1"/>
  <c r="W128" i="35"/>
  <c r="W127" i="35" s="1"/>
  <c r="V128" i="35"/>
  <c r="V127" i="35" s="1"/>
  <c r="U128" i="35"/>
  <c r="U127" i="35" s="1"/>
  <c r="Q128" i="35"/>
  <c r="Q127" i="35" s="1"/>
  <c r="P128" i="35"/>
  <c r="P127" i="35" s="1"/>
  <c r="O128" i="35"/>
  <c r="O127" i="35" s="1"/>
  <c r="N128" i="35"/>
  <c r="M128" i="35"/>
  <c r="M127" i="35" s="1"/>
  <c r="L128" i="35"/>
  <c r="L127" i="35" s="1"/>
  <c r="H128" i="35"/>
  <c r="H127" i="35" s="1"/>
  <c r="G128" i="35"/>
  <c r="G127" i="35" s="1"/>
  <c r="F128" i="35"/>
  <c r="F127" i="35" s="1"/>
  <c r="AG127" i="35"/>
  <c r="AC127" i="35"/>
  <c r="AL126" i="35"/>
  <c r="AR126" i="35" s="1"/>
  <c r="AX126" i="35" s="1"/>
  <c r="BD126" i="35" s="1"/>
  <c r="AK126" i="35"/>
  <c r="AQ126" i="35" s="1"/>
  <c r="AW126" i="35" s="1"/>
  <c r="BC126" i="35" s="1"/>
  <c r="AJ126" i="35"/>
  <c r="AP126" i="35" s="1"/>
  <c r="AV126" i="35" s="1"/>
  <c r="BB126" i="35" s="1"/>
  <c r="AL125" i="35"/>
  <c r="AK125" i="35"/>
  <c r="AQ125" i="35" s="1"/>
  <c r="AW125" i="35" s="1"/>
  <c r="BC125" i="35" s="1"/>
  <c r="AJ125" i="35"/>
  <c r="AP125" i="35" s="1"/>
  <c r="AV125" i="35" s="1"/>
  <c r="BB125" i="35" s="1"/>
  <c r="AL124" i="35"/>
  <c r="AR124" i="35" s="1"/>
  <c r="AK124" i="35"/>
  <c r="AQ124" i="35" s="1"/>
  <c r="AW124" i="35" s="1"/>
  <c r="BC124" i="35" s="1"/>
  <c r="AJ124" i="35"/>
  <c r="AP124" i="35" s="1"/>
  <c r="T124" i="35"/>
  <c r="S124" i="35"/>
  <c r="Y124" i="35" s="1"/>
  <c r="Y123" i="35" s="1"/>
  <c r="R124" i="35"/>
  <c r="X124" i="35" s="1"/>
  <c r="X123" i="35" s="1"/>
  <c r="K124" i="35"/>
  <c r="J124" i="35"/>
  <c r="I124" i="35"/>
  <c r="AU123" i="35"/>
  <c r="AT123" i="35"/>
  <c r="AS123" i="35"/>
  <c r="AO123" i="35"/>
  <c r="AN123" i="35"/>
  <c r="AM123" i="35"/>
  <c r="AI123" i="35"/>
  <c r="AH123" i="35"/>
  <c r="AG123" i="35"/>
  <c r="AF123" i="35"/>
  <c r="AE123" i="35"/>
  <c r="AD123" i="35"/>
  <c r="AC123" i="35"/>
  <c r="AB123" i="35"/>
  <c r="AA123" i="35"/>
  <c r="W123" i="35"/>
  <c r="V123" i="35"/>
  <c r="U123" i="35"/>
  <c r="S123" i="35"/>
  <c r="Q123" i="35"/>
  <c r="P123" i="35"/>
  <c r="O123" i="35"/>
  <c r="N123" i="35"/>
  <c r="M123" i="35"/>
  <c r="L123" i="35"/>
  <c r="H123" i="35"/>
  <c r="G123" i="35"/>
  <c r="F123" i="35"/>
  <c r="AC122" i="35"/>
  <c r="AL121" i="35"/>
  <c r="AR121" i="35" s="1"/>
  <c r="AX121" i="35" s="1"/>
  <c r="BD121" i="35" s="1"/>
  <c r="BD118" i="35" s="1"/>
  <c r="AK121" i="35"/>
  <c r="AQ121" i="35" s="1"/>
  <c r="AW121" i="35" s="1"/>
  <c r="BC121" i="35" s="1"/>
  <c r="BC118" i="35" s="1"/>
  <c r="AJ121" i="35"/>
  <c r="AP121" i="35" s="1"/>
  <c r="AV121" i="35" s="1"/>
  <c r="BB121" i="35" s="1"/>
  <c r="BB118" i="35" s="1"/>
  <c r="T119" i="35"/>
  <c r="Z119" i="35" s="1"/>
  <c r="AF119" i="35" s="1"/>
  <c r="S119" i="35"/>
  <c r="Y119" i="35" s="1"/>
  <c r="AE119" i="35" s="1"/>
  <c r="R119" i="35"/>
  <c r="X119" i="35" s="1"/>
  <c r="AD119" i="35" s="1"/>
  <c r="I119" i="35"/>
  <c r="I274" i="35" s="1"/>
  <c r="G119" i="35"/>
  <c r="J119" i="35" s="1"/>
  <c r="J274" i="35" s="1"/>
  <c r="AU118" i="35"/>
  <c r="AU116" i="35" s="1"/>
  <c r="AT118" i="35"/>
  <c r="AT116" i="35" s="1"/>
  <c r="AS118" i="35"/>
  <c r="AS116" i="35" s="1"/>
  <c r="AO118" i="35"/>
  <c r="AO116" i="35" s="1"/>
  <c r="AN118" i="35"/>
  <c r="AN116" i="35" s="1"/>
  <c r="AM118" i="35"/>
  <c r="AM116" i="35" s="1"/>
  <c r="AI118" i="35"/>
  <c r="AI116" i="35" s="1"/>
  <c r="AH118" i="35"/>
  <c r="AH116" i="35" s="1"/>
  <c r="AG118" i="35"/>
  <c r="T117" i="35"/>
  <c r="S117" i="35"/>
  <c r="Y117" i="35" s="1"/>
  <c r="AE117" i="35" s="1"/>
  <c r="R117" i="35"/>
  <c r="K117" i="35"/>
  <c r="J117" i="35"/>
  <c r="I117" i="35"/>
  <c r="AG116" i="35"/>
  <c r="AC116" i="35"/>
  <c r="AB116" i="35"/>
  <c r="AA116" i="35"/>
  <c r="W116" i="35"/>
  <c r="V116" i="35"/>
  <c r="U116" i="35"/>
  <c r="S116" i="35"/>
  <c r="Q116" i="35"/>
  <c r="P116" i="35"/>
  <c r="O116" i="35"/>
  <c r="N116" i="35"/>
  <c r="M116" i="35"/>
  <c r="L116" i="35"/>
  <c r="F116" i="35"/>
  <c r="AL115" i="35"/>
  <c r="AR115" i="35" s="1"/>
  <c r="AX115" i="35" s="1"/>
  <c r="BD115" i="35" s="1"/>
  <c r="AK115" i="35"/>
  <c r="AQ115" i="35" s="1"/>
  <c r="AW115" i="35" s="1"/>
  <c r="BC115" i="35" s="1"/>
  <c r="AJ115" i="35"/>
  <c r="AP115" i="35" s="1"/>
  <c r="AV115" i="35" s="1"/>
  <c r="BB115" i="35" s="1"/>
  <c r="AL114" i="35"/>
  <c r="AR114" i="35" s="1"/>
  <c r="AX114" i="35" s="1"/>
  <c r="BD114" i="35" s="1"/>
  <c r="AK114" i="35"/>
  <c r="AQ114" i="35" s="1"/>
  <c r="AW114" i="35" s="1"/>
  <c r="BC114" i="35" s="1"/>
  <c r="AJ114" i="35"/>
  <c r="AP114" i="35" s="1"/>
  <c r="AV114" i="35" s="1"/>
  <c r="BB114" i="35" s="1"/>
  <c r="R113" i="35"/>
  <c r="X113" i="35" s="1"/>
  <c r="M113" i="35"/>
  <c r="N113" i="35" s="1"/>
  <c r="I113" i="35"/>
  <c r="G113" i="35"/>
  <c r="AU112" i="35"/>
  <c r="AU111" i="35" s="1"/>
  <c r="AT112" i="35"/>
  <c r="AT111" i="35" s="1"/>
  <c r="AS112" i="35"/>
  <c r="AS111" i="35" s="1"/>
  <c r="AS110" i="35" s="1"/>
  <c r="AO112" i="35"/>
  <c r="AO111" i="35" s="1"/>
  <c r="AN112" i="35"/>
  <c r="AN111" i="35" s="1"/>
  <c r="AN110" i="35" s="1"/>
  <c r="AM112" i="35"/>
  <c r="AM111" i="35" s="1"/>
  <c r="AI112" i="35"/>
  <c r="AI111" i="35" s="1"/>
  <c r="AH112" i="35"/>
  <c r="AH111" i="35" s="1"/>
  <c r="AG112" i="35"/>
  <c r="AG111" i="35" s="1"/>
  <c r="AC111" i="35"/>
  <c r="AC110" i="35" s="1"/>
  <c r="AB111" i="35"/>
  <c r="AA111" i="35"/>
  <c r="W111" i="35"/>
  <c r="V111" i="35"/>
  <c r="V110" i="35" s="1"/>
  <c r="U111" i="35"/>
  <c r="Q111" i="35"/>
  <c r="P111" i="35"/>
  <c r="P110" i="35" s="1"/>
  <c r="O111" i="35"/>
  <c r="L111" i="35"/>
  <c r="F111" i="35"/>
  <c r="T109" i="35"/>
  <c r="Z109" i="35" s="1"/>
  <c r="S109" i="35"/>
  <c r="R109" i="35"/>
  <c r="X109" i="35" s="1"/>
  <c r="AD109" i="35" s="1"/>
  <c r="AJ109" i="35" s="1"/>
  <c r="AP109" i="35" s="1"/>
  <c r="AV109" i="35" s="1"/>
  <c r="BB109" i="35" s="1"/>
  <c r="K109" i="35"/>
  <c r="J109" i="35"/>
  <c r="I109" i="35"/>
  <c r="T108" i="35"/>
  <c r="Z108" i="35" s="1"/>
  <c r="AF108" i="35" s="1"/>
  <c r="S108" i="35"/>
  <c r="Y108" i="35" s="1"/>
  <c r="R108" i="35"/>
  <c r="X108" i="35" s="1"/>
  <c r="AD108" i="35" s="1"/>
  <c r="K108" i="35"/>
  <c r="J108" i="35"/>
  <c r="I108" i="35"/>
  <c r="AU107" i="35"/>
  <c r="AU103" i="35" s="1"/>
  <c r="AU102" i="35" s="1"/>
  <c r="AT107" i="35"/>
  <c r="AT103" i="35" s="1"/>
  <c r="AT102" i="35" s="1"/>
  <c r="AS107" i="35"/>
  <c r="AS103" i="35" s="1"/>
  <c r="AS102" i="35" s="1"/>
  <c r="AO107" i="35"/>
  <c r="AO103" i="35" s="1"/>
  <c r="AO102" i="35" s="1"/>
  <c r="AN107" i="35"/>
  <c r="AN103" i="35" s="1"/>
  <c r="AN102" i="35" s="1"/>
  <c r="AM107" i="35"/>
  <c r="AM103" i="35" s="1"/>
  <c r="AM102" i="35" s="1"/>
  <c r="AI107" i="35"/>
  <c r="AI103" i="35" s="1"/>
  <c r="AI102" i="35" s="1"/>
  <c r="AH107" i="35"/>
  <c r="AG107" i="35"/>
  <c r="AG103" i="35" s="1"/>
  <c r="AG102" i="35" s="1"/>
  <c r="AC107" i="35"/>
  <c r="AC103" i="35" s="1"/>
  <c r="AC102" i="35" s="1"/>
  <c r="AB107" i="35"/>
  <c r="AB103" i="35" s="1"/>
  <c r="AB102" i="35" s="1"/>
  <c r="AA107" i="35"/>
  <c r="W107" i="35"/>
  <c r="W103" i="35" s="1"/>
  <c r="W102" i="35" s="1"/>
  <c r="V107" i="35"/>
  <c r="V103" i="35" s="1"/>
  <c r="V102" i="35" s="1"/>
  <c r="U107" i="35"/>
  <c r="Q107" i="35"/>
  <c r="P107" i="35"/>
  <c r="O107" i="35"/>
  <c r="K107" i="35"/>
  <c r="J107" i="35"/>
  <c r="I107" i="35"/>
  <c r="T106" i="35"/>
  <c r="Z106" i="35" s="1"/>
  <c r="AF106" i="35" s="1"/>
  <c r="AL106" i="35" s="1"/>
  <c r="AR106" i="35" s="1"/>
  <c r="AX106" i="35" s="1"/>
  <c r="BD106" i="35" s="1"/>
  <c r="S106" i="35"/>
  <c r="Y106" i="35" s="1"/>
  <c r="R106" i="35"/>
  <c r="X106" i="35" s="1"/>
  <c r="AD106" i="35" s="1"/>
  <c r="AJ106" i="35" s="1"/>
  <c r="AP106" i="35" s="1"/>
  <c r="AV106" i="35" s="1"/>
  <c r="BB106" i="35" s="1"/>
  <c r="K106" i="35"/>
  <c r="J106" i="35"/>
  <c r="I106" i="35"/>
  <c r="T105" i="35"/>
  <c r="Z105" i="35" s="1"/>
  <c r="AF105" i="35" s="1"/>
  <c r="AL105" i="35" s="1"/>
  <c r="AR105" i="35" s="1"/>
  <c r="AX105" i="35" s="1"/>
  <c r="BD105" i="35" s="1"/>
  <c r="S105" i="35"/>
  <c r="Y105" i="35" s="1"/>
  <c r="AE105" i="35" s="1"/>
  <c r="AK105" i="35" s="1"/>
  <c r="AQ105" i="35" s="1"/>
  <c r="AW105" i="35" s="1"/>
  <c r="BC105" i="35" s="1"/>
  <c r="R105" i="35"/>
  <c r="X105" i="35" s="1"/>
  <c r="AD105" i="35" s="1"/>
  <c r="AJ105" i="35" s="1"/>
  <c r="AP105" i="35" s="1"/>
  <c r="AV105" i="35" s="1"/>
  <c r="BB105" i="35" s="1"/>
  <c r="K105" i="35"/>
  <c r="J105" i="35"/>
  <c r="I105" i="35"/>
  <c r="T104" i="35"/>
  <c r="Z104" i="35" s="1"/>
  <c r="S104" i="35"/>
  <c r="Y104" i="35" s="1"/>
  <c r="AE104" i="35" s="1"/>
  <c r="R104" i="35"/>
  <c r="X104" i="35" s="1"/>
  <c r="K104" i="35"/>
  <c r="J104" i="35"/>
  <c r="I104" i="35"/>
  <c r="AH103" i="35"/>
  <c r="AH102" i="35" s="1"/>
  <c r="Q103" i="35"/>
  <c r="Q102" i="35" s="1"/>
  <c r="P103" i="35"/>
  <c r="P102" i="35" s="1"/>
  <c r="O103" i="35"/>
  <c r="O102" i="35" s="1"/>
  <c r="N103" i="35"/>
  <c r="N102" i="35" s="1"/>
  <c r="M103" i="35"/>
  <c r="M102" i="35" s="1"/>
  <c r="L103" i="35"/>
  <c r="L102" i="35" s="1"/>
  <c r="H103" i="35"/>
  <c r="G103" i="35"/>
  <c r="F103" i="35"/>
  <c r="F102" i="35" s="1"/>
  <c r="AA102" i="35"/>
  <c r="U102" i="35"/>
  <c r="G102" i="35"/>
  <c r="AL101" i="35"/>
  <c r="AK101" i="35"/>
  <c r="AQ101" i="35" s="1"/>
  <c r="AW101" i="35" s="1"/>
  <c r="BC101" i="35" s="1"/>
  <c r="AG101" i="35"/>
  <c r="AJ101" i="35" s="1"/>
  <c r="AL100" i="35"/>
  <c r="AR100" i="35" s="1"/>
  <c r="AK100" i="35"/>
  <c r="AQ100" i="35" s="1"/>
  <c r="AJ100" i="35"/>
  <c r="AP100" i="35" s="1"/>
  <c r="T99" i="35"/>
  <c r="Z99" i="35" s="1"/>
  <c r="AF99" i="35" s="1"/>
  <c r="S99" i="35"/>
  <c r="Y99" i="35" s="1"/>
  <c r="AE99" i="35" s="1"/>
  <c r="R99" i="35"/>
  <c r="X99" i="35" s="1"/>
  <c r="AD99" i="35" s="1"/>
  <c r="K99" i="35"/>
  <c r="J99" i="35"/>
  <c r="I99" i="35"/>
  <c r="AU98" i="35"/>
  <c r="AU97" i="35" s="1"/>
  <c r="AT98" i="35"/>
  <c r="AT97" i="35" s="1"/>
  <c r="AS98" i="35"/>
  <c r="AS97" i="35" s="1"/>
  <c r="AO98" i="35"/>
  <c r="AO97" i="35" s="1"/>
  <c r="AN98" i="35"/>
  <c r="AN97" i="35" s="1"/>
  <c r="AM98" i="35"/>
  <c r="AM97" i="35" s="1"/>
  <c r="AI98" i="35"/>
  <c r="AI97" i="35" s="1"/>
  <c r="AH98" i="35"/>
  <c r="AH97" i="35" s="1"/>
  <c r="AC97" i="35"/>
  <c r="AB97" i="35"/>
  <c r="AA97" i="35"/>
  <c r="W97" i="35"/>
  <c r="V97" i="35"/>
  <c r="U97" i="35"/>
  <c r="Q97" i="35"/>
  <c r="P97" i="35"/>
  <c r="O97" i="35"/>
  <c r="N97" i="35"/>
  <c r="M97" i="35"/>
  <c r="L97" i="35"/>
  <c r="H97" i="35"/>
  <c r="G97" i="35"/>
  <c r="F97" i="35"/>
  <c r="R96" i="35"/>
  <c r="X96" i="35" s="1"/>
  <c r="AD96" i="35" s="1"/>
  <c r="AJ96" i="35" s="1"/>
  <c r="AP96" i="35" s="1"/>
  <c r="AV96" i="35" s="1"/>
  <c r="BB96" i="35" s="1"/>
  <c r="M96" i="35"/>
  <c r="S96" i="35" s="1"/>
  <c r="Y96" i="35" s="1"/>
  <c r="AE96" i="35" s="1"/>
  <c r="AK96" i="35" s="1"/>
  <c r="AQ96" i="35" s="1"/>
  <c r="AW96" i="35" s="1"/>
  <c r="BC96" i="35" s="1"/>
  <c r="I96" i="35"/>
  <c r="G96" i="35"/>
  <c r="H96" i="35" s="1"/>
  <c r="H95" i="35" s="1"/>
  <c r="H94" i="35" s="1"/>
  <c r="AU95" i="35"/>
  <c r="AU94" i="35" s="1"/>
  <c r="AT95" i="35"/>
  <c r="AT94" i="35" s="1"/>
  <c r="AS95" i="35"/>
  <c r="AO95" i="35"/>
  <c r="AN95" i="35"/>
  <c r="AN94" i="35" s="1"/>
  <c r="AM95" i="35"/>
  <c r="AI95" i="35"/>
  <c r="AH95" i="35"/>
  <c r="AH94" i="35" s="1"/>
  <c r="AG95" i="35"/>
  <c r="AG94" i="35" s="1"/>
  <c r="AC95" i="35"/>
  <c r="AC94" i="35" s="1"/>
  <c r="AB95" i="35"/>
  <c r="AA95" i="35"/>
  <c r="AA94" i="35" s="1"/>
  <c r="W95" i="35"/>
  <c r="W94" i="35" s="1"/>
  <c r="V95" i="35"/>
  <c r="V94" i="35" s="1"/>
  <c r="U95" i="35"/>
  <c r="U94" i="35" s="1"/>
  <c r="Q95" i="35"/>
  <c r="Q94" i="35" s="1"/>
  <c r="P95" i="35"/>
  <c r="P94" i="35" s="1"/>
  <c r="O95" i="35"/>
  <c r="O94" i="35" s="1"/>
  <c r="L95" i="35"/>
  <c r="F95" i="35"/>
  <c r="AO94" i="35"/>
  <c r="AI94" i="35"/>
  <c r="AB94" i="35"/>
  <c r="L94" i="35"/>
  <c r="F94" i="35"/>
  <c r="AL93" i="35"/>
  <c r="AR93" i="35" s="1"/>
  <c r="AX93" i="35" s="1"/>
  <c r="BD93" i="35" s="1"/>
  <c r="AK93" i="35"/>
  <c r="AQ93" i="35" s="1"/>
  <c r="AW93" i="35" s="1"/>
  <c r="BC93" i="35" s="1"/>
  <c r="AJ93" i="35"/>
  <c r="AP93" i="35" s="1"/>
  <c r="AV93" i="35" s="1"/>
  <c r="BB93" i="35" s="1"/>
  <c r="AL92" i="35"/>
  <c r="AR92" i="35" s="1"/>
  <c r="AX92" i="35" s="1"/>
  <c r="BD92" i="35" s="1"/>
  <c r="AK92" i="35"/>
  <c r="AQ92" i="35" s="1"/>
  <c r="AW92" i="35" s="1"/>
  <c r="BC92" i="35" s="1"/>
  <c r="AJ92" i="35"/>
  <c r="AP92" i="35" s="1"/>
  <c r="AV92" i="35" s="1"/>
  <c r="BB92" i="35" s="1"/>
  <c r="R91" i="35"/>
  <c r="X91" i="35" s="1"/>
  <c r="AD91" i="35" s="1"/>
  <c r="M91" i="35"/>
  <c r="N91" i="35" s="1"/>
  <c r="I91" i="35"/>
  <c r="G91" i="35"/>
  <c r="H91" i="35" s="1"/>
  <c r="H89" i="35" s="1"/>
  <c r="AU90" i="35"/>
  <c r="AU89" i="35" s="1"/>
  <c r="AT90" i="35"/>
  <c r="AT89" i="35" s="1"/>
  <c r="AS90" i="35"/>
  <c r="AS89" i="35" s="1"/>
  <c r="AO90" i="35"/>
  <c r="AO89" i="35" s="1"/>
  <c r="AN90" i="35"/>
  <c r="AN89" i="35" s="1"/>
  <c r="AM90" i="35"/>
  <c r="AI90" i="35"/>
  <c r="AI89" i="35" s="1"/>
  <c r="AH90" i="35"/>
  <c r="AH89" i="35" s="1"/>
  <c r="AG90" i="35"/>
  <c r="AG89" i="35" s="1"/>
  <c r="AM89" i="35"/>
  <c r="AC89" i="35"/>
  <c r="AB89" i="35"/>
  <c r="AA89" i="35"/>
  <c r="W89" i="35"/>
  <c r="V89" i="35"/>
  <c r="U89" i="35"/>
  <c r="Q89" i="35"/>
  <c r="P89" i="35"/>
  <c r="O89" i="35"/>
  <c r="L89" i="35"/>
  <c r="F89" i="35"/>
  <c r="AL88" i="35"/>
  <c r="AR88" i="35" s="1"/>
  <c r="AX88" i="35" s="1"/>
  <c r="BD88" i="35" s="1"/>
  <c r="AK88" i="35"/>
  <c r="AQ88" i="35" s="1"/>
  <c r="AW88" i="35" s="1"/>
  <c r="BC88" i="35" s="1"/>
  <c r="AJ88" i="35"/>
  <c r="AP88" i="35" s="1"/>
  <c r="AV88" i="35" s="1"/>
  <c r="BB88" i="35" s="1"/>
  <c r="T87" i="35"/>
  <c r="Z87" i="35" s="1"/>
  <c r="AF87" i="35" s="1"/>
  <c r="AL87" i="35" s="1"/>
  <c r="S87" i="35"/>
  <c r="Y87" i="35" s="1"/>
  <c r="AE87" i="35" s="1"/>
  <c r="AK87" i="35" s="1"/>
  <c r="R87" i="35"/>
  <c r="X87" i="35" s="1"/>
  <c r="AD87" i="35" s="1"/>
  <c r="AJ87" i="35" s="1"/>
  <c r="K87" i="35"/>
  <c r="J87" i="35"/>
  <c r="I87" i="35"/>
  <c r="AU86" i="35"/>
  <c r="AU85" i="35" s="1"/>
  <c r="AT86" i="35"/>
  <c r="AO86" i="35"/>
  <c r="AO85" i="35" s="1"/>
  <c r="AN86" i="35"/>
  <c r="AN85" i="35" s="1"/>
  <c r="AI86" i="35"/>
  <c r="AI85" i="35" s="1"/>
  <c r="AH86" i="35"/>
  <c r="AG86" i="35"/>
  <c r="AG85" i="35" s="1"/>
  <c r="AT85" i="35"/>
  <c r="AS85" i="35"/>
  <c r="AM85" i="35"/>
  <c r="AH85" i="35"/>
  <c r="AF85" i="35"/>
  <c r="AE85" i="35"/>
  <c r="AD85" i="35"/>
  <c r="AC85" i="35"/>
  <c r="AB85" i="35"/>
  <c r="AA85" i="35"/>
  <c r="W85" i="35"/>
  <c r="V85" i="35"/>
  <c r="U85" i="35"/>
  <c r="Q85" i="35"/>
  <c r="P85" i="35"/>
  <c r="O85" i="35"/>
  <c r="N85" i="35"/>
  <c r="M85" i="35"/>
  <c r="L85" i="35"/>
  <c r="H85" i="35"/>
  <c r="G85" i="35"/>
  <c r="F85" i="35"/>
  <c r="AX84" i="35"/>
  <c r="BD84" i="35" s="1"/>
  <c r="AW84" i="35"/>
  <c r="BC84" i="35" s="1"/>
  <c r="AV84" i="35"/>
  <c r="BB84" i="35" s="1"/>
  <c r="T83" i="35"/>
  <c r="Z83" i="35" s="1"/>
  <c r="AF83" i="35" s="1"/>
  <c r="AL83" i="35" s="1"/>
  <c r="S83" i="35"/>
  <c r="Y83" i="35" s="1"/>
  <c r="AE83" i="35" s="1"/>
  <c r="AK83" i="35" s="1"/>
  <c r="R83" i="35"/>
  <c r="X83" i="35" s="1"/>
  <c r="AD83" i="35" s="1"/>
  <c r="AJ83" i="35" s="1"/>
  <c r="K83" i="35"/>
  <c r="J83" i="35"/>
  <c r="I83" i="35"/>
  <c r="AU82" i="35"/>
  <c r="AT82" i="35"/>
  <c r="AS82" i="35"/>
  <c r="AO82" i="35"/>
  <c r="AN82" i="35"/>
  <c r="AM82" i="35"/>
  <c r="AI82" i="35"/>
  <c r="AH82" i="35"/>
  <c r="AG82" i="35"/>
  <c r="AC82" i="35"/>
  <c r="AB82" i="35"/>
  <c r="AA82" i="35"/>
  <c r="W82" i="35"/>
  <c r="V82" i="35"/>
  <c r="U82" i="35"/>
  <c r="Q82" i="35"/>
  <c r="P82" i="35"/>
  <c r="O82" i="35"/>
  <c r="N82" i="35"/>
  <c r="M82" i="35"/>
  <c r="L82" i="35"/>
  <c r="H82" i="35"/>
  <c r="G82" i="35"/>
  <c r="F82" i="35"/>
  <c r="AL81" i="35"/>
  <c r="AR81" i="35" s="1"/>
  <c r="AX81" i="35" s="1"/>
  <c r="BD81" i="35" s="1"/>
  <c r="AK81" i="35"/>
  <c r="AQ81" i="35" s="1"/>
  <c r="AW81" i="35" s="1"/>
  <c r="BC81" i="35" s="1"/>
  <c r="AJ81" i="35"/>
  <c r="AP81" i="35" s="1"/>
  <c r="AV81" i="35" s="1"/>
  <c r="BB81" i="35" s="1"/>
  <c r="AL80" i="35"/>
  <c r="AR80" i="35" s="1"/>
  <c r="AX80" i="35" s="1"/>
  <c r="BD80" i="35" s="1"/>
  <c r="AK80" i="35"/>
  <c r="AQ80" i="35" s="1"/>
  <c r="AW80" i="35" s="1"/>
  <c r="BC80" i="35" s="1"/>
  <c r="AJ80" i="35"/>
  <c r="AP80" i="35" s="1"/>
  <c r="AV80" i="35" s="1"/>
  <c r="BB80" i="35" s="1"/>
  <c r="N79" i="35"/>
  <c r="K79" i="35" s="1"/>
  <c r="M79" i="35"/>
  <c r="S79" i="35" s="1"/>
  <c r="Y79" i="35" s="1"/>
  <c r="AE79" i="35" s="1"/>
  <c r="L79" i="35"/>
  <c r="AU78" i="35"/>
  <c r="AT78" i="35"/>
  <c r="AS78" i="35"/>
  <c r="AO78" i="35"/>
  <c r="AN78" i="35"/>
  <c r="AM78" i="35"/>
  <c r="AI78" i="35"/>
  <c r="AH78" i="35"/>
  <c r="AG78" i="35"/>
  <c r="AU77" i="35"/>
  <c r="AT77" i="35"/>
  <c r="AS77" i="35"/>
  <c r="AO77" i="35"/>
  <c r="AN77" i="35"/>
  <c r="AM77" i="35"/>
  <c r="AI77" i="35"/>
  <c r="AH77" i="35"/>
  <c r="AG77" i="35"/>
  <c r="AC77" i="35"/>
  <c r="AB77" i="35"/>
  <c r="AA77" i="35"/>
  <c r="W77" i="35"/>
  <c r="V77" i="35"/>
  <c r="U77" i="35"/>
  <c r="Q77" i="35"/>
  <c r="P77" i="35"/>
  <c r="O77" i="35"/>
  <c r="N77" i="35"/>
  <c r="K77" i="35" s="1"/>
  <c r="M77" i="35"/>
  <c r="H77" i="35"/>
  <c r="G77" i="35"/>
  <c r="F77" i="35"/>
  <c r="O76" i="35"/>
  <c r="T75" i="35"/>
  <c r="Z75" i="35" s="1"/>
  <c r="AF75" i="35" s="1"/>
  <c r="AL75" i="35" s="1"/>
  <c r="AR75" i="35" s="1"/>
  <c r="AX75" i="35" s="1"/>
  <c r="BD75" i="35" s="1"/>
  <c r="S75" i="35"/>
  <c r="Y75" i="35" s="1"/>
  <c r="AE75" i="35" s="1"/>
  <c r="AK75" i="35" s="1"/>
  <c r="AQ75" i="35" s="1"/>
  <c r="AW75" i="35" s="1"/>
  <c r="BC75" i="35" s="1"/>
  <c r="R75" i="35"/>
  <c r="X75" i="35" s="1"/>
  <c r="AD75" i="35" s="1"/>
  <c r="AJ75" i="35" s="1"/>
  <c r="AP75" i="35" s="1"/>
  <c r="AV75" i="35" s="1"/>
  <c r="BB75" i="35" s="1"/>
  <c r="K75" i="35"/>
  <c r="J75" i="35"/>
  <c r="I75" i="35"/>
  <c r="AU74" i="35"/>
  <c r="AT74" i="35"/>
  <c r="AS74" i="35"/>
  <c r="AO74" i="35"/>
  <c r="AN74" i="35"/>
  <c r="AM74" i="35"/>
  <c r="AI74" i="35"/>
  <c r="AH74" i="35"/>
  <c r="AG74" i="35"/>
  <c r="AC74" i="35"/>
  <c r="AB74" i="35"/>
  <c r="AA74" i="35"/>
  <c r="W74" i="35"/>
  <c r="V74" i="35"/>
  <c r="U74" i="35"/>
  <c r="Q74" i="35"/>
  <c r="P74" i="35"/>
  <c r="O74" i="35"/>
  <c r="N74" i="35"/>
  <c r="M74" i="35"/>
  <c r="L74" i="35"/>
  <c r="H74" i="35"/>
  <c r="G74" i="35"/>
  <c r="F74" i="35"/>
  <c r="AL71" i="35"/>
  <c r="AR71" i="35" s="1"/>
  <c r="AX71" i="35" s="1"/>
  <c r="BD71" i="35" s="1"/>
  <c r="AK71" i="35"/>
  <c r="AQ71" i="35" s="1"/>
  <c r="AW71" i="35" s="1"/>
  <c r="BC71" i="35" s="1"/>
  <c r="AJ71" i="35"/>
  <c r="AP71" i="35" s="1"/>
  <c r="AV71" i="35" s="1"/>
  <c r="BB71" i="35" s="1"/>
  <c r="T70" i="35"/>
  <c r="Z70" i="35" s="1"/>
  <c r="S70" i="35"/>
  <c r="Y70" i="35" s="1"/>
  <c r="R70" i="35"/>
  <c r="X70" i="35" s="1"/>
  <c r="K70" i="35"/>
  <c r="J70" i="35"/>
  <c r="I70" i="35"/>
  <c r="AU69" i="35"/>
  <c r="AU68" i="35" s="1"/>
  <c r="AT69" i="35"/>
  <c r="AS69" i="35"/>
  <c r="AO69" i="35"/>
  <c r="AN69" i="35"/>
  <c r="AM69" i="35"/>
  <c r="AM68" i="35" s="1"/>
  <c r="AI69" i="35"/>
  <c r="AI68" i="35" s="1"/>
  <c r="AH69" i="35"/>
  <c r="AH68" i="35" s="1"/>
  <c r="AG69" i="35"/>
  <c r="AG68" i="35" s="1"/>
  <c r="AT68" i="35"/>
  <c r="AS68" i="35"/>
  <c r="AO68" i="35"/>
  <c r="AN68" i="35"/>
  <c r="AC68" i="35"/>
  <c r="AB68" i="35"/>
  <c r="AB64" i="35" s="1"/>
  <c r="AA68" i="35"/>
  <c r="AA64" i="35" s="1"/>
  <c r="W68" i="35"/>
  <c r="W64" i="35" s="1"/>
  <c r="W60" i="35" s="1"/>
  <c r="V68" i="35"/>
  <c r="V64" i="35" s="1"/>
  <c r="U68" i="35"/>
  <c r="U64" i="35" s="1"/>
  <c r="Q68" i="35"/>
  <c r="Q64" i="35" s="1"/>
  <c r="P68" i="35"/>
  <c r="P64" i="35" s="1"/>
  <c r="O68" i="35"/>
  <c r="O64" i="35" s="1"/>
  <c r="N68" i="35"/>
  <c r="M68" i="35"/>
  <c r="L68" i="35"/>
  <c r="L64" i="35" s="1"/>
  <c r="H68" i="35"/>
  <c r="H64" i="35" s="1"/>
  <c r="G68" i="35"/>
  <c r="G64" i="35" s="1"/>
  <c r="F68" i="35"/>
  <c r="F64" i="35" s="1"/>
  <c r="AL67" i="35"/>
  <c r="AR67" i="35" s="1"/>
  <c r="AX67" i="35" s="1"/>
  <c r="BD67" i="35" s="1"/>
  <c r="AK67" i="35"/>
  <c r="AQ67" i="35" s="1"/>
  <c r="AJ67" i="35"/>
  <c r="AP67" i="35" s="1"/>
  <c r="AV67" i="35" s="1"/>
  <c r="BB67" i="35" s="1"/>
  <c r="AL66" i="35"/>
  <c r="AK66" i="35"/>
  <c r="AQ66" i="35" s="1"/>
  <c r="AW66" i="35" s="1"/>
  <c r="BC66" i="35" s="1"/>
  <c r="AJ66" i="35"/>
  <c r="AP66" i="35" s="1"/>
  <c r="AU65" i="35"/>
  <c r="AT65" i="35"/>
  <c r="AS65" i="35"/>
  <c r="AO65" i="35"/>
  <c r="AN65" i="35"/>
  <c r="AM65" i="35"/>
  <c r="AI65" i="35"/>
  <c r="AH65" i="35"/>
  <c r="AG65" i="35"/>
  <c r="AF65" i="35"/>
  <c r="AE65" i="35"/>
  <c r="AD65" i="35"/>
  <c r="T65" i="35"/>
  <c r="Z65" i="35" s="1"/>
  <c r="S65" i="35"/>
  <c r="Y65" i="35" s="1"/>
  <c r="R65" i="35"/>
  <c r="K65" i="35"/>
  <c r="J65" i="35"/>
  <c r="I65" i="35"/>
  <c r="AG64" i="35"/>
  <c r="AC64" i="35"/>
  <c r="T63" i="35"/>
  <c r="Z63" i="35" s="1"/>
  <c r="AF63" i="35" s="1"/>
  <c r="AL63" i="35" s="1"/>
  <c r="AR63" i="35" s="1"/>
  <c r="AX63" i="35" s="1"/>
  <c r="BD63" i="35" s="1"/>
  <c r="S63" i="35"/>
  <c r="Y63" i="35" s="1"/>
  <c r="AE63" i="35" s="1"/>
  <c r="AK63" i="35" s="1"/>
  <c r="AQ63" i="35" s="1"/>
  <c r="AW63" i="35" s="1"/>
  <c r="BC63" i="35" s="1"/>
  <c r="R63" i="35"/>
  <c r="X63" i="35" s="1"/>
  <c r="AD63" i="35" s="1"/>
  <c r="AJ63" i="35" s="1"/>
  <c r="AP63" i="35" s="1"/>
  <c r="AV63" i="35" s="1"/>
  <c r="BB63" i="35" s="1"/>
  <c r="K63" i="35"/>
  <c r="J63" i="35"/>
  <c r="I63" i="35"/>
  <c r="T62" i="35"/>
  <c r="Z62" i="35" s="1"/>
  <c r="AF62" i="35" s="1"/>
  <c r="AL62" i="35" s="1"/>
  <c r="AR62" i="35" s="1"/>
  <c r="S62" i="35"/>
  <c r="R62" i="35"/>
  <c r="X62" i="35" s="1"/>
  <c r="K62" i="35"/>
  <c r="J62" i="35"/>
  <c r="I62" i="35"/>
  <c r="AU61" i="35"/>
  <c r="AT61" i="35"/>
  <c r="AS61" i="35"/>
  <c r="AO61" i="35"/>
  <c r="AN61" i="35"/>
  <c r="AM61" i="35"/>
  <c r="AL61" i="35"/>
  <c r="AI61" i="35"/>
  <c r="AH61" i="35"/>
  <c r="AG61" i="35"/>
  <c r="AF61" i="35"/>
  <c r="AC61" i="35"/>
  <c r="AB61" i="35"/>
  <c r="AA61" i="35"/>
  <c r="Z61" i="35"/>
  <c r="W61" i="35"/>
  <c r="V61" i="35"/>
  <c r="V60" i="35" s="1"/>
  <c r="U61" i="35"/>
  <c r="T61" i="35"/>
  <c r="Q61" i="35"/>
  <c r="P61" i="35"/>
  <c r="O61" i="35"/>
  <c r="N61" i="35"/>
  <c r="M61" i="35"/>
  <c r="L61" i="35"/>
  <c r="I61" i="35" s="1"/>
  <c r="H61" i="35"/>
  <c r="G61" i="35"/>
  <c r="G60" i="35" s="1"/>
  <c r="F61" i="35"/>
  <c r="AC60" i="35"/>
  <c r="T59" i="35"/>
  <c r="T58" i="35" s="1"/>
  <c r="S59" i="35"/>
  <c r="Y59" i="35" s="1"/>
  <c r="R59" i="35"/>
  <c r="X59" i="35" s="1"/>
  <c r="K59" i="35"/>
  <c r="J59" i="35"/>
  <c r="I59" i="35"/>
  <c r="AU58" i="35"/>
  <c r="AT58" i="35"/>
  <c r="AS58" i="35"/>
  <c r="AO58" i="35"/>
  <c r="AO55" i="35" s="1"/>
  <c r="AN58" i="35"/>
  <c r="AM58" i="35"/>
  <c r="AI58" i="35"/>
  <c r="AH58" i="35"/>
  <c r="AH55" i="35" s="1"/>
  <c r="AG58" i="35"/>
  <c r="AC58" i="35"/>
  <c r="AB58" i="35"/>
  <c r="AA58" i="35"/>
  <c r="AA55" i="35" s="1"/>
  <c r="W58" i="35"/>
  <c r="V58" i="35"/>
  <c r="U58" i="35"/>
  <c r="S58" i="35"/>
  <c r="R58" i="35"/>
  <c r="Q58" i="35"/>
  <c r="P58" i="35"/>
  <c r="O58" i="35"/>
  <c r="N58" i="35"/>
  <c r="M58" i="35"/>
  <c r="L58" i="35"/>
  <c r="H58" i="35"/>
  <c r="G58" i="35"/>
  <c r="F58" i="35"/>
  <c r="AM57" i="35"/>
  <c r="T57" i="35"/>
  <c r="S57" i="35"/>
  <c r="Y57" i="35" s="1"/>
  <c r="R57" i="35"/>
  <c r="X57" i="35" s="1"/>
  <c r="K57" i="35"/>
  <c r="J57" i="35"/>
  <c r="I57" i="35"/>
  <c r="AU56" i="35"/>
  <c r="AU55" i="35" s="1"/>
  <c r="AU49" i="35" s="1"/>
  <c r="AT56" i="35"/>
  <c r="AS56" i="35"/>
  <c r="AO56" i="35"/>
  <c r="AN56" i="35"/>
  <c r="AN55" i="35" s="1"/>
  <c r="AN49" i="35" s="1"/>
  <c r="AM56" i="35"/>
  <c r="AI56" i="35"/>
  <c r="AH56" i="35"/>
  <c r="AG56" i="35"/>
  <c r="AC56" i="35"/>
  <c r="AB56" i="35"/>
  <c r="AA56" i="35"/>
  <c r="W56" i="35"/>
  <c r="V56" i="35"/>
  <c r="U56" i="35"/>
  <c r="S56" i="35"/>
  <c r="R56" i="35"/>
  <c r="R55" i="35" s="1"/>
  <c r="Q56" i="35"/>
  <c r="P56" i="35"/>
  <c r="O56" i="35"/>
  <c r="N56" i="35"/>
  <c r="N55" i="35" s="1"/>
  <c r="M56" i="35"/>
  <c r="L56" i="35"/>
  <c r="H56" i="35"/>
  <c r="G56" i="35"/>
  <c r="G55" i="35" s="1"/>
  <c r="F56" i="35"/>
  <c r="AG55" i="35"/>
  <c r="L55" i="35"/>
  <c r="T54" i="35"/>
  <c r="Z54" i="35" s="1"/>
  <c r="S54" i="35"/>
  <c r="Y54" i="35" s="1"/>
  <c r="AE54" i="35" s="1"/>
  <c r="AK54" i="35" s="1"/>
  <c r="AQ54" i="35" s="1"/>
  <c r="AW54" i="35" s="1"/>
  <c r="BC54" i="35" s="1"/>
  <c r="R54" i="35"/>
  <c r="X54" i="35" s="1"/>
  <c r="K54" i="35"/>
  <c r="J54" i="35"/>
  <c r="I54" i="35"/>
  <c r="T53" i="35"/>
  <c r="Z53" i="35" s="1"/>
  <c r="AF53" i="35" s="1"/>
  <c r="S53" i="35"/>
  <c r="Y53" i="35" s="1"/>
  <c r="R53" i="35"/>
  <c r="K53" i="35"/>
  <c r="J53" i="35"/>
  <c r="I53" i="35"/>
  <c r="AU52" i="35"/>
  <c r="AT52" i="35"/>
  <c r="AS52" i="35"/>
  <c r="AO52" i="35"/>
  <c r="AN52" i="35"/>
  <c r="AM52" i="35"/>
  <c r="AI52" i="35"/>
  <c r="AH52" i="35"/>
  <c r="AG52" i="35"/>
  <c r="AC52" i="35"/>
  <c r="AB52" i="35"/>
  <c r="AA52" i="35"/>
  <c r="W52" i="35"/>
  <c r="V52" i="35"/>
  <c r="U52" i="35"/>
  <c r="Q52" i="35"/>
  <c r="P52" i="35"/>
  <c r="O52" i="35"/>
  <c r="N52" i="35"/>
  <c r="M52" i="35"/>
  <c r="L52" i="35"/>
  <c r="H52" i="35"/>
  <c r="G52" i="35"/>
  <c r="F52" i="35"/>
  <c r="T51" i="35"/>
  <c r="S51" i="35"/>
  <c r="Y51" i="35" s="1"/>
  <c r="R51" i="35"/>
  <c r="X51" i="35" s="1"/>
  <c r="AD51" i="35" s="1"/>
  <c r="K51" i="35"/>
  <c r="J51" i="35"/>
  <c r="I51" i="35"/>
  <c r="AU50" i="35"/>
  <c r="AT50" i="35"/>
  <c r="AS50" i="35"/>
  <c r="AO50" i="35"/>
  <c r="AN50" i="35"/>
  <c r="AM50" i="35"/>
  <c r="AI50" i="35"/>
  <c r="AH50" i="35"/>
  <c r="AG50" i="35"/>
  <c r="AC50" i="35"/>
  <c r="AB50" i="35"/>
  <c r="AA50" i="35"/>
  <c r="W50" i="35"/>
  <c r="V50" i="35"/>
  <c r="U50" i="35"/>
  <c r="Q50" i="35"/>
  <c r="P50" i="35"/>
  <c r="O50" i="35"/>
  <c r="N50" i="35"/>
  <c r="M50" i="35"/>
  <c r="L50" i="35"/>
  <c r="L49" i="35" s="1"/>
  <c r="H50" i="35"/>
  <c r="G50" i="35"/>
  <c r="F50" i="35"/>
  <c r="T48" i="35"/>
  <c r="Z48" i="35" s="1"/>
  <c r="S48" i="35"/>
  <c r="Y48" i="35" s="1"/>
  <c r="R48" i="35"/>
  <c r="X48" i="35" s="1"/>
  <c r="K48" i="35"/>
  <c r="J48" i="35"/>
  <c r="I48" i="35"/>
  <c r="AU47" i="35"/>
  <c r="AT47" i="35"/>
  <c r="AS47" i="35"/>
  <c r="AO47" i="35"/>
  <c r="AN47" i="35"/>
  <c r="AM47" i="35"/>
  <c r="AI47" i="35"/>
  <c r="AH47" i="35"/>
  <c r="AG47" i="35"/>
  <c r="AC47" i="35"/>
  <c r="AB47" i="35"/>
  <c r="AA47" i="35"/>
  <c r="W47" i="35"/>
  <c r="V47" i="35"/>
  <c r="U47" i="35"/>
  <c r="Q47" i="35"/>
  <c r="P47" i="35"/>
  <c r="O47" i="35"/>
  <c r="N47" i="35"/>
  <c r="M47" i="35"/>
  <c r="L47" i="35"/>
  <c r="H47" i="35"/>
  <c r="G47" i="35"/>
  <c r="F47" i="35"/>
  <c r="T46" i="35"/>
  <c r="Z46" i="35" s="1"/>
  <c r="AF46" i="35" s="1"/>
  <c r="AL46" i="35" s="1"/>
  <c r="AR46" i="35" s="1"/>
  <c r="AX46" i="35" s="1"/>
  <c r="BD46" i="35" s="1"/>
  <c r="S46" i="35"/>
  <c r="R46" i="35"/>
  <c r="X46" i="35" s="1"/>
  <c r="K46" i="35"/>
  <c r="J46" i="35"/>
  <c r="I46" i="35"/>
  <c r="T45" i="35"/>
  <c r="Z45" i="35" s="1"/>
  <c r="AF45" i="35" s="1"/>
  <c r="S45" i="35"/>
  <c r="Y45" i="35" s="1"/>
  <c r="R45" i="35"/>
  <c r="X45" i="35" s="1"/>
  <c r="AD45" i="35" s="1"/>
  <c r="K45" i="35"/>
  <c r="J45" i="35"/>
  <c r="I45" i="35"/>
  <c r="AU44" i="35"/>
  <c r="AT44" i="35"/>
  <c r="AS44" i="35"/>
  <c r="AO44" i="35"/>
  <c r="AN44" i="35"/>
  <c r="AM44" i="35"/>
  <c r="AI44" i="35"/>
  <c r="AH44" i="35"/>
  <c r="AG44" i="35"/>
  <c r="AC44" i="35"/>
  <c r="AB44" i="35"/>
  <c r="AA44" i="35"/>
  <c r="W44" i="35"/>
  <c r="V44" i="35"/>
  <c r="U44" i="35"/>
  <c r="Q44" i="35"/>
  <c r="P44" i="35"/>
  <c r="O44" i="35"/>
  <c r="N44" i="35"/>
  <c r="M44" i="35"/>
  <c r="L44" i="35"/>
  <c r="H44" i="35"/>
  <c r="G44" i="35"/>
  <c r="F44" i="35"/>
  <c r="T43" i="35"/>
  <c r="Z43" i="35" s="1"/>
  <c r="AF43" i="35" s="1"/>
  <c r="AL43" i="35" s="1"/>
  <c r="AR43" i="35" s="1"/>
  <c r="AX43" i="35" s="1"/>
  <c r="BD43" i="35" s="1"/>
  <c r="S43" i="35"/>
  <c r="Y43" i="35" s="1"/>
  <c r="AE43" i="35" s="1"/>
  <c r="AK43" i="35" s="1"/>
  <c r="AQ43" i="35" s="1"/>
  <c r="AW43" i="35" s="1"/>
  <c r="BC43" i="35" s="1"/>
  <c r="R43" i="35"/>
  <c r="X43" i="35" s="1"/>
  <c r="AD43" i="35" s="1"/>
  <c r="K43" i="35"/>
  <c r="J43" i="35"/>
  <c r="I43" i="35"/>
  <c r="AM42" i="35"/>
  <c r="AM41" i="35" s="1"/>
  <c r="T42" i="35"/>
  <c r="Z42" i="35" s="1"/>
  <c r="AF42" i="35" s="1"/>
  <c r="S42" i="35"/>
  <c r="R42" i="35"/>
  <c r="X42" i="35" s="1"/>
  <c r="AD42" i="35" s="1"/>
  <c r="AJ42" i="35" s="1"/>
  <c r="K42" i="35"/>
  <c r="J42" i="35"/>
  <c r="I42" i="35"/>
  <c r="AU41" i="35"/>
  <c r="AT41" i="35"/>
  <c r="AS41" i="35"/>
  <c r="AS36" i="35" s="1"/>
  <c r="AO41" i="35"/>
  <c r="AN41" i="35"/>
  <c r="AI41" i="35"/>
  <c r="AI36" i="35" s="1"/>
  <c r="AH41" i="35"/>
  <c r="AG41" i="35"/>
  <c r="AC41" i="35"/>
  <c r="AB41" i="35"/>
  <c r="AB36" i="35" s="1"/>
  <c r="AA41" i="35"/>
  <c r="W41" i="35"/>
  <c r="V41" i="35"/>
  <c r="U41" i="35"/>
  <c r="U36" i="35" s="1"/>
  <c r="Q41" i="35"/>
  <c r="P41" i="35"/>
  <c r="O41" i="35"/>
  <c r="N41" i="35"/>
  <c r="M41" i="35"/>
  <c r="L41" i="35"/>
  <c r="H41" i="35"/>
  <c r="G41" i="35"/>
  <c r="F41" i="35"/>
  <c r="T40" i="35"/>
  <c r="Z40" i="35" s="1"/>
  <c r="AF40" i="35" s="1"/>
  <c r="AL40" i="35" s="1"/>
  <c r="AR40" i="35" s="1"/>
  <c r="AX40" i="35" s="1"/>
  <c r="BD40" i="35" s="1"/>
  <c r="S40" i="35"/>
  <c r="Y40" i="35" s="1"/>
  <c r="AE40" i="35" s="1"/>
  <c r="AK40" i="35" s="1"/>
  <c r="AQ40" i="35" s="1"/>
  <c r="AW40" i="35" s="1"/>
  <c r="BC40" i="35" s="1"/>
  <c r="R40" i="35"/>
  <c r="X40" i="35" s="1"/>
  <c r="AD40" i="35" s="1"/>
  <c r="AJ40" i="35" s="1"/>
  <c r="AP40" i="35" s="1"/>
  <c r="AV40" i="35" s="1"/>
  <c r="BB40" i="35" s="1"/>
  <c r="K40" i="35"/>
  <c r="J40" i="35"/>
  <c r="I40" i="35"/>
  <c r="T39" i="35"/>
  <c r="Z39" i="35" s="1"/>
  <c r="AF39" i="35" s="1"/>
  <c r="AL39" i="35" s="1"/>
  <c r="AR39" i="35" s="1"/>
  <c r="AX39" i="35" s="1"/>
  <c r="BD39" i="35" s="1"/>
  <c r="S39" i="35"/>
  <c r="Y39" i="35" s="1"/>
  <c r="AE39" i="35" s="1"/>
  <c r="AK39" i="35" s="1"/>
  <c r="AQ39" i="35" s="1"/>
  <c r="AW39" i="35" s="1"/>
  <c r="BC39" i="35" s="1"/>
  <c r="R39" i="35"/>
  <c r="X39" i="35" s="1"/>
  <c r="K39" i="35"/>
  <c r="J39" i="35"/>
  <c r="I39" i="35"/>
  <c r="T38" i="35"/>
  <c r="S38" i="35"/>
  <c r="Y38" i="35" s="1"/>
  <c r="R38" i="35"/>
  <c r="K38" i="35"/>
  <c r="J38" i="35"/>
  <c r="I38" i="35"/>
  <c r="AU37" i="35"/>
  <c r="AT37" i="35"/>
  <c r="AS37" i="35"/>
  <c r="AO37" i="35"/>
  <c r="AN37" i="35"/>
  <c r="AM37" i="35"/>
  <c r="AI37" i="35"/>
  <c r="AH37" i="35"/>
  <c r="AG37" i="35"/>
  <c r="AC37" i="35"/>
  <c r="AB37" i="35"/>
  <c r="AA37" i="35"/>
  <c r="W37" i="35"/>
  <c r="V37" i="35"/>
  <c r="U37" i="35"/>
  <c r="Q37" i="35"/>
  <c r="P37" i="35"/>
  <c r="O37" i="35"/>
  <c r="N37" i="35"/>
  <c r="M37" i="35"/>
  <c r="L37" i="35"/>
  <c r="H37" i="35"/>
  <c r="G37" i="35"/>
  <c r="F37" i="35"/>
  <c r="T35" i="35"/>
  <c r="Z35" i="35" s="1"/>
  <c r="S35" i="35"/>
  <c r="Y35" i="35" s="1"/>
  <c r="R35" i="35"/>
  <c r="X35" i="35" s="1"/>
  <c r="K35" i="35"/>
  <c r="J35" i="35"/>
  <c r="I35" i="35"/>
  <c r="AU34" i="35"/>
  <c r="AT34" i="35"/>
  <c r="AS34" i="35"/>
  <c r="AO34" i="35"/>
  <c r="AN34" i="35"/>
  <c r="AM34" i="35"/>
  <c r="AI34" i="35"/>
  <c r="AH34" i="35"/>
  <c r="AG34" i="35"/>
  <c r="AC34" i="35"/>
  <c r="AB34" i="35"/>
  <c r="AA34" i="35"/>
  <c r="W34" i="35"/>
  <c r="V34" i="35"/>
  <c r="U34" i="35"/>
  <c r="Q34" i="35"/>
  <c r="P34" i="35"/>
  <c r="O34" i="35"/>
  <c r="N34" i="35"/>
  <c r="M34" i="35"/>
  <c r="L34" i="35"/>
  <c r="H34" i="35"/>
  <c r="G34" i="35"/>
  <c r="F34" i="35"/>
  <c r="T33" i="35"/>
  <c r="Z33" i="35" s="1"/>
  <c r="S33" i="35"/>
  <c r="Y33" i="35" s="1"/>
  <c r="R33" i="35"/>
  <c r="X33" i="35" s="1"/>
  <c r="K33" i="35"/>
  <c r="J33" i="35"/>
  <c r="I33" i="35"/>
  <c r="AU32" i="35"/>
  <c r="AT32" i="35"/>
  <c r="AS32" i="35"/>
  <c r="AO32" i="35"/>
  <c r="AN32" i="35"/>
  <c r="AN27" i="35" s="1"/>
  <c r="AN26" i="35" s="1"/>
  <c r="AM32" i="35"/>
  <c r="AI32" i="35"/>
  <c r="AH32" i="35"/>
  <c r="AG32" i="35"/>
  <c r="AC32" i="35"/>
  <c r="AB32" i="35"/>
  <c r="AA32" i="35"/>
  <c r="W32" i="35"/>
  <c r="W27" i="35" s="1"/>
  <c r="W26" i="35" s="1"/>
  <c r="V32" i="35"/>
  <c r="U32" i="35"/>
  <c r="Q32" i="35"/>
  <c r="P32" i="35"/>
  <c r="O32" i="35"/>
  <c r="N32" i="35"/>
  <c r="M32" i="35"/>
  <c r="L32" i="35"/>
  <c r="H32" i="35"/>
  <c r="G32" i="35"/>
  <c r="F32" i="35"/>
  <c r="T31" i="35"/>
  <c r="Z31" i="35" s="1"/>
  <c r="S31" i="35"/>
  <c r="Y31" i="35" s="1"/>
  <c r="AE31" i="35" s="1"/>
  <c r="R31" i="35"/>
  <c r="X31" i="35" s="1"/>
  <c r="K31" i="35"/>
  <c r="J31" i="35"/>
  <c r="I31" i="35"/>
  <c r="AU30" i="35"/>
  <c r="AT30" i="35"/>
  <c r="AS30" i="35"/>
  <c r="AO30" i="35"/>
  <c r="AN30" i="35"/>
  <c r="AM30" i="35"/>
  <c r="AI30" i="35"/>
  <c r="AH30" i="35"/>
  <c r="AG30" i="35"/>
  <c r="AC30" i="35"/>
  <c r="AB30" i="35"/>
  <c r="AA30" i="35"/>
  <c r="W30" i="35"/>
  <c r="V30" i="35"/>
  <c r="U30" i="35"/>
  <c r="S30" i="35"/>
  <c r="Q30" i="35"/>
  <c r="P30" i="35"/>
  <c r="O30" i="35"/>
  <c r="N30" i="35"/>
  <c r="M30" i="35"/>
  <c r="L30" i="35"/>
  <c r="H30" i="35"/>
  <c r="G30" i="35"/>
  <c r="F30" i="35"/>
  <c r="T29" i="35"/>
  <c r="Z29" i="35" s="1"/>
  <c r="S29" i="35"/>
  <c r="Y29" i="35" s="1"/>
  <c r="AE29" i="35" s="1"/>
  <c r="R29" i="35"/>
  <c r="X29" i="35" s="1"/>
  <c r="K29" i="35"/>
  <c r="J29" i="35"/>
  <c r="I29" i="35"/>
  <c r="AU28" i="35"/>
  <c r="AT28" i="35"/>
  <c r="AS28" i="35"/>
  <c r="AO28" i="35"/>
  <c r="AN28" i="35"/>
  <c r="AM28" i="35"/>
  <c r="AI28" i="35"/>
  <c r="AH28" i="35"/>
  <c r="AH27" i="35" s="1"/>
  <c r="AH26" i="35" s="1"/>
  <c r="AG28" i="35"/>
  <c r="AC28" i="35"/>
  <c r="AB28" i="35"/>
  <c r="AA28" i="35"/>
  <c r="W28" i="35"/>
  <c r="V28" i="35"/>
  <c r="U28" i="35"/>
  <c r="S28" i="35"/>
  <c r="Q28" i="35"/>
  <c r="P28" i="35"/>
  <c r="O28" i="35"/>
  <c r="N28" i="35"/>
  <c r="M28" i="35"/>
  <c r="L28" i="35"/>
  <c r="H28" i="35"/>
  <c r="H27" i="35" s="1"/>
  <c r="H26" i="35" s="1"/>
  <c r="G28" i="35"/>
  <c r="G27" i="35" s="1"/>
  <c r="G26" i="35" s="1"/>
  <c r="G275" i="35" s="1"/>
  <c r="F28" i="35"/>
  <c r="O27" i="35"/>
  <c r="O26" i="35" s="1"/>
  <c r="T25" i="35"/>
  <c r="Z25" i="35" s="1"/>
  <c r="AF25" i="35" s="1"/>
  <c r="AL25" i="35" s="1"/>
  <c r="AR25" i="35" s="1"/>
  <c r="AX25" i="35" s="1"/>
  <c r="BD25" i="35" s="1"/>
  <c r="S25" i="35"/>
  <c r="Y25" i="35" s="1"/>
  <c r="AE25" i="35" s="1"/>
  <c r="AK25" i="35" s="1"/>
  <c r="AQ25" i="35" s="1"/>
  <c r="AW25" i="35" s="1"/>
  <c r="BC25" i="35" s="1"/>
  <c r="R25" i="35"/>
  <c r="X25" i="35" s="1"/>
  <c r="AD25" i="35" s="1"/>
  <c r="AJ25" i="35" s="1"/>
  <c r="AP25" i="35" s="1"/>
  <c r="AV25" i="35" s="1"/>
  <c r="BB25" i="35" s="1"/>
  <c r="K25" i="35"/>
  <c r="J25" i="35"/>
  <c r="I25" i="35"/>
  <c r="T24" i="35"/>
  <c r="Z24" i="35" s="1"/>
  <c r="AF24" i="35" s="1"/>
  <c r="AL24" i="35" s="1"/>
  <c r="AR24" i="35" s="1"/>
  <c r="AX24" i="35" s="1"/>
  <c r="BD24" i="35" s="1"/>
  <c r="S24" i="35"/>
  <c r="Y24" i="35" s="1"/>
  <c r="AE24" i="35" s="1"/>
  <c r="AK24" i="35" s="1"/>
  <c r="AQ24" i="35" s="1"/>
  <c r="AW24" i="35" s="1"/>
  <c r="BC24" i="35" s="1"/>
  <c r="R24" i="35"/>
  <c r="X24" i="35" s="1"/>
  <c r="AD24" i="35" s="1"/>
  <c r="AJ24" i="35" s="1"/>
  <c r="AP24" i="35" s="1"/>
  <c r="AV24" i="35" s="1"/>
  <c r="BB24" i="35" s="1"/>
  <c r="K24" i="35"/>
  <c r="J24" i="35"/>
  <c r="I24" i="35"/>
  <c r="Y23" i="35"/>
  <c r="AE23" i="35" s="1"/>
  <c r="AK23" i="35" s="1"/>
  <c r="AQ23" i="35" s="1"/>
  <c r="AW23" i="35" s="1"/>
  <c r="BC23" i="35" s="1"/>
  <c r="T23" i="35"/>
  <c r="Z23" i="35" s="1"/>
  <c r="S23" i="35"/>
  <c r="R23" i="35"/>
  <c r="X23" i="35" s="1"/>
  <c r="K23" i="35"/>
  <c r="J23" i="35"/>
  <c r="I23" i="35"/>
  <c r="T22" i="35"/>
  <c r="Z22" i="35" s="1"/>
  <c r="AF22" i="35" s="1"/>
  <c r="AL22" i="35" s="1"/>
  <c r="AR22" i="35" s="1"/>
  <c r="AX22" i="35" s="1"/>
  <c r="BD22" i="35" s="1"/>
  <c r="S22" i="35"/>
  <c r="Y22" i="35" s="1"/>
  <c r="AE22" i="35" s="1"/>
  <c r="AK22" i="35" s="1"/>
  <c r="AQ22" i="35" s="1"/>
  <c r="AW22" i="35" s="1"/>
  <c r="BC22" i="35" s="1"/>
  <c r="R22" i="35"/>
  <c r="X22" i="35" s="1"/>
  <c r="AD22" i="35" s="1"/>
  <c r="AJ22" i="35" s="1"/>
  <c r="AP22" i="35" s="1"/>
  <c r="AV22" i="35" s="1"/>
  <c r="BB22" i="35" s="1"/>
  <c r="K22" i="35"/>
  <c r="J22" i="35"/>
  <c r="T21" i="35"/>
  <c r="S21" i="35"/>
  <c r="Y21" i="35" s="1"/>
  <c r="R21" i="35"/>
  <c r="X21" i="35" s="1"/>
  <c r="AD21" i="35" s="1"/>
  <c r="K21" i="35"/>
  <c r="J21" i="35"/>
  <c r="I21" i="35"/>
  <c r="AU20" i="35"/>
  <c r="AU19" i="35" s="1"/>
  <c r="AT20" i="35"/>
  <c r="AT18" i="35" s="1"/>
  <c r="AS20" i="35"/>
  <c r="AS19" i="35" s="1"/>
  <c r="AO20" i="35"/>
  <c r="AO18" i="35" s="1"/>
  <c r="AN20" i="35"/>
  <c r="AN19" i="35" s="1"/>
  <c r="AM20" i="35"/>
  <c r="AM18" i="35" s="1"/>
  <c r="AI20" i="35"/>
  <c r="AI19" i="35" s="1"/>
  <c r="AH20" i="35"/>
  <c r="AH19" i="35" s="1"/>
  <c r="AG20" i="35"/>
  <c r="AG18" i="35" s="1"/>
  <c r="AC20" i="35"/>
  <c r="AC18" i="35" s="1"/>
  <c r="AB20" i="35"/>
  <c r="AB19" i="35" s="1"/>
  <c r="AA20" i="35"/>
  <c r="AA18" i="35" s="1"/>
  <c r="W20" i="35"/>
  <c r="W18" i="35" s="1"/>
  <c r="V20" i="35"/>
  <c r="V18" i="35" s="1"/>
  <c r="U20" i="35"/>
  <c r="U19" i="35" s="1"/>
  <c r="Q20" i="35"/>
  <c r="Q19" i="35" s="1"/>
  <c r="P20" i="35"/>
  <c r="P19" i="35" s="1"/>
  <c r="O20" i="35"/>
  <c r="O19" i="35" s="1"/>
  <c r="N20" i="35"/>
  <c r="M20" i="35"/>
  <c r="M19" i="35" s="1"/>
  <c r="L20" i="35"/>
  <c r="L19" i="35" s="1"/>
  <c r="H20" i="35"/>
  <c r="H19" i="35" s="1"/>
  <c r="G20" i="35"/>
  <c r="G18" i="35" s="1"/>
  <c r="F20" i="35"/>
  <c r="F19" i="35" s="1"/>
  <c r="N19" i="35"/>
  <c r="AU18" i="35"/>
  <c r="O73" i="35" l="1"/>
  <c r="P168" i="35"/>
  <c r="P167" i="35" s="1"/>
  <c r="G36" i="35"/>
  <c r="AC55" i="35"/>
  <c r="AT55" i="35"/>
  <c r="U76" i="35"/>
  <c r="AB76" i="35"/>
  <c r="AN122" i="35"/>
  <c r="K140" i="35"/>
  <c r="I156" i="35"/>
  <c r="AS174" i="35"/>
  <c r="AS27" i="35"/>
  <c r="AS26" i="35" s="1"/>
  <c r="M55" i="35"/>
  <c r="M49" i="35" s="1"/>
  <c r="AM55" i="35"/>
  <c r="AM49" i="35" s="1"/>
  <c r="I20" i="35"/>
  <c r="I19" i="35" s="1"/>
  <c r="J30" i="35"/>
  <c r="AC36" i="35"/>
  <c r="K50" i="35"/>
  <c r="R50" i="35"/>
  <c r="AN64" i="35"/>
  <c r="AN60" i="35" s="1"/>
  <c r="AN283" i="35" s="1"/>
  <c r="AS64" i="35"/>
  <c r="AS60" i="35" s="1"/>
  <c r="AM76" i="35"/>
  <c r="G89" i="35"/>
  <c r="I95" i="35"/>
  <c r="G122" i="35"/>
  <c r="G278" i="35" s="1"/>
  <c r="R123" i="35"/>
  <c r="J133" i="35"/>
  <c r="J134" i="35"/>
  <c r="J150" i="35"/>
  <c r="K150" i="35"/>
  <c r="T150" i="35"/>
  <c r="K152" i="35"/>
  <c r="I154" i="35"/>
  <c r="T170" i="35"/>
  <c r="T169" i="35" s="1"/>
  <c r="Z170" i="35"/>
  <c r="J170" i="35"/>
  <c r="J180" i="35"/>
  <c r="T253" i="35"/>
  <c r="T37" i="35"/>
  <c r="AB49" i="35"/>
  <c r="P55" i="35"/>
  <c r="P49" i="35" s="1"/>
  <c r="U55" i="35"/>
  <c r="AB55" i="35"/>
  <c r="AI55" i="35"/>
  <c r="AI49" i="35" s="1"/>
  <c r="AS55" i="35"/>
  <c r="H60" i="35"/>
  <c r="O60" i="35"/>
  <c r="R89" i="35"/>
  <c r="X89" i="35" s="1"/>
  <c r="R107" i="35"/>
  <c r="T142" i="35"/>
  <c r="Z142" i="35"/>
  <c r="K154" i="35"/>
  <c r="W168" i="35"/>
  <c r="W167" i="35" s="1"/>
  <c r="AZ16" i="35"/>
  <c r="Y46" i="35"/>
  <c r="AE46" i="35" s="1"/>
  <c r="AK46" i="35" s="1"/>
  <c r="AQ46" i="35" s="1"/>
  <c r="AW46" i="35" s="1"/>
  <c r="BC46" i="35" s="1"/>
  <c r="S44" i="35"/>
  <c r="Y42" i="35"/>
  <c r="S41" i="35"/>
  <c r="U49" i="35"/>
  <c r="AS49" i="35"/>
  <c r="Z51" i="35"/>
  <c r="T50" i="35"/>
  <c r="AB60" i="35"/>
  <c r="AI76" i="35"/>
  <c r="AI73" i="35" s="1"/>
  <c r="R79" i="35"/>
  <c r="X79" i="35" s="1"/>
  <c r="AD79" i="35" s="1"/>
  <c r="L77" i="35"/>
  <c r="K139" i="35"/>
  <c r="H138" i="35"/>
  <c r="Y146" i="35"/>
  <c r="Y145" i="35" s="1"/>
  <c r="S145" i="35"/>
  <c r="AA168" i="35"/>
  <c r="AJ229" i="35"/>
  <c r="AP229" i="35" s="1"/>
  <c r="AV229" i="35" s="1"/>
  <c r="BB229" i="35" s="1"/>
  <c r="AG264" i="35"/>
  <c r="AJ266" i="35"/>
  <c r="AP266" i="35" s="1"/>
  <c r="AV266" i="35" s="1"/>
  <c r="BB266" i="35" s="1"/>
  <c r="O137" i="35"/>
  <c r="O136" i="35" s="1"/>
  <c r="X254" i="35"/>
  <c r="R253" i="35"/>
  <c r="AR101" i="35"/>
  <c r="AX101" i="35" s="1"/>
  <c r="BD101" i="35" s="1"/>
  <c r="AL98" i="35"/>
  <c r="V36" i="35"/>
  <c r="H275" i="35"/>
  <c r="L27" i="35"/>
  <c r="P27" i="35"/>
  <c r="P26" i="35" s="1"/>
  <c r="V27" i="35"/>
  <c r="V26" i="35" s="1"/>
  <c r="F27" i="35"/>
  <c r="F26" i="35" s="1"/>
  <c r="F275" i="35" s="1"/>
  <c r="AB27" i="35"/>
  <c r="AB26" i="35" s="1"/>
  <c r="AG49" i="35"/>
  <c r="K52" i="35"/>
  <c r="H76" i="35"/>
  <c r="W76" i="35"/>
  <c r="Y109" i="35"/>
  <c r="AE109" i="35" s="1"/>
  <c r="AK109" i="35" s="1"/>
  <c r="AQ109" i="35" s="1"/>
  <c r="AW109" i="35" s="1"/>
  <c r="BC109" i="35" s="1"/>
  <c r="S107" i="35"/>
  <c r="AR125" i="35"/>
  <c r="AX125" i="35" s="1"/>
  <c r="BD125" i="35" s="1"/>
  <c r="AL123" i="35"/>
  <c r="R161" i="35"/>
  <c r="J28" i="35"/>
  <c r="AG27" i="35"/>
  <c r="AG26" i="35" s="1"/>
  <c r="AU27" i="35"/>
  <c r="AU26" i="35" s="1"/>
  <c r="T32" i="35"/>
  <c r="AA27" i="35"/>
  <c r="AA26" i="35" s="1"/>
  <c r="AO27" i="35"/>
  <c r="AO26" i="35" s="1"/>
  <c r="N36" i="35"/>
  <c r="AC49" i="35"/>
  <c r="AT49" i="35"/>
  <c r="F55" i="35"/>
  <c r="Q55" i="35"/>
  <c r="Q49" i="35" s="1"/>
  <c r="AL65" i="35"/>
  <c r="V76" i="35"/>
  <c r="V73" i="35" s="1"/>
  <c r="AC76" i="35"/>
  <c r="S82" i="35"/>
  <c r="Y82" i="35" s="1"/>
  <c r="AE82" i="35" s="1"/>
  <c r="R85" i="35"/>
  <c r="X85" i="35" s="1"/>
  <c r="M89" i="35"/>
  <c r="S89" i="35" s="1"/>
  <c r="Y89" i="35" s="1"/>
  <c r="AM137" i="35"/>
  <c r="AM136" i="35" s="1"/>
  <c r="AD176" i="35"/>
  <c r="AC174" i="35"/>
  <c r="K189" i="35"/>
  <c r="N27" i="35"/>
  <c r="M36" i="35"/>
  <c r="W110" i="35"/>
  <c r="U122" i="35"/>
  <c r="BC123" i="35"/>
  <c r="AU122" i="35"/>
  <c r="W137" i="35"/>
  <c r="W136" i="35" s="1"/>
  <c r="AS136" i="35"/>
  <c r="K219" i="35"/>
  <c r="F36" i="35"/>
  <c r="Q36" i="35"/>
  <c r="AM36" i="35"/>
  <c r="G49" i="35"/>
  <c r="AI27" i="35"/>
  <c r="AI26" i="35" s="1"/>
  <c r="J34" i="35"/>
  <c r="AP42" i="35"/>
  <c r="K44" i="35"/>
  <c r="K47" i="35"/>
  <c r="AA49" i="35"/>
  <c r="AH49" i="35"/>
  <c r="AO49" i="35"/>
  <c r="K56" i="35"/>
  <c r="J58" i="35"/>
  <c r="K58" i="35"/>
  <c r="W55" i="35"/>
  <c r="W49" i="35" s="1"/>
  <c r="R68" i="35"/>
  <c r="AO64" i="35"/>
  <c r="G76" i="35"/>
  <c r="AG98" i="35"/>
  <c r="AG97" i="35" s="1"/>
  <c r="F276" i="35"/>
  <c r="AO110" i="35"/>
  <c r="Q122" i="35"/>
  <c r="L140" i="35"/>
  <c r="I141" i="35"/>
  <c r="J142" i="35"/>
  <c r="AU137" i="35"/>
  <c r="AU136" i="35" s="1"/>
  <c r="AI137" i="35"/>
  <c r="AI136" i="35" s="1"/>
  <c r="R148" i="35"/>
  <c r="R147" i="35" s="1"/>
  <c r="AN168" i="35"/>
  <c r="AN167" i="35" s="1"/>
  <c r="AU168" i="35"/>
  <c r="AU167" i="35" s="1"/>
  <c r="AE176" i="35"/>
  <c r="M174" i="35"/>
  <c r="AJ216" i="35"/>
  <c r="AM201" i="35"/>
  <c r="AS201" i="35"/>
  <c r="AS168" i="35" s="1"/>
  <c r="AS167" i="35" s="1"/>
  <c r="J219" i="35"/>
  <c r="O18" i="35"/>
  <c r="P18" i="35"/>
  <c r="W19" i="35"/>
  <c r="AN18" i="35"/>
  <c r="AG19" i="35"/>
  <c r="F18" i="35"/>
  <c r="AM19" i="35"/>
  <c r="L18" i="35"/>
  <c r="V19" i="35"/>
  <c r="BA16" i="35"/>
  <c r="S269" i="35"/>
  <c r="Y269" i="35" s="1"/>
  <c r="AA167" i="35"/>
  <c r="O167" i="35"/>
  <c r="AI168" i="35"/>
  <c r="AI167" i="35" s="1"/>
  <c r="K170" i="35"/>
  <c r="K169" i="35" s="1"/>
  <c r="G168" i="35"/>
  <c r="G167" i="35" s="1"/>
  <c r="H122" i="35"/>
  <c r="H278" i="35" s="1"/>
  <c r="AO122" i="35"/>
  <c r="AA110" i="35"/>
  <c r="U110" i="35"/>
  <c r="AB110" i="35"/>
  <c r="O110" i="35"/>
  <c r="I97" i="35"/>
  <c r="S97" i="35"/>
  <c r="F76" i="35"/>
  <c r="F73" i="35" s="1"/>
  <c r="P76" i="35"/>
  <c r="S76" i="35" s="1"/>
  <c r="Y76" i="35" s="1"/>
  <c r="AE76" i="35" s="1"/>
  <c r="AG76" i="35"/>
  <c r="AG73" i="35" s="1"/>
  <c r="AN76" i="35"/>
  <c r="AO76" i="35"/>
  <c r="AO73" i="35" s="1"/>
  <c r="W73" i="35"/>
  <c r="AN73" i="35"/>
  <c r="AC73" i="35"/>
  <c r="Q60" i="35"/>
  <c r="Q16" i="35" s="1"/>
  <c r="AH64" i="35"/>
  <c r="U60" i="35"/>
  <c r="T68" i="35"/>
  <c r="T64" i="35" s="1"/>
  <c r="T60" i="35" s="1"/>
  <c r="AO60" i="35"/>
  <c r="AT64" i="35"/>
  <c r="BA283" i="35"/>
  <c r="AY16" i="35"/>
  <c r="H36" i="35"/>
  <c r="K36" i="35" s="1"/>
  <c r="AT36" i="35"/>
  <c r="K41" i="35"/>
  <c r="AZ283" i="35"/>
  <c r="AO19" i="35"/>
  <c r="AY72" i="35"/>
  <c r="AY284" i="35"/>
  <c r="AY285" i="35"/>
  <c r="AY283" i="35"/>
  <c r="R140" i="35"/>
  <c r="T52" i="35"/>
  <c r="R61" i="35"/>
  <c r="AK65" i="35"/>
  <c r="R37" i="35"/>
  <c r="R41" i="35"/>
  <c r="T47" i="35"/>
  <c r="BA73" i="35"/>
  <c r="BA136" i="35"/>
  <c r="AZ73" i="35"/>
  <c r="I55" i="35"/>
  <c r="F49" i="35"/>
  <c r="F16" i="35" s="1"/>
  <c r="K27" i="35"/>
  <c r="N26" i="35"/>
  <c r="N275" i="35" s="1"/>
  <c r="I27" i="35"/>
  <c r="AG36" i="35"/>
  <c r="AN36" i="35"/>
  <c r="AU36" i="35"/>
  <c r="AA36" i="35"/>
  <c r="AH36" i="35"/>
  <c r="AO36" i="35"/>
  <c r="P60" i="35"/>
  <c r="AM73" i="35"/>
  <c r="T102" i="35"/>
  <c r="Z102" i="35" s="1"/>
  <c r="AF102" i="35" s="1"/>
  <c r="AL102" i="35" s="1"/>
  <c r="AR102" i="35" s="1"/>
  <c r="AX102" i="35" s="1"/>
  <c r="BD102" i="35" s="1"/>
  <c r="K103" i="35"/>
  <c r="H102" i="35"/>
  <c r="AI122" i="35"/>
  <c r="Z129" i="35"/>
  <c r="AF129" i="35" s="1"/>
  <c r="T128" i="35"/>
  <c r="T127" i="35" s="1"/>
  <c r="X130" i="35"/>
  <c r="AD130" i="35" s="1"/>
  <c r="AJ130" i="35" s="1"/>
  <c r="AP130" i="35" s="1"/>
  <c r="AV130" i="35" s="1"/>
  <c r="BB130" i="35" s="1"/>
  <c r="R128" i="35"/>
  <c r="R127" i="35" s="1"/>
  <c r="AA137" i="35"/>
  <c r="AA136" i="35" s="1"/>
  <c r="AH137" i="35"/>
  <c r="AH136" i="35" s="1"/>
  <c r="AO137" i="35"/>
  <c r="AO136" i="35" s="1"/>
  <c r="X161" i="35"/>
  <c r="K201" i="35"/>
  <c r="AH18" i="35"/>
  <c r="AT19" i="35"/>
  <c r="K20" i="35"/>
  <c r="K19" i="35" s="1"/>
  <c r="T20" i="35"/>
  <c r="T19" i="35" s="1"/>
  <c r="L26" i="35"/>
  <c r="L275" i="35" s="1"/>
  <c r="AC27" i="35"/>
  <c r="AC26" i="35" s="1"/>
  <c r="AM27" i="35"/>
  <c r="AM26" i="35" s="1"/>
  <c r="AT27" i="35"/>
  <c r="AT26" i="35" s="1"/>
  <c r="T30" i="35"/>
  <c r="U27" i="35"/>
  <c r="U26" i="35" s="1"/>
  <c r="X38" i="35"/>
  <c r="AD38" i="35" s="1"/>
  <c r="AJ38" i="35" s="1"/>
  <c r="AP38" i="35" s="1"/>
  <c r="T44" i="35"/>
  <c r="N49" i="35"/>
  <c r="X50" i="35"/>
  <c r="I56" i="35"/>
  <c r="O55" i="35"/>
  <c r="O49" i="35" s="1"/>
  <c r="S55" i="35"/>
  <c r="F60" i="35"/>
  <c r="AG60" i="35"/>
  <c r="K82" i="35"/>
  <c r="AA76" i="35"/>
  <c r="G95" i="35"/>
  <c r="G94" i="35" s="1"/>
  <c r="G73" i="35" s="1"/>
  <c r="R102" i="35"/>
  <c r="X102" i="35" s="1"/>
  <c r="AD102" i="35" s="1"/>
  <c r="AJ102" i="35" s="1"/>
  <c r="AP102" i="35" s="1"/>
  <c r="AV102" i="35" s="1"/>
  <c r="BB102" i="35" s="1"/>
  <c r="AG110" i="35"/>
  <c r="U137" i="35"/>
  <c r="U136" i="35" s="1"/>
  <c r="AF139" i="35"/>
  <c r="AF138" i="35" s="1"/>
  <c r="Z138" i="35"/>
  <c r="X171" i="35"/>
  <c r="AD171" i="35" s="1"/>
  <c r="AJ171" i="35" s="1"/>
  <c r="R170" i="35"/>
  <c r="R169" i="35" s="1"/>
  <c r="G19" i="35"/>
  <c r="G16" i="35" s="1"/>
  <c r="W36" i="35"/>
  <c r="P36" i="35"/>
  <c r="L60" i="35"/>
  <c r="AH60" i="35"/>
  <c r="AT60" i="35"/>
  <c r="AM64" i="35"/>
  <c r="AM60" i="35" s="1"/>
  <c r="M76" i="35"/>
  <c r="Q76" i="35"/>
  <c r="Q73" i="35" s="1"/>
  <c r="AU76" i="35"/>
  <c r="AU73" i="35" s="1"/>
  <c r="AA19" i="35"/>
  <c r="AC19" i="35"/>
  <c r="T28" i="35"/>
  <c r="T27" i="35" s="1"/>
  <c r="T26" i="35" s="1"/>
  <c r="J32" i="35"/>
  <c r="Q27" i="35"/>
  <c r="Q26" i="35" s="1"/>
  <c r="T34" i="35"/>
  <c r="K37" i="35"/>
  <c r="O36" i="35"/>
  <c r="R44" i="35"/>
  <c r="J47" i="35"/>
  <c r="J50" i="35"/>
  <c r="S52" i="35"/>
  <c r="I58" i="35"/>
  <c r="V55" i="35"/>
  <c r="V49" i="35" s="1"/>
  <c r="AA60" i="35"/>
  <c r="AA73" i="35"/>
  <c r="T77" i="35"/>
  <c r="Z77" i="35" s="1"/>
  <c r="U73" i="35"/>
  <c r="AB73" i="35"/>
  <c r="AS76" i="35"/>
  <c r="AS73" i="35" s="1"/>
  <c r="J79" i="35"/>
  <c r="T85" i="35"/>
  <c r="Z85" i="35" s="1"/>
  <c r="J97" i="35"/>
  <c r="T97" i="35"/>
  <c r="Z97" i="35" s="1"/>
  <c r="H113" i="35"/>
  <c r="H111" i="35" s="1"/>
  <c r="G111" i="35"/>
  <c r="G276" i="35" s="1"/>
  <c r="Z117" i="35"/>
  <c r="AF117" i="35" s="1"/>
  <c r="T116" i="35"/>
  <c r="J127" i="35"/>
  <c r="J128" i="35"/>
  <c r="R139" i="35"/>
  <c r="R138" i="35" s="1"/>
  <c r="I139" i="35"/>
  <c r="L138" i="35"/>
  <c r="I138" i="35" s="1"/>
  <c r="AF170" i="35"/>
  <c r="S134" i="35"/>
  <c r="S133" i="35" s="1"/>
  <c r="AB137" i="35"/>
  <c r="K141" i="35"/>
  <c r="K142" i="35"/>
  <c r="T152" i="35"/>
  <c r="T154" i="35"/>
  <c r="M156" i="35"/>
  <c r="K161" i="35"/>
  <c r="U168" i="35"/>
  <c r="U167" i="35" s="1"/>
  <c r="AH168" i="35"/>
  <c r="AH167" i="35" s="1"/>
  <c r="AO168" i="35"/>
  <c r="AO167" i="35" s="1"/>
  <c r="AJ177" i="35"/>
  <c r="AJ176" i="35" s="1"/>
  <c r="S253" i="35"/>
  <c r="R269" i="35"/>
  <c r="X269" i="35" s="1"/>
  <c r="AB122" i="35"/>
  <c r="H168" i="35"/>
  <c r="H167" i="35" s="1"/>
  <c r="J169" i="35"/>
  <c r="J201" i="35"/>
  <c r="R219" i="35"/>
  <c r="R97" i="35"/>
  <c r="X97" i="35" s="1"/>
  <c r="Q110" i="35"/>
  <c r="AT110" i="35"/>
  <c r="I116" i="35"/>
  <c r="V122" i="35"/>
  <c r="AG122" i="35"/>
  <c r="AM122" i="35"/>
  <c r="AT122" i="35"/>
  <c r="Q137" i="35"/>
  <c r="Q136" i="35" s="1"/>
  <c r="AG137" i="35"/>
  <c r="J145" i="35"/>
  <c r="I147" i="35"/>
  <c r="I152" i="35"/>
  <c r="N157" i="35"/>
  <c r="AG161" i="35"/>
  <c r="I163" i="35"/>
  <c r="S163" i="35"/>
  <c r="Y163" i="35" s="1"/>
  <c r="AE163" i="35" s="1"/>
  <c r="T161" i="35"/>
  <c r="Z161" i="35" s="1"/>
  <c r="N168" i="35"/>
  <c r="N167" i="35" s="1"/>
  <c r="AM168" i="35"/>
  <c r="AM167" i="35" s="1"/>
  <c r="S170" i="35"/>
  <c r="S169" i="35" s="1"/>
  <c r="L168" i="35"/>
  <c r="L167" i="35" s="1"/>
  <c r="J189" i="35"/>
  <c r="J174" i="35" s="1"/>
  <c r="S219" i="35"/>
  <c r="I219" i="35"/>
  <c r="I201" i="35" s="1"/>
  <c r="Z219" i="35"/>
  <c r="AF257" i="35"/>
  <c r="AL257" i="35" s="1"/>
  <c r="AR257" i="35" s="1"/>
  <c r="AX257" i="35" s="1"/>
  <c r="BD257" i="35" s="1"/>
  <c r="AE269" i="35"/>
  <c r="AK269" i="35" s="1"/>
  <c r="AQ269" i="35" s="1"/>
  <c r="AW269" i="35" s="1"/>
  <c r="BC269" i="35" s="1"/>
  <c r="AB168" i="35"/>
  <c r="AB167" i="35" s="1"/>
  <c r="AE33" i="35"/>
  <c r="Y32" i="35"/>
  <c r="AE48" i="35"/>
  <c r="Y47" i="35"/>
  <c r="AB283" i="35"/>
  <c r="AB16" i="35"/>
  <c r="AS283" i="35"/>
  <c r="AS16" i="35"/>
  <c r="AE35" i="35"/>
  <c r="Y34" i="35"/>
  <c r="I32" i="35"/>
  <c r="I34" i="35"/>
  <c r="J36" i="35"/>
  <c r="J37" i="35"/>
  <c r="I47" i="35"/>
  <c r="I52" i="35"/>
  <c r="J55" i="35"/>
  <c r="J61" i="35"/>
  <c r="J68" i="35"/>
  <c r="J64" i="35" s="1"/>
  <c r="M64" i="35"/>
  <c r="M60" i="35" s="1"/>
  <c r="J60" i="35" s="1"/>
  <c r="R74" i="35"/>
  <c r="X74" i="35" s="1"/>
  <c r="AD74" i="35" s="1"/>
  <c r="AJ74" i="35" s="1"/>
  <c r="AP74" i="35" s="1"/>
  <c r="S74" i="35"/>
  <c r="Y74" i="35" s="1"/>
  <c r="AE74" i="35" s="1"/>
  <c r="AK74" i="35" s="1"/>
  <c r="AF109" i="35"/>
  <c r="AL109" i="35" s="1"/>
  <c r="AR109" i="35" s="1"/>
  <c r="AX109" i="35" s="1"/>
  <c r="BD109" i="35" s="1"/>
  <c r="Z107" i="35"/>
  <c r="Z103" i="35" s="1"/>
  <c r="M18" i="35"/>
  <c r="I28" i="35"/>
  <c r="Y28" i="35"/>
  <c r="Z59" i="35"/>
  <c r="K68" i="35"/>
  <c r="K64" i="35" s="1"/>
  <c r="N64" i="35"/>
  <c r="N60" i="35" s="1"/>
  <c r="N16" i="35" s="1"/>
  <c r="AD70" i="35"/>
  <c r="AJ70" i="35" s="1"/>
  <c r="X68" i="35"/>
  <c r="J74" i="35"/>
  <c r="R77" i="35"/>
  <c r="X77" i="35" s="1"/>
  <c r="AD77" i="35" s="1"/>
  <c r="I77" i="35"/>
  <c r="L76" i="35"/>
  <c r="R76" i="35" s="1"/>
  <c r="X76" i="35" s="1"/>
  <c r="AL108" i="35"/>
  <c r="AF107" i="35"/>
  <c r="R20" i="35"/>
  <c r="R19" i="35" s="1"/>
  <c r="I30" i="35"/>
  <c r="N18" i="35"/>
  <c r="U18" i="35"/>
  <c r="AB18" i="35"/>
  <c r="AI18" i="35"/>
  <c r="AS18" i="35"/>
  <c r="AH283" i="35"/>
  <c r="S20" i="35"/>
  <c r="S19" i="35" s="1"/>
  <c r="Z21" i="35"/>
  <c r="AF21" i="35" s="1"/>
  <c r="AL21" i="35" s="1"/>
  <c r="M27" i="35"/>
  <c r="K32" i="35"/>
  <c r="R32" i="35"/>
  <c r="K34" i="35"/>
  <c r="R34" i="35"/>
  <c r="S37" i="35"/>
  <c r="Z38" i="35"/>
  <c r="AF38" i="35" s="1"/>
  <c r="I41" i="35"/>
  <c r="T41" i="35"/>
  <c r="T36" i="35" s="1"/>
  <c r="X41" i="35"/>
  <c r="I44" i="35"/>
  <c r="R47" i="35"/>
  <c r="I50" i="35"/>
  <c r="AF51" i="35"/>
  <c r="AF50" i="35" s="1"/>
  <c r="Z50" i="35"/>
  <c r="X53" i="35"/>
  <c r="AD53" i="35" s="1"/>
  <c r="R52" i="35"/>
  <c r="R49" i="35" s="1"/>
  <c r="H55" i="35"/>
  <c r="K55" i="35" s="1"/>
  <c r="Z57" i="35"/>
  <c r="T56" i="35"/>
  <c r="T55" i="35" s="1"/>
  <c r="T49" i="35" s="1"/>
  <c r="AD62" i="35"/>
  <c r="AD61" i="35" s="1"/>
  <c r="X61" i="35"/>
  <c r="AU64" i="35"/>
  <c r="AU60" i="35" s="1"/>
  <c r="AF70" i="35"/>
  <c r="AL70" i="35" s="1"/>
  <c r="Z68" i="35"/>
  <c r="Z64" i="35" s="1"/>
  <c r="Z60" i="35" s="1"/>
  <c r="P73" i="35"/>
  <c r="AA122" i="35"/>
  <c r="Q18" i="35"/>
  <c r="H18" i="35"/>
  <c r="K28" i="35"/>
  <c r="R28" i="35"/>
  <c r="K30" i="35"/>
  <c r="R30" i="35"/>
  <c r="S32" i="35"/>
  <c r="S34" i="35"/>
  <c r="L36" i="35"/>
  <c r="I36" i="35" s="1"/>
  <c r="I37" i="35"/>
  <c r="J41" i="35"/>
  <c r="J44" i="35"/>
  <c r="S47" i="35"/>
  <c r="S50" i="35"/>
  <c r="S49" i="35" s="1"/>
  <c r="J56" i="35"/>
  <c r="Y62" i="35"/>
  <c r="S61" i="35"/>
  <c r="X65" i="35"/>
  <c r="R64" i="35"/>
  <c r="R60" i="35" s="1"/>
  <c r="J52" i="35"/>
  <c r="T74" i="35"/>
  <c r="Z74" i="35" s="1"/>
  <c r="AF74" i="35" s="1"/>
  <c r="AL74" i="35" s="1"/>
  <c r="AR74" i="35" s="1"/>
  <c r="J77" i="35"/>
  <c r="R82" i="35"/>
  <c r="X82" i="35" s="1"/>
  <c r="AD82" i="35" s="1"/>
  <c r="J85" i="35"/>
  <c r="J91" i="35"/>
  <c r="R95" i="35"/>
  <c r="X95" i="35" s="1"/>
  <c r="AD95" i="35" s="1"/>
  <c r="AJ95" i="35" s="1"/>
  <c r="AP95" i="35" s="1"/>
  <c r="AV95" i="35" s="1"/>
  <c r="BB95" i="35" s="1"/>
  <c r="H73" i="35"/>
  <c r="AK98" i="35"/>
  <c r="K102" i="35"/>
  <c r="J103" i="35"/>
  <c r="R103" i="35"/>
  <c r="J123" i="35"/>
  <c r="M122" i="35"/>
  <c r="M278" i="35" s="1"/>
  <c r="AW123" i="35"/>
  <c r="W122" i="35"/>
  <c r="V137" i="35"/>
  <c r="V136" i="35" s="1"/>
  <c r="AB136" i="35"/>
  <c r="Y143" i="35"/>
  <c r="S142" i="35"/>
  <c r="AC137" i="35"/>
  <c r="AC136" i="35" s="1"/>
  <c r="AC284" i="35" s="1"/>
  <c r="I68" i="35"/>
  <c r="I64" i="35" s="1"/>
  <c r="AI64" i="35"/>
  <c r="AI60" i="35" s="1"/>
  <c r="AF77" i="35"/>
  <c r="S77" i="35"/>
  <c r="Y77" i="35" s="1"/>
  <c r="AE77" i="35" s="1"/>
  <c r="J82" i="35"/>
  <c r="T82" i="35"/>
  <c r="Z82" i="35" s="1"/>
  <c r="AF82" i="35" s="1"/>
  <c r="I85" i="35"/>
  <c r="S85" i="35"/>
  <c r="Y85" i="35" s="1"/>
  <c r="I89" i="35"/>
  <c r="AH76" i="35"/>
  <c r="AH73" i="35" s="1"/>
  <c r="M95" i="35"/>
  <c r="Y97" i="35"/>
  <c r="S103" i="35"/>
  <c r="T107" i="35"/>
  <c r="T103" i="35" s="1"/>
  <c r="X107" i="35"/>
  <c r="X103" i="35" s="1"/>
  <c r="AD113" i="35"/>
  <c r="X111" i="35"/>
  <c r="AU110" i="35"/>
  <c r="Z146" i="35"/>
  <c r="Z145" i="35" s="1"/>
  <c r="T145" i="35"/>
  <c r="AF155" i="35"/>
  <c r="Z154" i="35"/>
  <c r="V168" i="35"/>
  <c r="V167" i="35" s="1"/>
  <c r="S102" i="35"/>
  <c r="Y102" i="35" s="1"/>
  <c r="AE102" i="35" s="1"/>
  <c r="AK102" i="35" s="1"/>
  <c r="AQ102" i="35" s="1"/>
  <c r="AW102" i="35" s="1"/>
  <c r="BC102" i="35" s="1"/>
  <c r="I103" i="35"/>
  <c r="X117" i="35"/>
  <c r="R116" i="35"/>
  <c r="G274" i="35"/>
  <c r="G277" i="35" s="1"/>
  <c r="G116" i="35"/>
  <c r="H119" i="35"/>
  <c r="H274" i="35" s="1"/>
  <c r="O122" i="35"/>
  <c r="T135" i="35"/>
  <c r="K135" i="35"/>
  <c r="N134" i="35"/>
  <c r="K134" i="35" s="1"/>
  <c r="AF151" i="35"/>
  <c r="AL151" i="35" s="1"/>
  <c r="Z150" i="35"/>
  <c r="AT76" i="35"/>
  <c r="AT73" i="35" s="1"/>
  <c r="R94" i="35"/>
  <c r="X94" i="35" s="1"/>
  <c r="AD94" i="35" s="1"/>
  <c r="AJ94" i="35" s="1"/>
  <c r="AP94" i="35" s="1"/>
  <c r="AV94" i="35" s="1"/>
  <c r="BB94" i="35" s="1"/>
  <c r="Z124" i="35"/>
  <c r="Z123" i="35" s="1"/>
  <c r="T123" i="35"/>
  <c r="I140" i="35"/>
  <c r="X143" i="35"/>
  <c r="R142" i="35"/>
  <c r="I150" i="35"/>
  <c r="AD153" i="35"/>
  <c r="X152" i="35"/>
  <c r="AW171" i="35"/>
  <c r="BC171" i="35" s="1"/>
  <c r="K157" i="35"/>
  <c r="AT168" i="35"/>
  <c r="AT167" i="35" s="1"/>
  <c r="M168" i="35"/>
  <c r="Q168" i="35"/>
  <c r="Q167" i="35" s="1"/>
  <c r="AG168" i="35"/>
  <c r="AG167" i="35" s="1"/>
  <c r="Y172" i="35"/>
  <c r="AE172" i="35" s="1"/>
  <c r="AK172" i="35" s="1"/>
  <c r="AQ172" i="35" s="1"/>
  <c r="AW172" i="35" s="1"/>
  <c r="BC172" i="35" s="1"/>
  <c r="J152" i="35"/>
  <c r="G156" i="35"/>
  <c r="K163" i="35"/>
  <c r="J113" i="35"/>
  <c r="AI110" i="35"/>
  <c r="AH122" i="35"/>
  <c r="P137" i="35"/>
  <c r="P136" i="35" s="1"/>
  <c r="AT137" i="35"/>
  <c r="AT136" i="35" s="1"/>
  <c r="K145" i="35"/>
  <c r="R150" i="35"/>
  <c r="R152" i="35"/>
  <c r="R154" i="35"/>
  <c r="K174" i="35"/>
  <c r="K168" i="35" s="1"/>
  <c r="K167" i="35" s="1"/>
  <c r="Y175" i="35"/>
  <c r="AE175" i="35" s="1"/>
  <c r="S189" i="35"/>
  <c r="S174" i="35" s="1"/>
  <c r="AV216" i="35"/>
  <c r="X257" i="35"/>
  <c r="Z257" i="35"/>
  <c r="Z253" i="35" s="1"/>
  <c r="AR262" i="35"/>
  <c r="AX262" i="35" s="1"/>
  <c r="BD262" i="35" s="1"/>
  <c r="AD269" i="35"/>
  <c r="AJ269" i="35" s="1"/>
  <c r="AP269" i="35" s="1"/>
  <c r="AV269" i="35" s="1"/>
  <c r="BB269" i="35" s="1"/>
  <c r="AH110" i="35"/>
  <c r="AM110" i="35"/>
  <c r="F122" i="35"/>
  <c r="F278" i="35" s="1"/>
  <c r="I123" i="35"/>
  <c r="P122" i="35"/>
  <c r="K128" i="35"/>
  <c r="L137" i="35"/>
  <c r="L136" i="35" s="1"/>
  <c r="AN137" i="35"/>
  <c r="AN136" i="35" s="1"/>
  <c r="AN284" i="35" s="1"/>
  <c r="I145" i="35"/>
  <c r="S150" i="35"/>
  <c r="S152" i="35"/>
  <c r="S154" i="35"/>
  <c r="R156" i="35"/>
  <c r="R163" i="35"/>
  <c r="X163" i="35" s="1"/>
  <c r="AD163" i="35" s="1"/>
  <c r="AD161" i="35" s="1"/>
  <c r="F168" i="35"/>
  <c r="F167" i="35" s="1"/>
  <c r="Y170" i="35"/>
  <c r="Y169" i="35" s="1"/>
  <c r="AC168" i="35"/>
  <c r="AC167" i="35" s="1"/>
  <c r="T189" i="35"/>
  <c r="T174" i="35" s="1"/>
  <c r="I189" i="35"/>
  <c r="I174" i="35" s="1"/>
  <c r="S201" i="35"/>
  <c r="AP216" i="35"/>
  <c r="AK29" i="35"/>
  <c r="AE28" i="35"/>
  <c r="AD31" i="35"/>
  <c r="X30" i="35"/>
  <c r="AD33" i="35"/>
  <c r="X32" i="35"/>
  <c r="AD35" i="35"/>
  <c r="X34" i="35"/>
  <c r="AV38" i="35"/>
  <c r="BB38" i="35" s="1"/>
  <c r="AD39" i="35"/>
  <c r="X37" i="35"/>
  <c r="AV42" i="35"/>
  <c r="BB42" i="35" s="1"/>
  <c r="AD41" i="35"/>
  <c r="AJ43" i="35"/>
  <c r="AJ45" i="35"/>
  <c r="AD48" i="35"/>
  <c r="X47" i="35"/>
  <c r="AJ51" i="35"/>
  <c r="AD50" i="35"/>
  <c r="AF54" i="35"/>
  <c r="AL54" i="35" s="1"/>
  <c r="AR54" i="35" s="1"/>
  <c r="AX54" i="35" s="1"/>
  <c r="BD54" i="35" s="1"/>
  <c r="Z52" i="35"/>
  <c r="AD57" i="35"/>
  <c r="X56" i="35"/>
  <c r="AD59" i="35"/>
  <c r="X58" i="35"/>
  <c r="AX62" i="35"/>
  <c r="AR61" i="35"/>
  <c r="AJ21" i="35"/>
  <c r="AD23" i="35"/>
  <c r="AJ23" i="35" s="1"/>
  <c r="AP23" i="35" s="1"/>
  <c r="AV23" i="35" s="1"/>
  <c r="BB23" i="35" s="1"/>
  <c r="X20" i="35"/>
  <c r="AD29" i="35"/>
  <c r="X28" i="35"/>
  <c r="AL45" i="35"/>
  <c r="AF44" i="35"/>
  <c r="AD46" i="35"/>
  <c r="AJ46" i="35" s="1"/>
  <c r="AP46" i="35" s="1"/>
  <c r="AV46" i="35" s="1"/>
  <c r="BB46" i="35" s="1"/>
  <c r="X44" i="35"/>
  <c r="AL51" i="35"/>
  <c r="AJ53" i="35"/>
  <c r="AE57" i="35"/>
  <c r="Y56" i="35"/>
  <c r="AE59" i="35"/>
  <c r="Y58" i="35"/>
  <c r="AF31" i="35"/>
  <c r="Z30" i="35"/>
  <c r="AF33" i="35"/>
  <c r="Z32" i="35"/>
  <c r="AF35" i="35"/>
  <c r="Z34" i="35"/>
  <c r="AL38" i="35"/>
  <c r="AF37" i="35"/>
  <c r="AL42" i="35"/>
  <c r="AF41" i="35"/>
  <c r="AE45" i="35"/>
  <c r="Y44" i="35"/>
  <c r="AF48" i="35"/>
  <c r="Z47" i="35"/>
  <c r="AE51" i="35"/>
  <c r="Y50" i="35"/>
  <c r="AL53" i="35"/>
  <c r="AD54" i="35"/>
  <c r="AJ54" i="35" s="1"/>
  <c r="AP54" i="35" s="1"/>
  <c r="AV54" i="35" s="1"/>
  <c r="BB54" i="35" s="1"/>
  <c r="X52" i="35"/>
  <c r="AF57" i="35"/>
  <c r="Z56" i="35"/>
  <c r="AJ62" i="35"/>
  <c r="AE21" i="35"/>
  <c r="Y20" i="35"/>
  <c r="AF23" i="35"/>
  <c r="AL23" i="35" s="1"/>
  <c r="AR23" i="35" s="1"/>
  <c r="AX23" i="35" s="1"/>
  <c r="BD23" i="35" s="1"/>
  <c r="AF29" i="35"/>
  <c r="Z28" i="35"/>
  <c r="AK31" i="35"/>
  <c r="AE30" i="35"/>
  <c r="AK33" i="35"/>
  <c r="AE32" i="35"/>
  <c r="AK35" i="35"/>
  <c r="AE34" i="35"/>
  <c r="AE38" i="35"/>
  <c r="Y37" i="35"/>
  <c r="AE42" i="35"/>
  <c r="Y41" i="35"/>
  <c r="AK48" i="35"/>
  <c r="AE47" i="35"/>
  <c r="AE53" i="35"/>
  <c r="Y52" i="35"/>
  <c r="H286" i="35"/>
  <c r="L286" i="35"/>
  <c r="P286" i="35"/>
  <c r="AB286" i="35"/>
  <c r="AN286" i="35"/>
  <c r="K26" i="35"/>
  <c r="AP65" i="35"/>
  <c r="AV66" i="35"/>
  <c r="AE70" i="35"/>
  <c r="Y68" i="35"/>
  <c r="Y64" i="35" s="1"/>
  <c r="AP83" i="35"/>
  <c r="AJ82" i="35"/>
  <c r="AR87" i="35"/>
  <c r="AL86" i="35"/>
  <c r="AL85" i="35" s="1"/>
  <c r="AW100" i="35"/>
  <c r="AQ98" i="35"/>
  <c r="AJ108" i="35"/>
  <c r="AD107" i="35"/>
  <c r="I286" i="35"/>
  <c r="M286" i="35"/>
  <c r="Q286" i="35"/>
  <c r="AC286" i="35"/>
  <c r="AG286" i="35"/>
  <c r="AO286" i="35"/>
  <c r="AS286" i="35"/>
  <c r="I275" i="35"/>
  <c r="AW67" i="35"/>
  <c r="AQ65" i="35"/>
  <c r="AL82" i="35"/>
  <c r="AR83" i="35"/>
  <c r="AQ87" i="35"/>
  <c r="AK86" i="35"/>
  <c r="AK85" i="35" s="1"/>
  <c r="N89" i="35"/>
  <c r="T91" i="35"/>
  <c r="Z91" i="35" s="1"/>
  <c r="AF91" i="35" s="1"/>
  <c r="K91" i="35"/>
  <c r="AF98" i="35"/>
  <c r="AF97" i="35" s="1"/>
  <c r="AL99" i="35"/>
  <c r="AX100" i="35"/>
  <c r="AR98" i="35"/>
  <c r="AF104" i="35"/>
  <c r="F286" i="35"/>
  <c r="J20" i="35"/>
  <c r="N286" i="35"/>
  <c r="R286" i="35"/>
  <c r="AH286" i="35"/>
  <c r="AT286" i="35"/>
  <c r="I26" i="35"/>
  <c r="Y30" i="35"/>
  <c r="Z37" i="35"/>
  <c r="Z41" i="35"/>
  <c r="Z44" i="35"/>
  <c r="K61" i="35"/>
  <c r="AD69" i="35"/>
  <c r="AD68" i="35" s="1"/>
  <c r="AD64" i="35" s="1"/>
  <c r="AQ74" i="35"/>
  <c r="AK79" i="35"/>
  <c r="AE78" i="35"/>
  <c r="AQ83" i="35"/>
  <c r="AK82" i="35"/>
  <c r="AP87" i="35"/>
  <c r="AJ86" i="35"/>
  <c r="AJ85" i="35" s="1"/>
  <c r="AD90" i="35"/>
  <c r="AD89" i="35" s="1"/>
  <c r="AJ91" i="35"/>
  <c r="AK99" i="35"/>
  <c r="AE98" i="35"/>
  <c r="AE97" i="35" s="1"/>
  <c r="AJ98" i="35"/>
  <c r="AP101" i="35"/>
  <c r="AV101" i="35" s="1"/>
  <c r="BB101" i="35" s="1"/>
  <c r="AK104" i="35"/>
  <c r="AE106" i="35"/>
  <c r="AK106" i="35" s="1"/>
  <c r="AQ106" i="35" s="1"/>
  <c r="AW106" i="35" s="1"/>
  <c r="BC106" i="35" s="1"/>
  <c r="G286" i="35"/>
  <c r="O286" i="35"/>
  <c r="S286" i="35"/>
  <c r="AA286" i="35"/>
  <c r="AI286" i="35"/>
  <c r="AM286" i="35"/>
  <c r="AU286" i="35"/>
  <c r="K275" i="35"/>
  <c r="AJ79" i="35"/>
  <c r="AD78" i="35"/>
  <c r="AJ99" i="35"/>
  <c r="AP99" i="35" s="1"/>
  <c r="AV99" i="35" s="1"/>
  <c r="BB99" i="35" s="1"/>
  <c r="AD98" i="35"/>
  <c r="AD97" i="35" s="1"/>
  <c r="AV100" i="35"/>
  <c r="AD104" i="35"/>
  <c r="AJ65" i="35"/>
  <c r="AR66" i="35"/>
  <c r="K74" i="35"/>
  <c r="I76" i="35"/>
  <c r="I79" i="35"/>
  <c r="T79" i="35"/>
  <c r="Z79" i="35" s="1"/>
  <c r="AF79" i="35" s="1"/>
  <c r="K85" i="35"/>
  <c r="S91" i="35"/>
  <c r="Y91" i="35" s="1"/>
  <c r="AE91" i="35" s="1"/>
  <c r="AD111" i="35"/>
  <c r="AJ113" i="35"/>
  <c r="AD117" i="35"/>
  <c r="X116" i="35"/>
  <c r="AE118" i="35"/>
  <c r="AK119" i="35"/>
  <c r="AX124" i="35"/>
  <c r="AR123" i="35"/>
  <c r="AE134" i="35"/>
  <c r="AE133" i="35" s="1"/>
  <c r="AK135" i="35"/>
  <c r="X139" i="35"/>
  <c r="X140" i="35"/>
  <c r="AD141" i="35"/>
  <c r="J76" i="35"/>
  <c r="I82" i="35"/>
  <c r="N96" i="35"/>
  <c r="K97" i="35"/>
  <c r="I102" i="35"/>
  <c r="H276" i="35"/>
  <c r="AD118" i="35"/>
  <c r="AJ119" i="35"/>
  <c r="I127" i="35"/>
  <c r="I133" i="35"/>
  <c r="AD135" i="35"/>
  <c r="X134" i="35"/>
  <c r="X133" i="35" s="1"/>
  <c r="Y139" i="35"/>
  <c r="S138" i="35"/>
  <c r="S68" i="35"/>
  <c r="S64" i="35" s="1"/>
  <c r="S60" i="35" s="1"/>
  <c r="I74" i="35"/>
  <c r="J89" i="35"/>
  <c r="I94" i="35"/>
  <c r="J95" i="35"/>
  <c r="J96" i="35"/>
  <c r="J102" i="35"/>
  <c r="L276" i="35"/>
  <c r="L110" i="35"/>
  <c r="I111" i="35"/>
  <c r="X110" i="35"/>
  <c r="Z116" i="35"/>
  <c r="AV124" i="35"/>
  <c r="AP123" i="35"/>
  <c r="AE128" i="35"/>
  <c r="AE127" i="35" s="1"/>
  <c r="AK129" i="35"/>
  <c r="AE108" i="35"/>
  <c r="Y107" i="35"/>
  <c r="Y103" i="35" s="1"/>
  <c r="T113" i="35"/>
  <c r="N111" i="35"/>
  <c r="K113" i="35"/>
  <c r="AK117" i="35"/>
  <c r="AE116" i="35"/>
  <c r="AL119" i="35"/>
  <c r="AF118" i="35"/>
  <c r="AD129" i="35"/>
  <c r="X128" i="35"/>
  <c r="X127" i="35" s="1"/>
  <c r="S141" i="35"/>
  <c r="M140" i="35"/>
  <c r="J140" i="35" s="1"/>
  <c r="AD143" i="35"/>
  <c r="X142" i="35"/>
  <c r="AD151" i="35"/>
  <c r="X150" i="35"/>
  <c r="AD155" i="35"/>
  <c r="X154" i="35"/>
  <c r="AK163" i="35"/>
  <c r="AE161" i="35"/>
  <c r="AW173" i="35"/>
  <c r="BC173" i="35" s="1"/>
  <c r="F110" i="35"/>
  <c r="M111" i="35"/>
  <c r="S113" i="35"/>
  <c r="L122" i="35"/>
  <c r="K123" i="35"/>
  <c r="AQ123" i="35"/>
  <c r="N127" i="35"/>
  <c r="K127" i="35" s="1"/>
  <c r="I128" i="35"/>
  <c r="Y128" i="35"/>
  <c r="Y127" i="35" s="1"/>
  <c r="N133" i="35"/>
  <c r="K133" i="35" s="1"/>
  <c r="I134" i="35"/>
  <c r="Y134" i="35"/>
  <c r="Y133" i="35" s="1"/>
  <c r="K138" i="35"/>
  <c r="J139" i="35"/>
  <c r="AE143" i="35"/>
  <c r="Y142" i="35"/>
  <c r="AE151" i="35"/>
  <c r="Y150" i="35"/>
  <c r="AE153" i="35"/>
  <c r="Y152" i="35"/>
  <c r="AE155" i="35"/>
  <c r="Y154" i="35"/>
  <c r="AX162" i="35"/>
  <c r="BD162" i="35" s="1"/>
  <c r="AF173" i="35"/>
  <c r="AL173" i="35" s="1"/>
  <c r="AR173" i="35" s="1"/>
  <c r="AX173" i="35" s="1"/>
  <c r="BD173" i="35" s="1"/>
  <c r="Z169" i="35"/>
  <c r="R111" i="35"/>
  <c r="AJ123" i="35"/>
  <c r="R134" i="35"/>
  <c r="R133" i="35" s="1"/>
  <c r="R122" i="35" s="1"/>
  <c r="T138" i="35"/>
  <c r="J141" i="35"/>
  <c r="Z141" i="35"/>
  <c r="T140" i="35"/>
  <c r="AF153" i="35"/>
  <c r="Z152" i="35"/>
  <c r="AJ157" i="35"/>
  <c r="Y116" i="35"/>
  <c r="J122" i="35"/>
  <c r="J278" i="35" s="1"/>
  <c r="AK123" i="35"/>
  <c r="S128" i="35"/>
  <c r="S127" i="35" s="1"/>
  <c r="S122" i="35" s="1"/>
  <c r="F137" i="35"/>
  <c r="F136" i="35" s="1"/>
  <c r="M138" i="35"/>
  <c r="I142" i="35"/>
  <c r="AL143" i="35"/>
  <c r="AF142" i="35"/>
  <c r="S148" i="35"/>
  <c r="M147" i="35"/>
  <c r="N148" i="35"/>
  <c r="AF150" i="35"/>
  <c r="AJ153" i="35"/>
  <c r="AD152" i="35"/>
  <c r="AL155" i="35"/>
  <c r="AF154" i="35"/>
  <c r="S156" i="35"/>
  <c r="Y157" i="35"/>
  <c r="AV162" i="35"/>
  <c r="BB162" i="35" s="1"/>
  <c r="AJ172" i="35"/>
  <c r="AP172" i="35" s="1"/>
  <c r="AV172" i="35" s="1"/>
  <c r="BB172" i="35" s="1"/>
  <c r="AD170" i="35"/>
  <c r="AD169" i="35" s="1"/>
  <c r="X146" i="35"/>
  <c r="AE146" i="35"/>
  <c r="X148" i="35"/>
  <c r="T157" i="35"/>
  <c r="X158" i="35"/>
  <c r="T163" i="35"/>
  <c r="Z163" i="35" s="1"/>
  <c r="AF163" i="35" s="1"/>
  <c r="AR177" i="35"/>
  <c r="AL176" i="35"/>
  <c r="AF180" i="35"/>
  <c r="AL180" i="35" s="1"/>
  <c r="AR180" i="35" s="1"/>
  <c r="AX180" i="35" s="1"/>
  <c r="BD180" i="35" s="1"/>
  <c r="AF190" i="35"/>
  <c r="Z189" i="35"/>
  <c r="Z174" i="35" s="1"/>
  <c r="AF202" i="35"/>
  <c r="Z201" i="35"/>
  <c r="AW216" i="35"/>
  <c r="AD220" i="35"/>
  <c r="X219" i="35"/>
  <c r="X201" i="35" s="1"/>
  <c r="G148" i="35"/>
  <c r="J148" i="35" s="1"/>
  <c r="AE220" i="35"/>
  <c r="Y219" i="35"/>
  <c r="Y201" i="35" s="1"/>
  <c r="N156" i="35"/>
  <c r="K156" i="35" s="1"/>
  <c r="J157" i="35"/>
  <c r="I161" i="35"/>
  <c r="M161" i="35"/>
  <c r="J163" i="35"/>
  <c r="AL171" i="35"/>
  <c r="AK175" i="35"/>
  <c r="AQ175" i="35" s="1"/>
  <c r="AW175" i="35" s="1"/>
  <c r="BC175" i="35" s="1"/>
  <c r="AD190" i="35"/>
  <c r="X189" i="35"/>
  <c r="X174" i="35" s="1"/>
  <c r="AD202" i="35"/>
  <c r="AX216" i="35"/>
  <c r="I148" i="35"/>
  <c r="K158" i="35"/>
  <c r="X170" i="35"/>
  <c r="X169" i="35" s="1"/>
  <c r="AK170" i="35"/>
  <c r="AK169" i="35" s="1"/>
  <c r="AP171" i="35"/>
  <c r="AD175" i="35"/>
  <c r="AQ177" i="35"/>
  <c r="AK176" i="35"/>
  <c r="AE190" i="35"/>
  <c r="Y189" i="35"/>
  <c r="Y174" i="35" s="1"/>
  <c r="AE202" i="35"/>
  <c r="AL220" i="35"/>
  <c r="AF219" i="35"/>
  <c r="AL175" i="35"/>
  <c r="AR175" i="35" s="1"/>
  <c r="AX175" i="35" s="1"/>
  <c r="BD175" i="35" s="1"/>
  <c r="AP177" i="35"/>
  <c r="AR216" i="35"/>
  <c r="T219" i="35"/>
  <c r="T201" i="35" s="1"/>
  <c r="T168" i="35" s="1"/>
  <c r="AF176" i="35"/>
  <c r="R189" i="35"/>
  <c r="R174" i="35" s="1"/>
  <c r="R201" i="35"/>
  <c r="AL254" i="35"/>
  <c r="AQ257" i="35"/>
  <c r="AW260" i="35"/>
  <c r="X262" i="35"/>
  <c r="AD263" i="35"/>
  <c r="AD254" i="35"/>
  <c r="AJ254" i="35" s="1"/>
  <c r="X253" i="35"/>
  <c r="Y262" i="35"/>
  <c r="AE263" i="35"/>
  <c r="AW265" i="35"/>
  <c r="AQ264" i="35"/>
  <c r="AE254" i="35"/>
  <c r="Y253" i="35"/>
  <c r="AX265" i="35"/>
  <c r="AR264" i="35"/>
  <c r="AP258" i="35"/>
  <c r="AJ257" i="35"/>
  <c r="AP265" i="35"/>
  <c r="AJ264" i="35"/>
  <c r="Z263" i="35"/>
  <c r="Z262" i="35" s="1"/>
  <c r="I268" i="35"/>
  <c r="I267" i="35" s="1"/>
  <c r="R268" i="35"/>
  <c r="L277" i="35"/>
  <c r="AK257" i="35"/>
  <c r="J268" i="35"/>
  <c r="J267" i="35" s="1"/>
  <c r="M267" i="35"/>
  <c r="M167" i="35" s="1"/>
  <c r="S268" i="35"/>
  <c r="AD257" i="35"/>
  <c r="AK264" i="35"/>
  <c r="T268" i="35"/>
  <c r="F277" i="35"/>
  <c r="I168" i="35" l="1"/>
  <c r="AO285" i="35"/>
  <c r="AJ163" i="35"/>
  <c r="AI283" i="35"/>
  <c r="AA284" i="35"/>
  <c r="AS285" i="35"/>
  <c r="AM283" i="35"/>
  <c r="I49" i="35"/>
  <c r="I283" i="35" s="1"/>
  <c r="F283" i="35"/>
  <c r="O16" i="35"/>
  <c r="AN16" i="35"/>
  <c r="J49" i="35"/>
  <c r="W16" i="35"/>
  <c r="AW257" i="35"/>
  <c r="BC260" i="35"/>
  <c r="BC257" i="35" s="1"/>
  <c r="AV123" i="35"/>
  <c r="BB124" i="35"/>
  <c r="BB123" i="35" s="1"/>
  <c r="AB285" i="35"/>
  <c r="AX264" i="35"/>
  <c r="BD265" i="35"/>
  <c r="BD264" i="35" s="1"/>
  <c r="AW264" i="35"/>
  <c r="BC265" i="35"/>
  <c r="BC264" i="35" s="1"/>
  <c r="AX123" i="35"/>
  <c r="BD124" i="35"/>
  <c r="BD123" i="35" s="1"/>
  <c r="AN285" i="35"/>
  <c r="H277" i="35"/>
  <c r="X64" i="35"/>
  <c r="K60" i="35"/>
  <c r="J156" i="35"/>
  <c r="U72" i="35"/>
  <c r="AC283" i="35"/>
  <c r="AH16" i="35"/>
  <c r="AH166" i="35" s="1"/>
  <c r="AH287" i="35" s="1"/>
  <c r="AH290" i="35" s="1"/>
  <c r="AO283" i="35"/>
  <c r="AC285" i="35"/>
  <c r="K286" i="35"/>
  <c r="V16" i="35"/>
  <c r="V166" i="35" s="1"/>
  <c r="V271" i="35" s="1"/>
  <c r="T286" i="35"/>
  <c r="Z20" i="35"/>
  <c r="Z286" i="35" s="1"/>
  <c r="AC16" i="35"/>
  <c r="BC170" i="35"/>
  <c r="BC169" i="35" s="1"/>
  <c r="AE170" i="35"/>
  <c r="AE169" i="35" s="1"/>
  <c r="K119" i="35"/>
  <c r="K274" i="35" s="1"/>
  <c r="H116" i="35"/>
  <c r="H110" i="35" s="1"/>
  <c r="O72" i="35"/>
  <c r="AH284" i="35"/>
  <c r="AH72" i="35"/>
  <c r="AO284" i="35"/>
  <c r="AO72" i="35"/>
  <c r="F284" i="35"/>
  <c r="W72" i="35"/>
  <c r="AS284" i="35"/>
  <c r="AB72" i="35"/>
  <c r="AB166" i="35" s="1"/>
  <c r="AD76" i="35"/>
  <c r="AJ76" i="35" s="1"/>
  <c r="AP76" i="35" s="1"/>
  <c r="AV76" i="35" s="1"/>
  <c r="BB76" i="35" s="1"/>
  <c r="AS72" i="35"/>
  <c r="AS166" i="35" s="1"/>
  <c r="V72" i="35"/>
  <c r="Q285" i="35"/>
  <c r="AY166" i="35"/>
  <c r="AY287" i="35" s="1"/>
  <c r="AY290" i="35" s="1"/>
  <c r="U16" i="35"/>
  <c r="U166" i="35" s="1"/>
  <c r="U272" i="35" s="1"/>
  <c r="AG283" i="35"/>
  <c r="AA283" i="35"/>
  <c r="P16" i="35"/>
  <c r="AI285" i="35"/>
  <c r="AA285" i="35"/>
  <c r="AT16" i="35"/>
  <c r="W166" i="35"/>
  <c r="W272" i="35" s="1"/>
  <c r="O285" i="35"/>
  <c r="AT283" i="35"/>
  <c r="AO16" i="35"/>
  <c r="AW98" i="35"/>
  <c r="BC100" i="35"/>
  <c r="BC98" i="35" s="1"/>
  <c r="AV65" i="35"/>
  <c r="BB66" i="35"/>
  <c r="BB65" i="35" s="1"/>
  <c r="AX61" i="35"/>
  <c r="BD62" i="35"/>
  <c r="BD61" i="35" s="1"/>
  <c r="AX98" i="35"/>
  <c r="AX97" i="35" s="1"/>
  <c r="BD100" i="35"/>
  <c r="BD98" i="35" s="1"/>
  <c r="AW65" i="35"/>
  <c r="BC67" i="35"/>
  <c r="BC65" i="35" s="1"/>
  <c r="R137" i="35"/>
  <c r="R136" i="35" s="1"/>
  <c r="AZ72" i="35"/>
  <c r="AZ166" i="35" s="1"/>
  <c r="AZ287" i="35" s="1"/>
  <c r="AZ290" i="35" s="1"/>
  <c r="AZ285" i="35"/>
  <c r="AZ284" i="35"/>
  <c r="AV98" i="35"/>
  <c r="AV97" i="35" s="1"/>
  <c r="BB100" i="35"/>
  <c r="BB98" i="35" s="1"/>
  <c r="BB97" i="35" s="1"/>
  <c r="AT284" i="35"/>
  <c r="X122" i="35"/>
  <c r="BA285" i="35"/>
  <c r="BA284" i="35"/>
  <c r="BA72" i="35"/>
  <c r="BA166" i="35" s="1"/>
  <c r="BA287" i="35" s="1"/>
  <c r="BA290" i="35" s="1"/>
  <c r="Q284" i="35"/>
  <c r="Q72" i="35"/>
  <c r="Q166" i="35" s="1"/>
  <c r="AF146" i="35"/>
  <c r="AL139" i="35"/>
  <c r="AP98" i="35"/>
  <c r="AT72" i="35"/>
  <c r="AT166" i="35" s="1"/>
  <c r="AT271" i="35" s="1"/>
  <c r="AF69" i="35"/>
  <c r="AF68" i="35" s="1"/>
  <c r="AF64" i="35" s="1"/>
  <c r="AF60" i="35" s="1"/>
  <c r="AT285" i="35"/>
  <c r="P285" i="35"/>
  <c r="X27" i="35"/>
  <c r="X26" i="35" s="1"/>
  <c r="AD20" i="35"/>
  <c r="AD286" i="35" s="1"/>
  <c r="S168" i="35"/>
  <c r="AU284" i="35"/>
  <c r="AM16" i="35"/>
  <c r="O283" i="35"/>
  <c r="R36" i="35"/>
  <c r="Q283" i="35"/>
  <c r="AG136" i="35"/>
  <c r="J168" i="35"/>
  <c r="J167" i="35" s="1"/>
  <c r="AA16" i="35"/>
  <c r="AG16" i="35"/>
  <c r="O166" i="35"/>
  <c r="O272" i="35" s="1"/>
  <c r="Z128" i="35"/>
  <c r="Z127" i="35" s="1"/>
  <c r="Y27" i="35"/>
  <c r="Y26" i="35" s="1"/>
  <c r="AM284" i="35"/>
  <c r="P283" i="35"/>
  <c r="I60" i="35"/>
  <c r="AF253" i="35"/>
  <c r="AD253" i="35"/>
  <c r="AJ170" i="35"/>
  <c r="AJ169" i="35" s="1"/>
  <c r="R110" i="35"/>
  <c r="AM285" i="35"/>
  <c r="AH285" i="35"/>
  <c r="AG285" i="35"/>
  <c r="AF52" i="35"/>
  <c r="AI72" i="35"/>
  <c r="G283" i="35"/>
  <c r="W271" i="35"/>
  <c r="T283" i="35"/>
  <c r="T16" i="35"/>
  <c r="AU283" i="35"/>
  <c r="AU16" i="35"/>
  <c r="AU285" i="35"/>
  <c r="AQ170" i="35"/>
  <c r="AQ169" i="35" s="1"/>
  <c r="AB284" i="35"/>
  <c r="AE62" i="35"/>
  <c r="Y61" i="35"/>
  <c r="Y60" i="35" s="1"/>
  <c r="L16" i="35"/>
  <c r="AA72" i="35"/>
  <c r="X60" i="35"/>
  <c r="O284" i="35"/>
  <c r="AM72" i="35"/>
  <c r="AN72" i="35"/>
  <c r="AN166" i="35" s="1"/>
  <c r="AF169" i="35"/>
  <c r="Y36" i="35"/>
  <c r="Z27" i="35"/>
  <c r="Z26" i="35" s="1"/>
  <c r="AW170" i="35"/>
  <c r="AW169" i="35" s="1"/>
  <c r="S95" i="35"/>
  <c r="Y95" i="35" s="1"/>
  <c r="AE95" i="35" s="1"/>
  <c r="AK95" i="35" s="1"/>
  <c r="AQ95" i="35" s="1"/>
  <c r="AW95" i="35" s="1"/>
  <c r="BC95" i="35" s="1"/>
  <c r="M94" i="35"/>
  <c r="R27" i="35"/>
  <c r="R26" i="35" s="1"/>
  <c r="R16" i="35" s="1"/>
  <c r="AC72" i="35"/>
  <c r="AF59" i="35"/>
  <c r="Z58" i="35"/>
  <c r="Z55" i="35" s="1"/>
  <c r="Z49" i="35" s="1"/>
  <c r="N283" i="35"/>
  <c r="L73" i="35"/>
  <c r="L72" i="35" s="1"/>
  <c r="AI16" i="35"/>
  <c r="H49" i="35"/>
  <c r="Y168" i="35"/>
  <c r="R168" i="35"/>
  <c r="Y122" i="35"/>
  <c r="G110" i="35"/>
  <c r="J116" i="35"/>
  <c r="AI284" i="35"/>
  <c r="S27" i="35"/>
  <c r="S26" i="35" s="1"/>
  <c r="AK76" i="35"/>
  <c r="AQ76" i="35" s="1"/>
  <c r="AW76" i="35" s="1"/>
  <c r="BC76" i="35" s="1"/>
  <c r="S36" i="35"/>
  <c r="L283" i="35"/>
  <c r="AR108" i="35"/>
  <c r="AL107" i="35"/>
  <c r="AU72" i="35"/>
  <c r="I167" i="35"/>
  <c r="Z135" i="35"/>
  <c r="T134" i="35"/>
  <c r="T133" i="35" s="1"/>
  <c r="T122" i="35" s="1"/>
  <c r="P284" i="35"/>
  <c r="P72" i="35"/>
  <c r="J27" i="35"/>
  <c r="M26" i="35"/>
  <c r="AK263" i="35"/>
  <c r="AE262" i="35"/>
  <c r="AK202" i="35"/>
  <c r="AQ176" i="35"/>
  <c r="AW177" i="35"/>
  <c r="AR171" i="35"/>
  <c r="AL170" i="35"/>
  <c r="AL169" i="35" s="1"/>
  <c r="AK220" i="35"/>
  <c r="AE219" i="35"/>
  <c r="AE201" i="35" s="1"/>
  <c r="AD148" i="35"/>
  <c r="X147" i="35"/>
  <c r="AP163" i="35"/>
  <c r="AJ161" i="35"/>
  <c r="AE157" i="35"/>
  <c r="Y156" i="35"/>
  <c r="AL153" i="35"/>
  <c r="AF152" i="35"/>
  <c r="M276" i="35"/>
  <c r="M277" i="35" s="1"/>
  <c r="J111" i="35"/>
  <c r="J276" i="35" s="1"/>
  <c r="J277" i="35" s="1"/>
  <c r="M110" i="35"/>
  <c r="I137" i="35"/>
  <c r="AJ129" i="35"/>
  <c r="AD128" i="35"/>
  <c r="AD127" i="35" s="1"/>
  <c r="AQ117" i="35"/>
  <c r="Z113" i="35"/>
  <c r="T111" i="35"/>
  <c r="T110" i="35" s="1"/>
  <c r="I110" i="35"/>
  <c r="AD134" i="35"/>
  <c r="AD133" i="35" s="1"/>
  <c r="AJ135" i="35"/>
  <c r="N122" i="35"/>
  <c r="AJ141" i="35"/>
  <c r="AD140" i="35"/>
  <c r="AQ119" i="35"/>
  <c r="AK118" i="35"/>
  <c r="AK116" i="35" s="1"/>
  <c r="AJ112" i="35"/>
  <c r="AJ111" i="35" s="1"/>
  <c r="AP113" i="35"/>
  <c r="AL79" i="35"/>
  <c r="AF78" i="35"/>
  <c r="AJ104" i="35"/>
  <c r="AD103" i="35"/>
  <c r="AP79" i="35"/>
  <c r="AJ78" i="35"/>
  <c r="AJ77" i="35"/>
  <c r="AP91" i="35"/>
  <c r="AJ90" i="35"/>
  <c r="AJ89" i="35" s="1"/>
  <c r="AW74" i="35"/>
  <c r="BC74" i="35" s="1"/>
  <c r="AF103" i="35"/>
  <c r="AL104" i="35"/>
  <c r="AR99" i="35"/>
  <c r="AX99" i="35" s="1"/>
  <c r="BD99" i="35" s="1"/>
  <c r="AL97" i="35"/>
  <c r="K89" i="35"/>
  <c r="N76" i="35"/>
  <c r="T89" i="35"/>
  <c r="Z89" i="35" s="1"/>
  <c r="AW87" i="35"/>
  <c r="AQ86" i="35"/>
  <c r="AQ85" i="35" s="1"/>
  <c r="AP108" i="35"/>
  <c r="AJ107" i="35"/>
  <c r="AP82" i="35"/>
  <c r="AV83" i="35"/>
  <c r="AE69" i="35"/>
  <c r="AE68" i="35" s="1"/>
  <c r="AE64" i="35" s="1"/>
  <c r="AK70" i="35"/>
  <c r="Y286" i="35"/>
  <c r="Y19" i="35"/>
  <c r="AD52" i="35"/>
  <c r="AP43" i="35"/>
  <c r="AJ41" i="35"/>
  <c r="X36" i="35"/>
  <c r="AJ263" i="35"/>
  <c r="AD262" i="35"/>
  <c r="AV258" i="35"/>
  <c r="AP257" i="35"/>
  <c r="AK254" i="35"/>
  <c r="AE253" i="35"/>
  <c r="AR254" i="35"/>
  <c r="AL253" i="35"/>
  <c r="X168" i="35"/>
  <c r="AD189" i="35"/>
  <c r="AJ190" i="35"/>
  <c r="AJ220" i="35"/>
  <c r="AD219" i="35"/>
  <c r="AD201" i="35" s="1"/>
  <c r="AL202" i="35"/>
  <c r="AF201" i="35"/>
  <c r="AL163" i="35"/>
  <c r="AF161" i="35"/>
  <c r="AK146" i="35"/>
  <c r="AE145" i="35"/>
  <c r="AP153" i="35"/>
  <c r="AJ152" i="35"/>
  <c r="T148" i="35"/>
  <c r="N147" i="35"/>
  <c r="AR143" i="35"/>
  <c r="AL142" i="35"/>
  <c r="AK155" i="35"/>
  <c r="AE154" i="35"/>
  <c r="AK151" i="35"/>
  <c r="AE150" i="35"/>
  <c r="AK143" i="35"/>
  <c r="AE142" i="35"/>
  <c r="L278" i="35"/>
  <c r="I122" i="35"/>
  <c r="I278" i="35" s="1"/>
  <c r="F72" i="35"/>
  <c r="F166" i="35" s="1"/>
  <c r="AJ155" i="35"/>
  <c r="AD154" i="35"/>
  <c r="AJ143" i="35"/>
  <c r="AD142" i="35"/>
  <c r="K116" i="35"/>
  <c r="AL117" i="35"/>
  <c r="AF116" i="35"/>
  <c r="AE139" i="35"/>
  <c r="Y138" i="35"/>
  <c r="AP119" i="35"/>
  <c r="AJ118" i="35"/>
  <c r="AQ135" i="35"/>
  <c r="AK134" i="35"/>
  <c r="AK133" i="35" s="1"/>
  <c r="AX66" i="35"/>
  <c r="AR65" i="35"/>
  <c r="AP97" i="35"/>
  <c r="AJ97" i="35"/>
  <c r="AJ73" i="35" s="1"/>
  <c r="AQ82" i="35"/>
  <c r="AW83" i="35"/>
  <c r="F285" i="35"/>
  <c r="AX83" i="35"/>
  <c r="AR82" i="35"/>
  <c r="AX74" i="35"/>
  <c r="BD74" i="35" s="1"/>
  <c r="AQ48" i="35"/>
  <c r="AK47" i="35"/>
  <c r="AE37" i="35"/>
  <c r="AK38" i="35"/>
  <c r="AQ33" i="35"/>
  <c r="AK32" i="35"/>
  <c r="AF28" i="35"/>
  <c r="AL29" i="35"/>
  <c r="AE20" i="35"/>
  <c r="AK21" i="35"/>
  <c r="AL57" i="35"/>
  <c r="AF56" i="35"/>
  <c r="AL52" i="35"/>
  <c r="AR53" i="35"/>
  <c r="AF47" i="35"/>
  <c r="AF36" i="35" s="1"/>
  <c r="AL48" i="35"/>
  <c r="AL41" i="35"/>
  <c r="AR42" i="35"/>
  <c r="AL35" i="35"/>
  <c r="AF34" i="35"/>
  <c r="AL31" i="35"/>
  <c r="AF30" i="35"/>
  <c r="AK59" i="35"/>
  <c r="AE58" i="35"/>
  <c r="AP53" i="35"/>
  <c r="AJ52" i="35"/>
  <c r="AJ29" i="35"/>
  <c r="AD28" i="35"/>
  <c r="AP21" i="35"/>
  <c r="AJ20" i="35"/>
  <c r="AJ59" i="35"/>
  <c r="AD58" i="35"/>
  <c r="AJ48" i="35"/>
  <c r="AD47" i="35"/>
  <c r="AD37" i="35"/>
  <c r="AJ39" i="35"/>
  <c r="AD34" i="35"/>
  <c r="AJ35" i="35"/>
  <c r="AD30" i="35"/>
  <c r="AJ31" i="35"/>
  <c r="AK190" i="35"/>
  <c r="AE189" i="35"/>
  <c r="AE174" i="35" s="1"/>
  <c r="AD158" i="35"/>
  <c r="X156" i="35"/>
  <c r="AD146" i="35"/>
  <c r="X145" i="35"/>
  <c r="AP157" i="35"/>
  <c r="AF141" i="35"/>
  <c r="Z140" i="35"/>
  <c r="Z168" i="35"/>
  <c r="AF145" i="35"/>
  <c r="AL146" i="35"/>
  <c r="AR139" i="35"/>
  <c r="AL138" i="35"/>
  <c r="AR119" i="35"/>
  <c r="AL118" i="35"/>
  <c r="AE107" i="35"/>
  <c r="AE103" i="35" s="1"/>
  <c r="AK108" i="35"/>
  <c r="AQ129" i="35"/>
  <c r="AK128" i="35"/>
  <c r="AK127" i="35" s="1"/>
  <c r="AK91" i="35"/>
  <c r="AE90" i="35"/>
  <c r="AE89" i="35" s="1"/>
  <c r="AL69" i="35"/>
  <c r="AL68" i="35" s="1"/>
  <c r="AL64" i="35" s="1"/>
  <c r="AL60" i="35" s="1"/>
  <c r="AR70" i="35"/>
  <c r="AP70" i="35"/>
  <c r="AJ69" i="35"/>
  <c r="AJ68" i="35" s="1"/>
  <c r="AJ64" i="35" s="1"/>
  <c r="AR86" i="35"/>
  <c r="AR85" i="35" s="1"/>
  <c r="AX87" i="35"/>
  <c r="AD60" i="35"/>
  <c r="AF20" i="35"/>
  <c r="Y55" i="35"/>
  <c r="Y49" i="35" s="1"/>
  <c r="X286" i="35"/>
  <c r="X19" i="35"/>
  <c r="X55" i="35"/>
  <c r="X49" i="35" s="1"/>
  <c r="AD44" i="35"/>
  <c r="AE27" i="35"/>
  <c r="AE26" i="35" s="1"/>
  <c r="S267" i="35"/>
  <c r="S167" i="35" s="1"/>
  <c r="Y268" i="35"/>
  <c r="AR220" i="35"/>
  <c r="AL219" i="35"/>
  <c r="AJ175" i="35"/>
  <c r="AD174" i="35"/>
  <c r="Z268" i="35"/>
  <c r="T267" i="35"/>
  <c r="T167" i="35" s="1"/>
  <c r="R267" i="35"/>
  <c r="R167" i="35" s="1"/>
  <c r="X268" i="35"/>
  <c r="AV265" i="35"/>
  <c r="AP264" i="35"/>
  <c r="AJ253" i="35"/>
  <c r="AP254" i="35"/>
  <c r="AV177" i="35"/>
  <c r="AP176" i="35"/>
  <c r="AV171" i="35"/>
  <c r="AP170" i="35"/>
  <c r="AP169" i="35" s="1"/>
  <c r="AJ202" i="35"/>
  <c r="J161" i="35"/>
  <c r="S161" i="35"/>
  <c r="Y161" i="35" s="1"/>
  <c r="H148" i="35"/>
  <c r="H147" i="35" s="1"/>
  <c r="H137" i="35" s="1"/>
  <c r="H136" i="35" s="1"/>
  <c r="H285" i="35" s="1"/>
  <c r="G147" i="35"/>
  <c r="G137" i="35" s="1"/>
  <c r="G136" i="35" s="1"/>
  <c r="AL190" i="35"/>
  <c r="AF189" i="35"/>
  <c r="AF174" i="35" s="1"/>
  <c r="AR176" i="35"/>
  <c r="AX177" i="35"/>
  <c r="Z157" i="35"/>
  <c r="T156" i="35"/>
  <c r="AR155" i="35"/>
  <c r="AL154" i="35"/>
  <c r="AR151" i="35"/>
  <c r="AL150" i="35"/>
  <c r="Y148" i="35"/>
  <c r="S147" i="35"/>
  <c r="M137" i="35"/>
  <c r="J138" i="35"/>
  <c r="AE152" i="35"/>
  <c r="AK153" i="35"/>
  <c r="S111" i="35"/>
  <c r="S110" i="35" s="1"/>
  <c r="Y113" i="35"/>
  <c r="AQ163" i="35"/>
  <c r="AK161" i="35"/>
  <c r="AJ151" i="35"/>
  <c r="AD150" i="35"/>
  <c r="Y141" i="35"/>
  <c r="S140" i="35"/>
  <c r="S137" i="35" s="1"/>
  <c r="I136" i="35"/>
  <c r="N276" i="35"/>
  <c r="N277" i="35" s="1"/>
  <c r="K111" i="35"/>
  <c r="K276" i="35" s="1"/>
  <c r="K277" i="35" s="1"/>
  <c r="N110" i="35"/>
  <c r="K110" i="35" s="1"/>
  <c r="AE122" i="35"/>
  <c r="I276" i="35"/>
  <c r="I277" i="35" s="1"/>
  <c r="AL129" i="35"/>
  <c r="AF128" i="35"/>
  <c r="AF127" i="35" s="1"/>
  <c r="K96" i="35"/>
  <c r="N95" i="35"/>
  <c r="T96" i="35"/>
  <c r="Z96" i="35" s="1"/>
  <c r="AF96" i="35" s="1"/>
  <c r="AL96" i="35" s="1"/>
  <c r="AR96" i="35" s="1"/>
  <c r="AX96" i="35" s="1"/>
  <c r="BD96" i="35" s="1"/>
  <c r="AD139" i="35"/>
  <c r="X138" i="35"/>
  <c r="AJ117" i="35"/>
  <c r="AD116" i="35"/>
  <c r="AD110" i="35" s="1"/>
  <c r="AQ104" i="35"/>
  <c r="AK97" i="35"/>
  <c r="AQ99" i="35"/>
  <c r="AW99" i="35" s="1"/>
  <c r="AV87" i="35"/>
  <c r="AP86" i="35"/>
  <c r="AP85" i="35" s="1"/>
  <c r="AQ79" i="35"/>
  <c r="AK78" i="35"/>
  <c r="AK77" i="35"/>
  <c r="AP73" i="35"/>
  <c r="AV74" i="35"/>
  <c r="Z36" i="35"/>
  <c r="J286" i="35"/>
  <c r="J19" i="35"/>
  <c r="AL91" i="35"/>
  <c r="AF90" i="35"/>
  <c r="AF89" i="35" s="1"/>
  <c r="AE52" i="35"/>
  <c r="AK53" i="35"/>
  <c r="AE41" i="35"/>
  <c r="AK42" i="35"/>
  <c r="AK34" i="35"/>
  <c r="AQ35" i="35"/>
  <c r="AK30" i="35"/>
  <c r="AQ31" i="35"/>
  <c r="AP62" i="35"/>
  <c r="AJ61" i="35"/>
  <c r="AK51" i="35"/>
  <c r="AE50" i="35"/>
  <c r="AE44" i="35"/>
  <c r="AK45" i="35"/>
  <c r="AL37" i="35"/>
  <c r="AR38" i="35"/>
  <c r="AF32" i="35"/>
  <c r="AL33" i="35"/>
  <c r="AL20" i="35"/>
  <c r="AR21" i="35"/>
  <c r="AE56" i="35"/>
  <c r="AE55" i="35" s="1"/>
  <c r="AK57" i="35"/>
  <c r="AR51" i="35"/>
  <c r="AL50" i="35"/>
  <c r="AL44" i="35"/>
  <c r="AR45" i="35"/>
  <c r="AJ57" i="35"/>
  <c r="AD56" i="35"/>
  <c r="AJ50" i="35"/>
  <c r="AP51" i="35"/>
  <c r="AP45" i="35"/>
  <c r="AJ44" i="35"/>
  <c r="AJ33" i="35"/>
  <c r="AD32" i="35"/>
  <c r="AQ29" i="35"/>
  <c r="AK28" i="35"/>
  <c r="AK122" i="35" l="1"/>
  <c r="I16" i="35"/>
  <c r="AO166" i="35"/>
  <c r="AO272" i="35" s="1"/>
  <c r="AX176" i="35"/>
  <c r="BD177" i="35"/>
  <c r="BD176" i="35" s="1"/>
  <c r="AV264" i="35"/>
  <c r="BB265" i="35"/>
  <c r="BB264" i="35" s="1"/>
  <c r="AD168" i="35"/>
  <c r="AW176" i="35"/>
  <c r="BC177" i="35"/>
  <c r="BC176" i="35" s="1"/>
  <c r="R283" i="35"/>
  <c r="AV176" i="35"/>
  <c r="BB177" i="35"/>
  <c r="BB176" i="35" s="1"/>
  <c r="AV257" i="35"/>
  <c r="BB258" i="35"/>
  <c r="BB257" i="35" s="1"/>
  <c r="Z19" i="35"/>
  <c r="Z283" i="35" s="1"/>
  <c r="P166" i="35"/>
  <c r="P271" i="35" s="1"/>
  <c r="AC166" i="35"/>
  <c r="AC271" i="35" s="1"/>
  <c r="AR97" i="35"/>
  <c r="AH272" i="35"/>
  <c r="AM166" i="35"/>
  <c r="AM271" i="35" s="1"/>
  <c r="AY272" i="35"/>
  <c r="U271" i="35"/>
  <c r="AI166" i="35"/>
  <c r="AI287" i="35" s="1"/>
  <c r="AI290" i="35" s="1"/>
  <c r="L285" i="35"/>
  <c r="L284" i="35"/>
  <c r="AH271" i="35"/>
  <c r="O287" i="35"/>
  <c r="O289" i="35" s="1"/>
  <c r="AT272" i="35"/>
  <c r="AD19" i="35"/>
  <c r="AA166" i="35"/>
  <c r="AA287" i="35" s="1"/>
  <c r="AA290" i="35" s="1"/>
  <c r="AZ271" i="35"/>
  <c r="AW82" i="35"/>
  <c r="BC83" i="35"/>
  <c r="BC82" i="35" s="1"/>
  <c r="AX65" i="35"/>
  <c r="BD66" i="35"/>
  <c r="BD65" i="35" s="1"/>
  <c r="AV82" i="35"/>
  <c r="BB83" i="35"/>
  <c r="BB82" i="35" s="1"/>
  <c r="V272" i="35"/>
  <c r="AV86" i="35"/>
  <c r="AV85" i="35" s="1"/>
  <c r="BB87" i="35"/>
  <c r="BB86" i="35" s="1"/>
  <c r="BB85" i="35" s="1"/>
  <c r="AX82" i="35"/>
  <c r="BD83" i="35"/>
  <c r="BD82" i="35" s="1"/>
  <c r="AW86" i="35"/>
  <c r="AW85" i="35" s="1"/>
  <c r="BC87" i="35"/>
  <c r="BC86" i="35" s="1"/>
  <c r="BC85" i="35" s="1"/>
  <c r="AV73" i="35"/>
  <c r="BB74" i="35"/>
  <c r="BB73" i="35" s="1"/>
  <c r="AW97" i="35"/>
  <c r="AW73" i="35" s="1"/>
  <c r="BC99" i="35"/>
  <c r="BC97" i="35" s="1"/>
  <c r="AV170" i="35"/>
  <c r="AV169" i="35" s="1"/>
  <c r="BB171" i="35"/>
  <c r="BB170" i="35" s="1"/>
  <c r="BB169" i="35" s="1"/>
  <c r="AX86" i="35"/>
  <c r="AX85" i="35" s="1"/>
  <c r="BD87" i="35"/>
  <c r="BD86" i="35" s="1"/>
  <c r="BD85" i="35" s="1"/>
  <c r="S283" i="35"/>
  <c r="AZ272" i="35"/>
  <c r="BD97" i="35"/>
  <c r="BA271" i="35"/>
  <c r="BA272" i="35"/>
  <c r="Q272" i="35"/>
  <c r="Q271" i="35"/>
  <c r="Q287" i="35"/>
  <c r="AG284" i="35"/>
  <c r="AG72" i="35"/>
  <c r="AG166" i="35" s="1"/>
  <c r="AD55" i="35"/>
  <c r="AD49" i="35" s="1"/>
  <c r="AT287" i="35"/>
  <c r="AT290" i="35" s="1"/>
  <c r="S16" i="35"/>
  <c r="O271" i="35"/>
  <c r="AO287" i="35"/>
  <c r="X137" i="35"/>
  <c r="X136" i="35" s="1"/>
  <c r="AF168" i="35"/>
  <c r="AS272" i="35"/>
  <c r="AS271" i="35"/>
  <c r="AS287" i="35"/>
  <c r="AS290" i="35" s="1"/>
  <c r="AX108" i="35"/>
  <c r="AR107" i="35"/>
  <c r="AB271" i="35"/>
  <c r="AB287" i="35"/>
  <c r="AB290" i="35" s="1"/>
  <c r="AB272" i="35"/>
  <c r="AE61" i="35"/>
  <c r="AE60" i="35" s="1"/>
  <c r="AK62" i="35"/>
  <c r="AE168" i="35"/>
  <c r="M275" i="35"/>
  <c r="J275" i="35" s="1"/>
  <c r="J26" i="35"/>
  <c r="M283" i="35"/>
  <c r="M16" i="35"/>
  <c r="H16" i="35"/>
  <c r="K49" i="35"/>
  <c r="H283" i="35"/>
  <c r="AN272" i="35"/>
  <c r="AN271" i="35"/>
  <c r="AN287" i="35"/>
  <c r="S136" i="35"/>
  <c r="Z134" i="35"/>
  <c r="Z133" i="35" s="1"/>
  <c r="Z122" i="35" s="1"/>
  <c r="AF135" i="35"/>
  <c r="AC287" i="35"/>
  <c r="AC290" i="35" s="1"/>
  <c r="AC272" i="35"/>
  <c r="AI271" i="35"/>
  <c r="AF58" i="35"/>
  <c r="AF55" i="35" s="1"/>
  <c r="AF49" i="35" s="1"/>
  <c r="AL59" i="35"/>
  <c r="J94" i="35"/>
  <c r="M73" i="35"/>
  <c r="S94" i="35"/>
  <c r="Y94" i="35" s="1"/>
  <c r="AE94" i="35" s="1"/>
  <c r="AK94" i="35" s="1"/>
  <c r="AQ94" i="35" s="1"/>
  <c r="AW94" i="35" s="1"/>
  <c r="BC94" i="35" s="1"/>
  <c r="BC73" i="35" s="1"/>
  <c r="P272" i="35"/>
  <c r="P287" i="35"/>
  <c r="I73" i="35"/>
  <c r="I284" i="35" s="1"/>
  <c r="R73" i="35"/>
  <c r="AU166" i="35"/>
  <c r="AQ28" i="35"/>
  <c r="AW29" i="35"/>
  <c r="AV62" i="35"/>
  <c r="AP61" i="35"/>
  <c r="AP44" i="35"/>
  <c r="AV45" i="35"/>
  <c r="AP57" i="35"/>
  <c r="AJ56" i="35"/>
  <c r="AX21" i="35"/>
  <c r="AR20" i="35"/>
  <c r="AX38" i="35"/>
  <c r="AR37" i="35"/>
  <c r="AE49" i="35"/>
  <c r="AW31" i="35"/>
  <c r="AQ30" i="35"/>
  <c r="AK41" i="35"/>
  <c r="AQ42" i="35"/>
  <c r="AL90" i="35"/>
  <c r="AL89" i="35" s="1"/>
  <c r="AR91" i="35"/>
  <c r="AW104" i="35"/>
  <c r="BC104" i="35" s="1"/>
  <c r="AJ116" i="35"/>
  <c r="AJ110" i="35" s="1"/>
  <c r="AP117" i="35"/>
  <c r="AV117" i="35" s="1"/>
  <c r="AL128" i="35"/>
  <c r="AL127" i="35" s="1"/>
  <c r="AR129" i="35"/>
  <c r="AE113" i="35"/>
  <c r="Y111" i="35"/>
  <c r="Y110" i="35" s="1"/>
  <c r="Z267" i="35"/>
  <c r="AF268" i="35"/>
  <c r="AX220" i="35"/>
  <c r="AR219" i="35"/>
  <c r="AQ128" i="35"/>
  <c r="AQ127" i="35" s="1"/>
  <c r="AW129" i="35"/>
  <c r="AX119" i="35"/>
  <c r="AR118" i="35"/>
  <c r="AR146" i="35"/>
  <c r="AL145" i="35"/>
  <c r="AP35" i="35"/>
  <c r="AJ34" i="35"/>
  <c r="AJ286" i="35"/>
  <c r="AJ19" i="35"/>
  <c r="AX42" i="35"/>
  <c r="AR41" i="35"/>
  <c r="AX53" i="35"/>
  <c r="AR52" i="35"/>
  <c r="AQ21" i="35"/>
  <c r="AK20" i="35"/>
  <c r="AV119" i="35"/>
  <c r="AP118" i="35"/>
  <c r="AK150" i="35"/>
  <c r="AQ151" i="35"/>
  <c r="AR142" i="35"/>
  <c r="AX143" i="35"/>
  <c r="AQ146" i="35"/>
  <c r="AK145" i="35"/>
  <c r="AL201" i="35"/>
  <c r="AR202" i="35"/>
  <c r="AP190" i="35"/>
  <c r="AJ189" i="35"/>
  <c r="AJ174" i="35" s="1"/>
  <c r="AP263" i="35"/>
  <c r="AJ262" i="35"/>
  <c r="AQ70" i="35"/>
  <c r="AK69" i="35"/>
  <c r="AK68" i="35" s="1"/>
  <c r="AK64" i="35" s="1"/>
  <c r="AP78" i="35"/>
  <c r="AP77" i="35"/>
  <c r="AV79" i="35"/>
  <c r="BB79" i="35" s="1"/>
  <c r="AP141" i="35"/>
  <c r="AJ140" i="35"/>
  <c r="R72" i="35"/>
  <c r="I72" i="35"/>
  <c r="I166" i="35" s="1"/>
  <c r="L166" i="35"/>
  <c r="AW117" i="35"/>
  <c r="BC117" i="35" s="1"/>
  <c r="AV163" i="35"/>
  <c r="AP161" i="35"/>
  <c r="AK219" i="35"/>
  <c r="AQ220" i="35"/>
  <c r="AK262" i="35"/>
  <c r="AQ263" i="35"/>
  <c r="H72" i="35"/>
  <c r="AJ32" i="35"/>
  <c r="AP33" i="35"/>
  <c r="AL286" i="35"/>
  <c r="AL19" i="35"/>
  <c r="K95" i="35"/>
  <c r="N94" i="35"/>
  <c r="T95" i="35"/>
  <c r="Z95" i="35" s="1"/>
  <c r="AF95" i="35" s="1"/>
  <c r="AL95" i="35" s="1"/>
  <c r="AR95" i="35" s="1"/>
  <c r="AX95" i="35" s="1"/>
  <c r="BD95" i="35" s="1"/>
  <c r="AJ150" i="35"/>
  <c r="AP151" i="35"/>
  <c r="Y147" i="35"/>
  <c r="AE148" i="35"/>
  <c r="AR154" i="35"/>
  <c r="AX155" i="35"/>
  <c r="AF157" i="35"/>
  <c r="Z156" i="35"/>
  <c r="AL189" i="35"/>
  <c r="AL174" i="35" s="1"/>
  <c r="AL168" i="35" s="1"/>
  <c r="AR190" i="35"/>
  <c r="AV254" i="35"/>
  <c r="AP253" i="35"/>
  <c r="AD268" i="35"/>
  <c r="X267" i="35"/>
  <c r="Y267" i="35"/>
  <c r="Y167" i="35" s="1"/>
  <c r="AE268" i="35"/>
  <c r="X283" i="35"/>
  <c r="X16" i="35"/>
  <c r="AQ108" i="35"/>
  <c r="AK107" i="35"/>
  <c r="AK103" i="35" s="1"/>
  <c r="AF140" i="35"/>
  <c r="AL141" i="35"/>
  <c r="J147" i="35"/>
  <c r="AJ158" i="35"/>
  <c r="AD156" i="35"/>
  <c r="AK189" i="35"/>
  <c r="AK174" i="35" s="1"/>
  <c r="AQ190" i="35"/>
  <c r="AJ47" i="35"/>
  <c r="AP48" i="35"/>
  <c r="AP20" i="35"/>
  <c r="AV21" i="35"/>
  <c r="AP52" i="35"/>
  <c r="AV53" i="35"/>
  <c r="AL30" i="35"/>
  <c r="AR31" i="35"/>
  <c r="AE286" i="35"/>
  <c r="AE19" i="35"/>
  <c r="AQ32" i="35"/>
  <c r="AW33" i="35"/>
  <c r="AQ47" i="35"/>
  <c r="AW48" i="35"/>
  <c r="AQ97" i="35"/>
  <c r="AQ73" i="35" s="1"/>
  <c r="AR117" i="35"/>
  <c r="AL116" i="35"/>
  <c r="AJ154" i="35"/>
  <c r="AP155" i="35"/>
  <c r="K148" i="35"/>
  <c r="AP152" i="35"/>
  <c r="AV153" i="35"/>
  <c r="AR253" i="35"/>
  <c r="AX254" i="35"/>
  <c r="Y283" i="35"/>
  <c r="Y16" i="35"/>
  <c r="AV108" i="35"/>
  <c r="AP107" i="35"/>
  <c r="T76" i="35"/>
  <c r="Z76" i="35" s="1"/>
  <c r="AF76" i="35" s="1"/>
  <c r="AL76" i="35" s="1"/>
  <c r="K76" i="35"/>
  <c r="N73" i="35"/>
  <c r="AR104" i="35"/>
  <c r="AL103" i="35"/>
  <c r="AP90" i="35"/>
  <c r="AP89" i="35" s="1"/>
  <c r="AV91" i="35"/>
  <c r="AL78" i="35"/>
  <c r="AL77" i="35"/>
  <c r="AR79" i="35"/>
  <c r="AQ118" i="35"/>
  <c r="AQ116" i="35" s="1"/>
  <c r="AW119" i="35"/>
  <c r="N278" i="35"/>
  <c r="K122" i="35"/>
  <c r="K278" i="35" s="1"/>
  <c r="AV51" i="35"/>
  <c r="AP50" i="35"/>
  <c r="AR50" i="35"/>
  <c r="AX51" i="35"/>
  <c r="AK50" i="35"/>
  <c r="AQ51" i="35"/>
  <c r="AK27" i="35"/>
  <c r="AK26" i="35" s="1"/>
  <c r="AX45" i="35"/>
  <c r="AR44" i="35"/>
  <c r="AK56" i="35"/>
  <c r="AQ57" i="35"/>
  <c r="AR33" i="35"/>
  <c r="AL32" i="35"/>
  <c r="AQ45" i="35"/>
  <c r="AK44" i="35"/>
  <c r="AJ60" i="35"/>
  <c r="AW35" i="35"/>
  <c r="AQ34" i="35"/>
  <c r="AQ53" i="35"/>
  <c r="AK52" i="35"/>
  <c r="J283" i="35"/>
  <c r="J16" i="35"/>
  <c r="AQ77" i="35"/>
  <c r="AW79" i="35"/>
  <c r="BC79" i="35" s="1"/>
  <c r="AQ78" i="35"/>
  <c r="G285" i="35"/>
  <c r="G72" i="35"/>
  <c r="G166" i="35" s="1"/>
  <c r="G284" i="35"/>
  <c r="AP202" i="35"/>
  <c r="AP175" i="35"/>
  <c r="AV175" i="35" s="1"/>
  <c r="BB175" i="35" s="1"/>
  <c r="AF286" i="35"/>
  <c r="AF19" i="35"/>
  <c r="AX70" i="35"/>
  <c r="AR69" i="35"/>
  <c r="AR68" i="35" s="1"/>
  <c r="AR64" i="35" s="1"/>
  <c r="AR60" i="35" s="1"/>
  <c r="AK90" i="35"/>
  <c r="AK89" i="35" s="1"/>
  <c r="AQ91" i="35"/>
  <c r="Z167" i="35"/>
  <c r="AP31" i="35"/>
  <c r="AJ30" i="35"/>
  <c r="AP39" i="35"/>
  <c r="AJ37" i="35"/>
  <c r="AD27" i="35"/>
  <c r="AD26" i="35" s="1"/>
  <c r="AR48" i="35"/>
  <c r="AL47" i="35"/>
  <c r="AL36" i="35" s="1"/>
  <c r="AR29" i="35"/>
  <c r="AL28" i="35"/>
  <c r="AQ38" i="35"/>
  <c r="AK37" i="35"/>
  <c r="AQ134" i="35"/>
  <c r="AQ133" i="35" s="1"/>
  <c r="AW135" i="35"/>
  <c r="AE138" i="35"/>
  <c r="AK139" i="35"/>
  <c r="F287" i="35"/>
  <c r="F279" i="35"/>
  <c r="F272" i="35"/>
  <c r="F271" i="35"/>
  <c r="F280" i="35" s="1"/>
  <c r="AK142" i="35"/>
  <c r="AQ143" i="35"/>
  <c r="AK154" i="35"/>
  <c r="AQ155" i="35"/>
  <c r="K147" i="35"/>
  <c r="N137" i="35"/>
  <c r="AL161" i="35"/>
  <c r="AR163" i="35"/>
  <c r="AJ219" i="35"/>
  <c r="AJ201" i="35" s="1"/>
  <c r="AP220" i="35"/>
  <c r="X167" i="35"/>
  <c r="AJ103" i="35"/>
  <c r="AP104" i="35"/>
  <c r="AV113" i="35"/>
  <c r="AP112" i="35"/>
  <c r="AP111" i="35" s="1"/>
  <c r="AP135" i="35"/>
  <c r="AJ134" i="35"/>
  <c r="AJ133" i="35" s="1"/>
  <c r="AD122" i="35"/>
  <c r="J110" i="35"/>
  <c r="AE156" i="35"/>
  <c r="AK157" i="35"/>
  <c r="AD147" i="35"/>
  <c r="AJ148" i="35"/>
  <c r="AR170" i="35"/>
  <c r="AR169" i="35" s="1"/>
  <c r="AX171" i="35"/>
  <c r="AK201" i="35"/>
  <c r="AQ202" i="35"/>
  <c r="H284" i="35"/>
  <c r="AJ139" i="35"/>
  <c r="AD138" i="35"/>
  <c r="Y140" i="35"/>
  <c r="Y137" i="35" s="1"/>
  <c r="Y136" i="35" s="1"/>
  <c r="AE141" i="35"/>
  <c r="AW163" i="35"/>
  <c r="AQ161" i="35"/>
  <c r="AQ153" i="35"/>
  <c r="AK152" i="35"/>
  <c r="J137" i="35"/>
  <c r="M136" i="35"/>
  <c r="J136" i="35" s="1"/>
  <c r="AR150" i="35"/>
  <c r="AX151" i="35"/>
  <c r="Z16" i="35"/>
  <c r="AP69" i="35"/>
  <c r="AP68" i="35" s="1"/>
  <c r="AP64" i="35" s="1"/>
  <c r="AV70" i="35"/>
  <c r="AX139" i="35"/>
  <c r="AR138" i="35"/>
  <c r="AV157" i="35"/>
  <c r="BB157" i="35" s="1"/>
  <c r="AD145" i="35"/>
  <c r="AJ146" i="35"/>
  <c r="AD36" i="35"/>
  <c r="AJ58" i="35"/>
  <c r="AP59" i="35"/>
  <c r="AJ28" i="35"/>
  <c r="AP29" i="35"/>
  <c r="AQ59" i="35"/>
  <c r="AK58" i="35"/>
  <c r="AL34" i="35"/>
  <c r="AR35" i="35"/>
  <c r="AL56" i="35"/>
  <c r="AR57" i="35"/>
  <c r="AF27" i="35"/>
  <c r="AF26" i="35" s="1"/>
  <c r="AE36" i="35"/>
  <c r="AJ142" i="35"/>
  <c r="AP143" i="35"/>
  <c r="Z148" i="35"/>
  <c r="T147" i="35"/>
  <c r="T137" i="35" s="1"/>
  <c r="T136" i="35" s="1"/>
  <c r="AK253" i="35"/>
  <c r="AQ254" i="35"/>
  <c r="AV43" i="35"/>
  <c r="AP41" i="35"/>
  <c r="Z111" i="35"/>
  <c r="Z110" i="35" s="1"/>
  <c r="AF113" i="35"/>
  <c r="AP129" i="35"/>
  <c r="AJ128" i="35"/>
  <c r="AJ127" i="35" s="1"/>
  <c r="AL152" i="35"/>
  <c r="AR153" i="35"/>
  <c r="AO271" i="35" l="1"/>
  <c r="AJ27" i="35"/>
  <c r="AJ26" i="35" s="1"/>
  <c r="AI272" i="35"/>
  <c r="AX219" i="35"/>
  <c r="BD220" i="35"/>
  <c r="BD219" i="35" s="1"/>
  <c r="AJ36" i="35"/>
  <c r="AX253" i="35"/>
  <c r="BD254" i="35"/>
  <c r="BD253" i="35" s="1"/>
  <c r="AV253" i="35"/>
  <c r="BB254" i="35"/>
  <c r="BB253" i="35" s="1"/>
  <c r="AM272" i="35"/>
  <c r="AM287" i="35"/>
  <c r="I285" i="35"/>
  <c r="O290" i="35"/>
  <c r="AA271" i="35"/>
  <c r="AA272" i="35"/>
  <c r="H166" i="35"/>
  <c r="H272" i="35" s="1"/>
  <c r="AV69" i="35"/>
  <c r="AV68" i="35" s="1"/>
  <c r="AV64" i="35" s="1"/>
  <c r="BB70" i="35"/>
  <c r="BB69" i="35" s="1"/>
  <c r="BB68" i="35" s="1"/>
  <c r="BB64" i="35" s="1"/>
  <c r="AX150" i="35"/>
  <c r="BD151" i="35"/>
  <c r="BD150" i="35" s="1"/>
  <c r="BC77" i="35"/>
  <c r="BC78" i="35"/>
  <c r="AX44" i="35"/>
  <c r="BD45" i="35"/>
  <c r="BD44" i="35" s="1"/>
  <c r="AX50" i="35"/>
  <c r="BD51" i="35"/>
  <c r="BD50" i="35" s="1"/>
  <c r="AV152" i="35"/>
  <c r="BB153" i="35"/>
  <c r="BB152" i="35" s="1"/>
  <c r="AW47" i="35"/>
  <c r="BC48" i="35"/>
  <c r="BC47" i="35" s="1"/>
  <c r="AV52" i="35"/>
  <c r="BB53" i="35"/>
  <c r="BB52" i="35" s="1"/>
  <c r="AW30" i="35"/>
  <c r="BC31" i="35"/>
  <c r="BC30" i="35" s="1"/>
  <c r="AV44" i="35"/>
  <c r="BB45" i="35"/>
  <c r="BB44" i="35" s="1"/>
  <c r="AW28" i="35"/>
  <c r="BC29" i="35"/>
  <c r="BC28" i="35" s="1"/>
  <c r="BB77" i="35"/>
  <c r="BB78" i="35"/>
  <c r="AX41" i="35"/>
  <c r="BD42" i="35"/>
  <c r="BD41" i="35" s="1"/>
  <c r="AX118" i="35"/>
  <c r="BD119" i="35"/>
  <c r="AX20" i="35"/>
  <c r="AX286" i="35" s="1"/>
  <c r="BD21" i="35"/>
  <c r="BD20" i="35" s="1"/>
  <c r="AV41" i="35"/>
  <c r="BB43" i="35"/>
  <c r="BB41" i="35" s="1"/>
  <c r="AV112" i="35"/>
  <c r="AV111" i="35" s="1"/>
  <c r="BB113" i="35"/>
  <c r="BB112" i="35" s="1"/>
  <c r="BB111" i="35" s="1"/>
  <c r="AX69" i="35"/>
  <c r="AX68" i="35" s="1"/>
  <c r="AX64" i="35" s="1"/>
  <c r="AX60" i="35" s="1"/>
  <c r="BD70" i="35"/>
  <c r="BD69" i="35" s="1"/>
  <c r="BD68" i="35" s="1"/>
  <c r="AW118" i="35"/>
  <c r="BC119" i="35"/>
  <c r="BC116" i="35" s="1"/>
  <c r="AW32" i="35"/>
  <c r="AW27" i="35" s="1"/>
  <c r="AW26" i="35" s="1"/>
  <c r="BC33" i="35"/>
  <c r="BC32" i="35" s="1"/>
  <c r="AV20" i="35"/>
  <c r="AV286" i="35" s="1"/>
  <c r="BB21" i="35"/>
  <c r="BB20" i="35" s="1"/>
  <c r="AV161" i="35"/>
  <c r="BB163" i="35"/>
  <c r="BB161" i="35" s="1"/>
  <c r="AX142" i="35"/>
  <c r="BD143" i="35"/>
  <c r="BD142" i="35" s="1"/>
  <c r="AW128" i="35"/>
  <c r="AW127" i="35" s="1"/>
  <c r="AW122" i="35" s="1"/>
  <c r="BC129" i="35"/>
  <c r="BC128" i="35" s="1"/>
  <c r="BC127" i="35" s="1"/>
  <c r="AX138" i="35"/>
  <c r="BD139" i="35"/>
  <c r="BD138" i="35" s="1"/>
  <c r="AW161" i="35"/>
  <c r="BC163" i="35"/>
  <c r="BC161" i="35" s="1"/>
  <c r="AX170" i="35"/>
  <c r="AX169" i="35" s="1"/>
  <c r="BD171" i="35"/>
  <c r="BD170" i="35" s="1"/>
  <c r="BD169" i="35" s="1"/>
  <c r="AW134" i="35"/>
  <c r="AW133" i="35" s="1"/>
  <c r="BC135" i="35"/>
  <c r="BC134" i="35" s="1"/>
  <c r="BC133" i="35" s="1"/>
  <c r="AW34" i="35"/>
  <c r="BC35" i="35"/>
  <c r="BC34" i="35" s="1"/>
  <c r="AV50" i="35"/>
  <c r="BB51" i="35"/>
  <c r="BB50" i="35" s="1"/>
  <c r="AV90" i="35"/>
  <c r="AV89" i="35" s="1"/>
  <c r="BB91" i="35"/>
  <c r="BB90" i="35" s="1"/>
  <c r="BB89" i="35" s="1"/>
  <c r="AV107" i="35"/>
  <c r="BB108" i="35"/>
  <c r="BB107" i="35" s="1"/>
  <c r="AX154" i="35"/>
  <c r="BD155" i="35"/>
  <c r="BD154" i="35" s="1"/>
  <c r="AV118" i="35"/>
  <c r="BB119" i="35"/>
  <c r="AX52" i="35"/>
  <c r="BD53" i="35"/>
  <c r="BD52" i="35" s="1"/>
  <c r="AX37" i="35"/>
  <c r="BD38" i="35"/>
  <c r="BD37" i="35" s="1"/>
  <c r="AV61" i="35"/>
  <c r="BB62" i="35"/>
  <c r="BB61" i="35" s="1"/>
  <c r="BB60" i="35" s="1"/>
  <c r="AX107" i="35"/>
  <c r="BD108" i="35"/>
  <c r="BD107" i="35" s="1"/>
  <c r="BD64" i="35"/>
  <c r="BD60" i="35" s="1"/>
  <c r="AJ122" i="35"/>
  <c r="Q290" i="35"/>
  <c r="Q289" i="35"/>
  <c r="AG271" i="35"/>
  <c r="AG287" i="35"/>
  <c r="AG290" i="35" s="1"/>
  <c r="AG272" i="35"/>
  <c r="M285" i="35"/>
  <c r="AU271" i="35"/>
  <c r="AU272" i="35"/>
  <c r="AU287" i="35"/>
  <c r="AU290" i="35" s="1"/>
  <c r="K283" i="35"/>
  <c r="K16" i="35"/>
  <c r="AL27" i="35"/>
  <c r="AL26" i="35" s="1"/>
  <c r="R284" i="35"/>
  <c r="X73" i="35"/>
  <c r="R285" i="35"/>
  <c r="S73" i="35"/>
  <c r="J73" i="35"/>
  <c r="J285" i="35" s="1"/>
  <c r="AQ62" i="35"/>
  <c r="AK61" i="35"/>
  <c r="AL135" i="35"/>
  <c r="AF134" i="35"/>
  <c r="AF133" i="35" s="1"/>
  <c r="AF122" i="35" s="1"/>
  <c r="AK36" i="35"/>
  <c r="AK60" i="35"/>
  <c r="P290" i="35"/>
  <c r="P289" i="35"/>
  <c r="AL58" i="35"/>
  <c r="AL55" i="35" s="1"/>
  <c r="AL49" i="35" s="1"/>
  <c r="AR59" i="35"/>
  <c r="AK73" i="35"/>
  <c r="AQ58" i="35"/>
  <c r="AW59" i="35"/>
  <c r="AQ152" i="35"/>
  <c r="AW153" i="35"/>
  <c r="AQ157" i="35"/>
  <c r="AK156" i="35"/>
  <c r="M72" i="35"/>
  <c r="AV135" i="35"/>
  <c r="AP134" i="35"/>
  <c r="AP133" i="35" s="1"/>
  <c r="F290" i="35"/>
  <c r="F289" i="35"/>
  <c r="AQ37" i="35"/>
  <c r="AW38" i="35"/>
  <c r="AR47" i="35"/>
  <c r="AX48" i="35"/>
  <c r="AW91" i="35"/>
  <c r="AQ90" i="35"/>
  <c r="AQ89" i="35" s="1"/>
  <c r="AF283" i="35"/>
  <c r="AF16" i="35"/>
  <c r="G287" i="35"/>
  <c r="G272" i="35"/>
  <c r="G271" i="35"/>
  <c r="G280" i="35" s="1"/>
  <c r="G279" i="35"/>
  <c r="AR32" i="35"/>
  <c r="AX33" i="35"/>
  <c r="K73" i="35"/>
  <c r="T73" i="35"/>
  <c r="AV155" i="35"/>
  <c r="AP154" i="35"/>
  <c r="AE283" i="35"/>
  <c r="AE16" i="35"/>
  <c r="AP286" i="35"/>
  <c r="AP19" i="35"/>
  <c r="AK168" i="35"/>
  <c r="AR141" i="35"/>
  <c r="AL140" i="35"/>
  <c r="AL157" i="35"/>
  <c r="AF156" i="35"/>
  <c r="T94" i="35"/>
  <c r="Z94" i="35" s="1"/>
  <c r="AF94" i="35" s="1"/>
  <c r="AL94" i="35" s="1"/>
  <c r="AR94" i="35" s="1"/>
  <c r="AX94" i="35" s="1"/>
  <c r="BD94" i="35" s="1"/>
  <c r="K94" i="35"/>
  <c r="AW263" i="35"/>
  <c r="AQ262" i="35"/>
  <c r="AP262" i="35"/>
  <c r="AV263" i="35"/>
  <c r="AK286" i="35"/>
  <c r="AK19" i="35"/>
  <c r="AL268" i="35"/>
  <c r="AF267" i="35"/>
  <c r="AX129" i="35"/>
  <c r="AR128" i="35"/>
  <c r="AR127" i="35" s="1"/>
  <c r="AW42" i="35"/>
  <c r="AQ41" i="35"/>
  <c r="AP28" i="35"/>
  <c r="AV29" i="35"/>
  <c r="AD137" i="35"/>
  <c r="AD136" i="35" s="1"/>
  <c r="AX163" i="35"/>
  <c r="AR161" i="35"/>
  <c r="AQ139" i="35"/>
  <c r="AK138" i="35"/>
  <c r="AP30" i="35"/>
  <c r="AV31" i="35"/>
  <c r="AQ52" i="35"/>
  <c r="AW53" i="35"/>
  <c r="AW57" i="35"/>
  <c r="AQ56" i="35"/>
  <c r="AX79" i="35"/>
  <c r="BD79" i="35" s="1"/>
  <c r="AR78" i="35"/>
  <c r="AR77" i="35"/>
  <c r="AD16" i="35"/>
  <c r="AR116" i="35"/>
  <c r="AX117" i="35"/>
  <c r="AP47" i="35"/>
  <c r="AV48" i="35"/>
  <c r="AJ268" i="35"/>
  <c r="AD267" i="35"/>
  <c r="AD167" i="35" s="1"/>
  <c r="AR189" i="35"/>
  <c r="AR174" i="35" s="1"/>
  <c r="AX190" i="35"/>
  <c r="AV151" i="35"/>
  <c r="AP150" i="35"/>
  <c r="AP32" i="35"/>
  <c r="AV33" i="35"/>
  <c r="L279" i="35"/>
  <c r="L287" i="35"/>
  <c r="L271" i="35"/>
  <c r="L280" i="35" s="1"/>
  <c r="L272" i="35"/>
  <c r="AV141" i="35"/>
  <c r="AV140" i="35" s="1"/>
  <c r="AP140" i="35"/>
  <c r="AQ150" i="35"/>
  <c r="AW151" i="35"/>
  <c r="AQ20" i="35"/>
  <c r="AW21" i="35"/>
  <c r="AX146" i="35"/>
  <c r="AR145" i="35"/>
  <c r="AQ122" i="35"/>
  <c r="AE111" i="35"/>
  <c r="AE110" i="35" s="1"/>
  <c r="AK113" i="35"/>
  <c r="AR36" i="35"/>
  <c r="AQ27" i="35"/>
  <c r="AQ26" i="35" s="1"/>
  <c r="AP58" i="35"/>
  <c r="AV59" i="35"/>
  <c r="AP128" i="35"/>
  <c r="AP127" i="35" s="1"/>
  <c r="AV129" i="35"/>
  <c r="AX153" i="35"/>
  <c r="AR152" i="35"/>
  <c r="AL113" i="35"/>
  <c r="AF111" i="35"/>
  <c r="AF110" i="35" s="1"/>
  <c r="Z147" i="35"/>
  <c r="Z137" i="35" s="1"/>
  <c r="Z136" i="35" s="1"/>
  <c r="AF148" i="35"/>
  <c r="AR34" i="35"/>
  <c r="AX35" i="35"/>
  <c r="AQ154" i="35"/>
  <c r="AW155" i="35"/>
  <c r="AQ253" i="35"/>
  <c r="AW254" i="35"/>
  <c r="AV143" i="35"/>
  <c r="AP142" i="35"/>
  <c r="AP146" i="35"/>
  <c r="AJ145" i="35"/>
  <c r="AP139" i="35"/>
  <c r="AJ138" i="35"/>
  <c r="AW202" i="35"/>
  <c r="BC202" i="35" s="1"/>
  <c r="AP148" i="35"/>
  <c r="AJ147" i="35"/>
  <c r="M284" i="35"/>
  <c r="AR28" i="35"/>
  <c r="AX29" i="35"/>
  <c r="AV202" i="35"/>
  <c r="BB202" i="35" s="1"/>
  <c r="AW78" i="35"/>
  <c r="AW77" i="35"/>
  <c r="AQ44" i="35"/>
  <c r="AW45" i="35"/>
  <c r="AK55" i="35"/>
  <c r="AK49" i="35" s="1"/>
  <c r="AR76" i="35"/>
  <c r="AL73" i="35"/>
  <c r="AD283" i="35"/>
  <c r="AP158" i="35"/>
  <c r="AJ156" i="35"/>
  <c r="AK268" i="35"/>
  <c r="AE267" i="35"/>
  <c r="AE167" i="35" s="1"/>
  <c r="I279" i="35"/>
  <c r="I287" i="35"/>
  <c r="I290" i="35" s="1"/>
  <c r="I272" i="35"/>
  <c r="I271" i="35"/>
  <c r="I280" i="35" s="1"/>
  <c r="AV78" i="35"/>
  <c r="AV77" i="35"/>
  <c r="AQ69" i="35"/>
  <c r="AQ68" i="35" s="1"/>
  <c r="AQ64" i="35" s="1"/>
  <c r="AW70" i="35"/>
  <c r="AP189" i="35"/>
  <c r="AP174" i="35" s="1"/>
  <c r="AV190" i="35"/>
  <c r="AQ145" i="35"/>
  <c r="AW146" i="35"/>
  <c r="AP34" i="35"/>
  <c r="AV35" i="35"/>
  <c r="AP116" i="35"/>
  <c r="AP110" i="35" s="1"/>
  <c r="AR90" i="35"/>
  <c r="AR89" i="35" s="1"/>
  <c r="AX91" i="35"/>
  <c r="AJ55" i="35"/>
  <c r="AJ49" i="35" s="1"/>
  <c r="AJ16" i="35" s="1"/>
  <c r="AP60" i="35"/>
  <c r="AX57" i="35"/>
  <c r="AR56" i="35"/>
  <c r="AK141" i="35"/>
  <c r="AE140" i="35"/>
  <c r="AP103" i="35"/>
  <c r="AV104" i="35"/>
  <c r="AV220" i="35"/>
  <c r="AP219" i="35"/>
  <c r="AP201" i="35" s="1"/>
  <c r="N136" i="35"/>
  <c r="K136" i="35" s="1"/>
  <c r="K137" i="35"/>
  <c r="AW143" i="35"/>
  <c r="AQ142" i="35"/>
  <c r="AV39" i="35"/>
  <c r="AP37" i="35"/>
  <c r="AP36" i="35" s="1"/>
  <c r="AJ168" i="35"/>
  <c r="AQ50" i="35"/>
  <c r="AW51" i="35"/>
  <c r="AR103" i="35"/>
  <c r="AX104" i="35"/>
  <c r="AR30" i="35"/>
  <c r="AX31" i="35"/>
  <c r="AW190" i="35"/>
  <c r="AQ189" i="35"/>
  <c r="AQ174" i="35" s="1"/>
  <c r="AW108" i="35"/>
  <c r="AQ107" i="35"/>
  <c r="AQ103" i="35" s="1"/>
  <c r="AK148" i="35"/>
  <c r="AE147" i="35"/>
  <c r="AW220" i="35"/>
  <c r="AQ219" i="35"/>
  <c r="AQ201" i="35" s="1"/>
  <c r="AW116" i="35"/>
  <c r="X72" i="35"/>
  <c r="AD72" i="35" s="1"/>
  <c r="R166" i="35"/>
  <c r="AR201" i="35"/>
  <c r="AR168" i="35" s="1"/>
  <c r="AX202" i="35"/>
  <c r="AR286" i="35"/>
  <c r="AR19" i="35"/>
  <c r="AV57" i="35"/>
  <c r="AP56" i="35"/>
  <c r="AF167" i="35"/>
  <c r="AP122" i="35" l="1"/>
  <c r="AQ55" i="35"/>
  <c r="AQ49" i="35"/>
  <c r="AW253" i="35"/>
  <c r="BC254" i="35"/>
  <c r="BC253" i="35" s="1"/>
  <c r="AW219" i="35"/>
  <c r="BC220" i="35"/>
  <c r="BC219" i="35" s="1"/>
  <c r="AV219" i="35"/>
  <c r="BB220" i="35"/>
  <c r="AV189" i="35"/>
  <c r="AV174" i="35" s="1"/>
  <c r="BB190" i="35"/>
  <c r="BB189" i="35" s="1"/>
  <c r="BB174" i="35" s="1"/>
  <c r="BC201" i="35"/>
  <c r="AX189" i="35"/>
  <c r="AX174" i="35" s="1"/>
  <c r="BD190" i="35"/>
  <c r="BD189" i="35" s="1"/>
  <c r="BD174" i="35" s="1"/>
  <c r="BD168" i="35" s="1"/>
  <c r="AX201" i="35"/>
  <c r="BD202" i="35"/>
  <c r="BD201" i="35" s="1"/>
  <c r="AW189" i="35"/>
  <c r="AW174" i="35" s="1"/>
  <c r="BC190" i="35"/>
  <c r="BC189" i="35" s="1"/>
  <c r="BC174" i="35" s="1"/>
  <c r="BC122" i="35"/>
  <c r="AX19" i="35"/>
  <c r="H279" i="35"/>
  <c r="AV19" i="35"/>
  <c r="AV262" i="35"/>
  <c r="BB263" i="35"/>
  <c r="BB262" i="35" s="1"/>
  <c r="AW262" i="35"/>
  <c r="BC263" i="35"/>
  <c r="BC262" i="35" s="1"/>
  <c r="H287" i="35"/>
  <c r="H290" i="35" s="1"/>
  <c r="J284" i="35"/>
  <c r="H271" i="35"/>
  <c r="H280" i="35" s="1"/>
  <c r="AV60" i="35"/>
  <c r="AX103" i="35"/>
  <c r="BD104" i="35"/>
  <c r="BD103" i="35" s="1"/>
  <c r="AW44" i="35"/>
  <c r="BC45" i="35"/>
  <c r="BC44" i="35" s="1"/>
  <c r="AV142" i="35"/>
  <c r="BB143" i="35"/>
  <c r="BB142" i="35" s="1"/>
  <c r="AW150" i="35"/>
  <c r="BC151" i="35"/>
  <c r="BC150" i="35" s="1"/>
  <c r="AV32" i="35"/>
  <c r="BB33" i="35"/>
  <c r="BB32" i="35" s="1"/>
  <c r="AV47" i="35"/>
  <c r="BB48" i="35"/>
  <c r="BB47" i="35" s="1"/>
  <c r="AV30" i="35"/>
  <c r="BB31" i="35"/>
  <c r="BB30" i="35" s="1"/>
  <c r="AX32" i="35"/>
  <c r="BD33" i="35"/>
  <c r="BD32" i="35" s="1"/>
  <c r="AW37" i="35"/>
  <c r="BC38" i="35"/>
  <c r="BC37" i="35" s="1"/>
  <c r="BD19" i="35"/>
  <c r="BD286" i="35"/>
  <c r="BC27" i="35"/>
  <c r="BC26" i="35" s="1"/>
  <c r="AW142" i="35"/>
  <c r="BC143" i="35"/>
  <c r="BC142" i="35" s="1"/>
  <c r="AW145" i="35"/>
  <c r="BC146" i="35"/>
  <c r="BC145" i="35" s="1"/>
  <c r="AW69" i="35"/>
  <c r="AW68" i="35" s="1"/>
  <c r="AW64" i="35" s="1"/>
  <c r="BC70" i="35"/>
  <c r="BC69" i="35" s="1"/>
  <c r="BC68" i="35" s="1"/>
  <c r="BC64" i="35" s="1"/>
  <c r="AW107" i="35"/>
  <c r="AW103" i="35" s="1"/>
  <c r="BC108" i="35"/>
  <c r="BC107" i="35" s="1"/>
  <c r="BC103" i="35" s="1"/>
  <c r="AV103" i="35"/>
  <c r="BB104" i="35"/>
  <c r="BB103" i="35" s="1"/>
  <c r="AV116" i="35"/>
  <c r="AV110" i="35" s="1"/>
  <c r="BB117" i="35"/>
  <c r="BB116" i="35" s="1"/>
  <c r="BB110" i="35" s="1"/>
  <c r="AX28" i="35"/>
  <c r="BD29" i="35"/>
  <c r="BD28" i="35" s="1"/>
  <c r="AV58" i="35"/>
  <c r="BB59" i="35"/>
  <c r="BB58" i="35" s="1"/>
  <c r="AX145" i="35"/>
  <c r="BD146" i="35"/>
  <c r="BD145" i="35" s="1"/>
  <c r="AW56" i="35"/>
  <c r="BC57" i="35"/>
  <c r="BC56" i="35" s="1"/>
  <c r="AX161" i="35"/>
  <c r="BD163" i="35"/>
  <c r="BD161" i="35" s="1"/>
  <c r="AW41" i="35"/>
  <c r="AW36" i="35" s="1"/>
  <c r="BC42" i="35"/>
  <c r="BC41" i="35" s="1"/>
  <c r="AV154" i="35"/>
  <c r="BB155" i="35"/>
  <c r="BB154" i="35" s="1"/>
  <c r="AW90" i="35"/>
  <c r="AW89" i="35" s="1"/>
  <c r="BC91" i="35"/>
  <c r="BC90" i="35" s="1"/>
  <c r="BC89" i="35" s="1"/>
  <c r="AV134" i="35"/>
  <c r="AV133" i="35" s="1"/>
  <c r="BB135" i="35"/>
  <c r="BB134" i="35" s="1"/>
  <c r="BB133" i="35" s="1"/>
  <c r="AW152" i="35"/>
  <c r="BC153" i="35"/>
  <c r="BC152" i="35" s="1"/>
  <c r="AX30" i="35"/>
  <c r="BD31" i="35"/>
  <c r="BD30" i="35" s="1"/>
  <c r="AV34" i="35"/>
  <c r="BB35" i="35"/>
  <c r="BB34" i="35" s="1"/>
  <c r="AX152" i="35"/>
  <c r="BD153" i="35"/>
  <c r="BD152" i="35" s="1"/>
  <c r="AW20" i="35"/>
  <c r="AW286" i="35" s="1"/>
  <c r="BC21" i="35"/>
  <c r="BC20" i="35" s="1"/>
  <c r="AX116" i="35"/>
  <c r="BD117" i="35"/>
  <c r="BD116" i="35" s="1"/>
  <c r="AW52" i="35"/>
  <c r="BC53" i="35"/>
  <c r="BC52" i="35" s="1"/>
  <c r="AX47" i="35"/>
  <c r="AX36" i="35" s="1"/>
  <c r="BD48" i="35"/>
  <c r="BD47" i="35" s="1"/>
  <c r="BD36" i="35" s="1"/>
  <c r="BB19" i="35"/>
  <c r="BB286" i="35"/>
  <c r="AV56" i="35"/>
  <c r="BB57" i="35"/>
  <c r="BB56" i="35" s="1"/>
  <c r="AW50" i="35"/>
  <c r="BC51" i="35"/>
  <c r="BC50" i="35" s="1"/>
  <c r="AV37" i="35"/>
  <c r="AV36" i="35" s="1"/>
  <c r="BB39" i="35"/>
  <c r="BB37" i="35" s="1"/>
  <c r="AX56" i="35"/>
  <c r="BD57" i="35"/>
  <c r="BD56" i="35" s="1"/>
  <c r="AX90" i="35"/>
  <c r="AX89" i="35" s="1"/>
  <c r="BD91" i="35"/>
  <c r="BD90" i="35" s="1"/>
  <c r="BD89" i="35" s="1"/>
  <c r="AP55" i="35"/>
  <c r="AP49" i="35" s="1"/>
  <c r="AW154" i="35"/>
  <c r="BC155" i="35"/>
  <c r="BC154" i="35" s="1"/>
  <c r="AX34" i="35"/>
  <c r="BD35" i="35"/>
  <c r="BD34" i="35" s="1"/>
  <c r="AV128" i="35"/>
  <c r="AV127" i="35" s="1"/>
  <c r="AV122" i="35" s="1"/>
  <c r="BB129" i="35"/>
  <c r="BB128" i="35" s="1"/>
  <c r="BB127" i="35" s="1"/>
  <c r="BB122" i="35" s="1"/>
  <c r="BB141" i="35"/>
  <c r="BB140" i="35" s="1"/>
  <c r="AV150" i="35"/>
  <c r="BB151" i="35"/>
  <c r="BB150" i="35" s="1"/>
  <c r="BD78" i="35"/>
  <c r="BD77" i="35"/>
  <c r="AV28" i="35"/>
  <c r="BB29" i="35"/>
  <c r="BB28" i="35" s="1"/>
  <c r="AX128" i="35"/>
  <c r="AX127" i="35" s="1"/>
  <c r="BD129" i="35"/>
  <c r="BD128" i="35" s="1"/>
  <c r="BD127" i="35" s="1"/>
  <c r="AW58" i="35"/>
  <c r="BC59" i="35"/>
  <c r="BC58" i="35" s="1"/>
  <c r="AJ283" i="35"/>
  <c r="AL283" i="35"/>
  <c r="AL16" i="35"/>
  <c r="AR135" i="35"/>
  <c r="AL134" i="35"/>
  <c r="AL133" i="35" s="1"/>
  <c r="AL122" i="35" s="1"/>
  <c r="Y73" i="35"/>
  <c r="S284" i="35"/>
  <c r="S285" i="35"/>
  <c r="AX168" i="35"/>
  <c r="AX59" i="35"/>
  <c r="AR58" i="35"/>
  <c r="AR55" i="35" s="1"/>
  <c r="AR49" i="35" s="1"/>
  <c r="AE137" i="35"/>
  <c r="AE136" i="35" s="1"/>
  <c r="AW62" i="35"/>
  <c r="AQ61" i="35"/>
  <c r="X285" i="35"/>
  <c r="X284" i="35"/>
  <c r="AD73" i="35"/>
  <c r="AQ60" i="35"/>
  <c r="R287" i="35"/>
  <c r="R290" i="35" s="1"/>
  <c r="R288" i="35" s="1"/>
  <c r="R272" i="35"/>
  <c r="R271" i="35"/>
  <c r="AV158" i="35"/>
  <c r="AP156" i="35"/>
  <c r="AV201" i="35"/>
  <c r="AV168" i="35" s="1"/>
  <c r="AP147" i="35"/>
  <c r="AV148" i="35"/>
  <c r="AV139" i="35"/>
  <c r="AP138" i="35"/>
  <c r="AP145" i="35"/>
  <c r="AV146" i="35"/>
  <c r="AF147" i="35"/>
  <c r="AF137" i="35" s="1"/>
  <c r="AF136" i="35" s="1"/>
  <c r="AL148" i="35"/>
  <c r="AP268" i="35"/>
  <c r="AJ267" i="35"/>
  <c r="AK283" i="35"/>
  <c r="AK16" i="35"/>
  <c r="N72" i="35"/>
  <c r="AQ168" i="35"/>
  <c r="AK112" i="35"/>
  <c r="AK111" i="35" s="1"/>
  <c r="AK110" i="35" s="1"/>
  <c r="AQ113" i="35"/>
  <c r="AX78" i="35"/>
  <c r="AX77" i="35"/>
  <c r="AX141" i="35"/>
  <c r="AR140" i="35"/>
  <c r="K284" i="35"/>
  <c r="K285" i="35"/>
  <c r="AQ156" i="35"/>
  <c r="AW157" i="35"/>
  <c r="AQ148" i="35"/>
  <c r="AK147" i="35"/>
  <c r="AP168" i="35"/>
  <c r="AQ268" i="35"/>
  <c r="AK267" i="35"/>
  <c r="AK167" i="35" s="1"/>
  <c r="AX27" i="35"/>
  <c r="AX26" i="35" s="1"/>
  <c r="AW201" i="35"/>
  <c r="AW168" i="35" s="1"/>
  <c r="AD166" i="35"/>
  <c r="AV27" i="35"/>
  <c r="AV26" i="35" s="1"/>
  <c r="AL267" i="35"/>
  <c r="AL167" i="35" s="1"/>
  <c r="AR268" i="35"/>
  <c r="AL156" i="35"/>
  <c r="AR157" i="35"/>
  <c r="N285" i="35"/>
  <c r="N284" i="35"/>
  <c r="G289" i="35"/>
  <c r="G290" i="35"/>
  <c r="AQ36" i="35"/>
  <c r="AJ167" i="35"/>
  <c r="AQ141" i="35"/>
  <c r="AK140" i="35"/>
  <c r="AX76" i="35"/>
  <c r="AR73" i="35"/>
  <c r="AR27" i="35"/>
  <c r="AR26" i="35" s="1"/>
  <c r="AJ137" i="35"/>
  <c r="AJ136" i="35" s="1"/>
  <c r="AR113" i="35"/>
  <c r="AL112" i="35"/>
  <c r="AL111" i="35" s="1"/>
  <c r="AL110" i="35" s="1"/>
  <c r="AQ286" i="35"/>
  <c r="AQ19" i="35"/>
  <c r="L289" i="35"/>
  <c r="L290" i="35"/>
  <c r="AW139" i="35"/>
  <c r="AQ138" i="35"/>
  <c r="AP27" i="35"/>
  <c r="AP26" i="35" s="1"/>
  <c r="AP283" i="35" s="1"/>
  <c r="X166" i="35"/>
  <c r="T284" i="35"/>
  <c r="Z73" i="35"/>
  <c r="T285" i="35"/>
  <c r="S72" i="35"/>
  <c r="J72" i="35"/>
  <c r="J166" i="35" s="1"/>
  <c r="M166" i="35"/>
  <c r="BC168" i="35" l="1"/>
  <c r="AV156" i="35"/>
  <c r="BB158" i="35"/>
  <c r="BB156" i="35" s="1"/>
  <c r="AV283" i="35"/>
  <c r="AV55" i="35"/>
  <c r="AV49" i="35" s="1"/>
  <c r="H289" i="35"/>
  <c r="AW19" i="35"/>
  <c r="BB36" i="35"/>
  <c r="BB27" i="35"/>
  <c r="BB26" i="35" s="1"/>
  <c r="AX73" i="35"/>
  <c r="BD76" i="35"/>
  <c r="BD73" i="35" s="1"/>
  <c r="AW156" i="35"/>
  <c r="BC157" i="35"/>
  <c r="BC156" i="35" s="1"/>
  <c r="AW61" i="35"/>
  <c r="AW60" i="35" s="1"/>
  <c r="BC62" i="35"/>
  <c r="BC61" i="35" s="1"/>
  <c r="BC60" i="35" s="1"/>
  <c r="BD27" i="35"/>
  <c r="BD26" i="35" s="1"/>
  <c r="AW138" i="35"/>
  <c r="BC139" i="35"/>
  <c r="BC138" i="35" s="1"/>
  <c r="AV16" i="35"/>
  <c r="AK137" i="35"/>
  <c r="AK136" i="35" s="1"/>
  <c r="AX140" i="35"/>
  <c r="BD141" i="35"/>
  <c r="BD140" i="35" s="1"/>
  <c r="AV138" i="35"/>
  <c r="BB139" i="35"/>
  <c r="BB138" i="35" s="1"/>
  <c r="BC19" i="35"/>
  <c r="BC286" i="35"/>
  <c r="BC55" i="35"/>
  <c r="BC49" i="35" s="1"/>
  <c r="BB55" i="35"/>
  <c r="BB49" i="35" s="1"/>
  <c r="BC36" i="35"/>
  <c r="AV145" i="35"/>
  <c r="BB146" i="35"/>
  <c r="BB145" i="35" s="1"/>
  <c r="AV147" i="35"/>
  <c r="BB148" i="35"/>
  <c r="BB147" i="35" s="1"/>
  <c r="AX58" i="35"/>
  <c r="AX55" i="35" s="1"/>
  <c r="AX49" i="35" s="1"/>
  <c r="BD59" i="35"/>
  <c r="BD58" i="35" s="1"/>
  <c r="BD55" i="35" s="1"/>
  <c r="BD49" i="35" s="1"/>
  <c r="AW55" i="35"/>
  <c r="AW49" i="35" s="1"/>
  <c r="AR283" i="35"/>
  <c r="AR134" i="35"/>
  <c r="AR133" i="35" s="1"/>
  <c r="AR122" i="35" s="1"/>
  <c r="AX135" i="35"/>
  <c r="AD285" i="35"/>
  <c r="AD284" i="35"/>
  <c r="AE73" i="35"/>
  <c r="AE285" i="35" s="1"/>
  <c r="Y284" i="35"/>
  <c r="Y285" i="35"/>
  <c r="AP16" i="35"/>
  <c r="AX283" i="35"/>
  <c r="M279" i="35"/>
  <c r="M272" i="35"/>
  <c r="M287" i="35"/>
  <c r="M271" i="35"/>
  <c r="M280" i="35" s="1"/>
  <c r="AQ283" i="35"/>
  <c r="AQ16" i="35"/>
  <c r="AR112" i="35"/>
  <c r="AR111" i="35" s="1"/>
  <c r="AR110" i="35" s="1"/>
  <c r="AX113" i="35"/>
  <c r="AX157" i="35"/>
  <c r="AR156" i="35"/>
  <c r="AR148" i="35"/>
  <c r="AL147" i="35"/>
  <c r="AL137" i="35" s="1"/>
  <c r="AL136" i="35" s="1"/>
  <c r="AL285" i="35" s="1"/>
  <c r="AP137" i="35"/>
  <c r="AP136" i="35" s="1"/>
  <c r="J287" i="35"/>
  <c r="J290" i="35" s="1"/>
  <c r="J272" i="35"/>
  <c r="J279" i="35"/>
  <c r="J271" i="35"/>
  <c r="J280" i="35" s="1"/>
  <c r="Z284" i="35"/>
  <c r="AF73" i="35"/>
  <c r="Z285" i="35"/>
  <c r="X271" i="35"/>
  <c r="X287" i="35"/>
  <c r="X290" i="35" s="1"/>
  <c r="X288" i="35" s="1"/>
  <c r="X272" i="35"/>
  <c r="AJ284" i="35"/>
  <c r="AJ72" i="35"/>
  <c r="AJ166" i="35" s="1"/>
  <c r="AX16" i="35"/>
  <c r="AQ112" i="35"/>
  <c r="AQ111" i="35" s="1"/>
  <c r="AQ110" i="35" s="1"/>
  <c r="AW113" i="35"/>
  <c r="T72" i="35"/>
  <c r="K72" i="35"/>
  <c r="K166" i="35" s="1"/>
  <c r="N166" i="35"/>
  <c r="AV137" i="35"/>
  <c r="AV136" i="35" s="1"/>
  <c r="Y72" i="35"/>
  <c r="S166" i="35"/>
  <c r="AX268" i="35"/>
  <c r="AR267" i="35"/>
  <c r="AR167" i="35" s="1"/>
  <c r="AD287" i="35"/>
  <c r="AD290" i="35" s="1"/>
  <c r="AD288" i="35" s="1"/>
  <c r="AD272" i="35"/>
  <c r="AD271" i="35"/>
  <c r="AJ273" i="35" s="1"/>
  <c r="AK72" i="35"/>
  <c r="AK166" i="35" s="1"/>
  <c r="AK284" i="35"/>
  <c r="AP285" i="35"/>
  <c r="AW141" i="35"/>
  <c r="AQ140" i="35"/>
  <c r="AR16" i="35"/>
  <c r="AW268" i="35"/>
  <c r="AQ267" i="35"/>
  <c r="AQ167" i="35" s="1"/>
  <c r="AW148" i="35"/>
  <c r="AQ147" i="35"/>
  <c r="AP267" i="35"/>
  <c r="AP167" i="35" s="1"/>
  <c r="AV268" i="35"/>
  <c r="AK285" i="35"/>
  <c r="AJ285" i="35"/>
  <c r="AQ137" i="35" l="1"/>
  <c r="AQ136" i="35" s="1"/>
  <c r="AX267" i="35"/>
  <c r="AX167" i="35" s="1"/>
  <c r="BD268" i="35"/>
  <c r="BD267" i="35" s="1"/>
  <c r="BD167" i="35" s="1"/>
  <c r="AW267" i="35"/>
  <c r="AW167" i="35" s="1"/>
  <c r="BC268" i="35"/>
  <c r="BC267" i="35" s="1"/>
  <c r="BC167" i="35" s="1"/>
  <c r="AV267" i="35"/>
  <c r="AV167" i="35" s="1"/>
  <c r="BB268" i="35"/>
  <c r="BB267" i="35" s="1"/>
  <c r="AE284" i="35"/>
  <c r="AW16" i="35"/>
  <c r="AW283" i="35"/>
  <c r="BD283" i="35"/>
  <c r="BD16" i="35"/>
  <c r="AW147" i="35"/>
  <c r="BC148" i="35"/>
  <c r="BC147" i="35" s="1"/>
  <c r="AX156" i="35"/>
  <c r="BD157" i="35"/>
  <c r="BD156" i="35" s="1"/>
  <c r="BB137" i="35"/>
  <c r="BB136" i="35" s="1"/>
  <c r="BB285" i="35" s="1"/>
  <c r="AX112" i="35"/>
  <c r="AX111" i="35" s="1"/>
  <c r="AX110" i="35" s="1"/>
  <c r="BD113" i="35"/>
  <c r="BD112" i="35" s="1"/>
  <c r="BD111" i="35" s="1"/>
  <c r="BD110" i="35" s="1"/>
  <c r="AX134" i="35"/>
  <c r="AX133" i="35" s="1"/>
  <c r="AX122" i="35" s="1"/>
  <c r="BD135" i="35"/>
  <c r="BD134" i="35" s="1"/>
  <c r="BD133" i="35" s="1"/>
  <c r="BD122" i="35" s="1"/>
  <c r="BC283" i="35"/>
  <c r="AW112" i="35"/>
  <c r="AW111" i="35" s="1"/>
  <c r="AW110" i="35" s="1"/>
  <c r="BC113" i="35"/>
  <c r="BC112" i="35" s="1"/>
  <c r="BC111" i="35" s="1"/>
  <c r="BC110" i="35" s="1"/>
  <c r="AW140" i="35"/>
  <c r="AW137" i="35" s="1"/>
  <c r="AW136" i="35" s="1"/>
  <c r="BC141" i="35"/>
  <c r="BC140" i="35" s="1"/>
  <c r="BC137" i="35" s="1"/>
  <c r="BC136" i="35" s="1"/>
  <c r="BB283" i="35"/>
  <c r="BC16" i="35"/>
  <c r="BB16" i="35"/>
  <c r="N287" i="35"/>
  <c r="N279" i="35"/>
  <c r="N272" i="35"/>
  <c r="N271" i="35"/>
  <c r="N280" i="35" s="1"/>
  <c r="AQ284" i="35"/>
  <c r="AQ72" i="35"/>
  <c r="AQ285" i="35"/>
  <c r="AP72" i="35"/>
  <c r="AP166" i="35" s="1"/>
  <c r="AP284" i="35"/>
  <c r="AK287" i="35"/>
  <c r="AK290" i="35" s="1"/>
  <c r="AK272" i="35"/>
  <c r="AK271" i="35"/>
  <c r="S287" i="35"/>
  <c r="S290" i="35" s="1"/>
  <c r="S272" i="35"/>
  <c r="S271" i="35"/>
  <c r="K287" i="35"/>
  <c r="K290" i="35" s="1"/>
  <c r="K272" i="35"/>
  <c r="K279" i="35"/>
  <c r="K271" i="35"/>
  <c r="K280" i="35" s="1"/>
  <c r="AE72" i="35"/>
  <c r="AE166" i="35" s="1"/>
  <c r="Y166" i="35"/>
  <c r="Z72" i="35"/>
  <c r="T166" i="35"/>
  <c r="AF284" i="35"/>
  <c r="AF285" i="35"/>
  <c r="AX148" i="35"/>
  <c r="AR147" i="35"/>
  <c r="AR137" i="35" s="1"/>
  <c r="AR136" i="35" s="1"/>
  <c r="AL72" i="35"/>
  <c r="AL166" i="35" s="1"/>
  <c r="AQ166" i="35"/>
  <c r="M290" i="35"/>
  <c r="M289" i="35"/>
  <c r="AV284" i="35"/>
  <c r="AV72" i="35"/>
  <c r="AV166" i="35" s="1"/>
  <c r="AJ271" i="35"/>
  <c r="AJ287" i="35"/>
  <c r="AJ290" i="35" s="1"/>
  <c r="AJ288" i="35" s="1"/>
  <c r="AJ272" i="35"/>
  <c r="AV285" i="35"/>
  <c r="AL284" i="35"/>
  <c r="AW72" i="35" l="1"/>
  <c r="AW166" i="35" s="1"/>
  <c r="AW285" i="35"/>
  <c r="AW284" i="35"/>
  <c r="AX147" i="35"/>
  <c r="AX137" i="35" s="1"/>
  <c r="AX136" i="35" s="1"/>
  <c r="AX285" i="35" s="1"/>
  <c r="BD148" i="35"/>
  <c r="BD147" i="35" s="1"/>
  <c r="BD137" i="35" s="1"/>
  <c r="BD136" i="35" s="1"/>
  <c r="BD285" i="35" s="1"/>
  <c r="BC72" i="35"/>
  <c r="BC166" i="35" s="1"/>
  <c r="BC284" i="35"/>
  <c r="BD72" i="35"/>
  <c r="BD166" i="35" s="1"/>
  <c r="BB72" i="35"/>
  <c r="BB166" i="35" s="1"/>
  <c r="BB284" i="35"/>
  <c r="BC285" i="35"/>
  <c r="AL287" i="35"/>
  <c r="AL290" i="35" s="1"/>
  <c r="AL272" i="35"/>
  <c r="AL271" i="35"/>
  <c r="AE287" i="35"/>
  <c r="AE290" i="35" s="1"/>
  <c r="AE272" i="35"/>
  <c r="AE271" i="35"/>
  <c r="AK273" i="35" s="1"/>
  <c r="AR284" i="35"/>
  <c r="AR72" i="35"/>
  <c r="AR166" i="35" s="1"/>
  <c r="AR285" i="35"/>
  <c r="T287" i="35"/>
  <c r="T290" i="35" s="1"/>
  <c r="T271" i="35"/>
  <c r="T272" i="35"/>
  <c r="N290" i="35"/>
  <c r="N289" i="35"/>
  <c r="AV271" i="35"/>
  <c r="AV272" i="35"/>
  <c r="AV287" i="35"/>
  <c r="AV290" i="35" s="1"/>
  <c r="AV288" i="35" s="1"/>
  <c r="AQ271" i="35"/>
  <c r="AQ287" i="35"/>
  <c r="AQ290" i="35" s="1"/>
  <c r="AQ272" i="35"/>
  <c r="AF72" i="35"/>
  <c r="AF166" i="35" s="1"/>
  <c r="Z166" i="35"/>
  <c r="AP287" i="35"/>
  <c r="AP290" i="35" s="1"/>
  <c r="AP288" i="35" s="1"/>
  <c r="AP271" i="35"/>
  <c r="AP272" i="35"/>
  <c r="AX72" i="35"/>
  <c r="AX166" i="35" s="1"/>
  <c r="Y287" i="35"/>
  <c r="Y290" i="35" s="1"/>
  <c r="Y272" i="35"/>
  <c r="Y271" i="35"/>
  <c r="AX284" i="35"/>
  <c r="AW287" i="35" l="1"/>
  <c r="AW290" i="35" s="1"/>
  <c r="AW272" i="35"/>
  <c r="AW271" i="35"/>
  <c r="BD284" i="35"/>
  <c r="BD272" i="35"/>
  <c r="BD271" i="35"/>
  <c r="BD287" i="35"/>
  <c r="BD290" i="35" s="1"/>
  <c r="BB287" i="35"/>
  <c r="BB290" i="35" s="1"/>
  <c r="BB288" i="35" s="1"/>
  <c r="BB272" i="35"/>
  <c r="BC272" i="35"/>
  <c r="BC271" i="35"/>
  <c r="BC287" i="35"/>
  <c r="BC290" i="35" s="1"/>
  <c r="AF271" i="35"/>
  <c r="AL273" i="35" s="1"/>
  <c r="AF287" i="35"/>
  <c r="AF290" i="35" s="1"/>
  <c r="AF272" i="35"/>
  <c r="AR271" i="35"/>
  <c r="AR287" i="35"/>
  <c r="AR290" i="35" s="1"/>
  <c r="AR272" i="35"/>
  <c r="AX287" i="35"/>
  <c r="AX290" i="35" s="1"/>
  <c r="AX272" i="35"/>
  <c r="AX271" i="35"/>
  <c r="Z287" i="35"/>
  <c r="Z290" i="35" s="1"/>
  <c r="Z272" i="35"/>
  <c r="Z271" i="35"/>
  <c r="AY219" i="35" l="1"/>
  <c r="AY201" i="35" s="1"/>
  <c r="AY168" i="35" s="1"/>
  <c r="AY167" i="35" s="1"/>
  <c r="AY271" i="35" s="1"/>
  <c r="BB242" i="35"/>
  <c r="BB219" i="35" s="1"/>
  <c r="BB201" i="35" s="1"/>
  <c r="BB168" i="35" s="1"/>
  <c r="BB167" i="35" s="1"/>
  <c r="BB271" i="35" s="1"/>
</calcChain>
</file>

<file path=xl/sharedStrings.xml><?xml version="1.0" encoding="utf-8"?>
<sst xmlns="http://schemas.openxmlformats.org/spreadsheetml/2006/main" count="618" uniqueCount="529">
  <si>
    <t xml:space="preserve">Код 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</si>
  <si>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</si>
  <si>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</si>
  <si>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</si>
  <si>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</si>
  <si>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</si>
  <si>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</si>
  <si>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</si>
  <si>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</si>
  <si>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</si>
  <si>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</si>
  <si>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</si>
  <si>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</si>
  <si>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</si>
  <si>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</si>
  <si>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</si>
  <si>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</si>
  <si>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</si>
  <si>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</si>
  <si>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</si>
  <si>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</si>
  <si>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</si>
  <si>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</si>
  <si>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</si>
  <si>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</si>
  <si>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</si>
  <si>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</si>
  <si>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</si>
  <si>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</si>
  <si>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</si>
  <si>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</si>
  <si>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</si>
  <si>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</si>
  <si>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</si>
  <si>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</si>
  <si>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</si>
  <si>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</si>
  <si>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</si>
  <si>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</si>
  <si>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</si>
  <si>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</si>
  <si>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</si>
  <si>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</si>
  <si>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</si>
  <si>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</si>
  <si>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</si>
  <si>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</si>
  <si>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</si>
  <si>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</si>
  <si>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</si>
  <si>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</si>
  <si>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</si>
  <si>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</si>
  <si>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</si>
  <si>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</si>
  <si>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</si>
  <si>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</si>
  <si>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</si>
  <si>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</si>
  <si>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</si>
  <si>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</si>
  <si>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</si>
  <si>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</si>
  <si>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</si>
  <si>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</si>
  <si>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</si>
  <si>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</si>
  <si>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</si>
  <si>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</si>
  <si>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</si>
  <si>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</si>
  <si>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</si>
  <si>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</si>
  <si>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</si>
  <si>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</si>
  <si>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</si>
  <si>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</si>
  <si>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</si>
  <si>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</si>
  <si>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</si>
  <si>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</si>
  <si>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</si>
  <si>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</si>
  <si>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</si>
  <si>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</si>
  <si>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</si>
  <si>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</si>
  <si>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</si>
  <si>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</si>
  <si>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</si>
  <si>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</si>
  <si>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</si>
  <si>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</si>
  <si>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</si>
  <si>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</si>
  <si>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</si>
  <si>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</si>
  <si>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</si>
  <si>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</si>
  <si>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</si>
  <si>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</si>
  <si>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</si>
  <si>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</si>
  <si>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</si>
  <si>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</si>
  <si>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0390002127</t>
  </si>
  <si>
    <t>0390002063</t>
  </si>
  <si>
    <t>0390002074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</si>
  <si>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</si>
  <si>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</si>
  <si>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</si>
  <si>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</si>
  <si>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</si>
  <si>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</si>
  <si>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</si>
  <si>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</si>
  <si>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</si>
  <si>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</si>
  <si>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</si>
  <si>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</si>
  <si>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</si>
  <si>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</si>
  <si>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</si>
  <si>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</si>
  <si>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</si>
  <si>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</si>
  <si>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</si>
  <si>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</si>
  <si>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</si>
  <si>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</si>
  <si>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</si>
  <si>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</si>
  <si>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</si>
  <si>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</si>
  <si>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</si>
  <si>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</si>
  <si>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</si>
  <si>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</si>
  <si>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</si>
  <si>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</si>
  <si>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</si>
  <si>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</si>
  <si>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</si>
  <si>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</si>
  <si>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</si>
  <si>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</si>
  <si>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</si>
  <si>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</si>
  <si>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</si>
  <si>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</si>
  <si>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</si>
  <si>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</si>
  <si>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</si>
  <si>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</si>
  <si>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</si>
  <si>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</si>
  <si>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</si>
  <si>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</si>
  <si>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</si>
  <si>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</si>
  <si>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</si>
  <si>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</si>
  <si>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</si>
  <si>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</si>
  <si>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</si>
  <si>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</si>
  <si>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</si>
  <si>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</si>
  <si>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</si>
  <si>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</si>
  <si>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</si>
  <si>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</si>
  <si>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</si>
  <si>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</si>
  <si>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</si>
  <si>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</si>
  <si>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</si>
  <si>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</si>
  <si>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</si>
  <si>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</si>
  <si>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</si>
  <si>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</si>
  <si>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</si>
  <si>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</si>
  <si>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</si>
  <si>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</si>
  <si>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</si>
  <si>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</si>
  <si>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</si>
  <si>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</si>
  <si>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</si>
  <si>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</si>
  <si>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</si>
  <si>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</si>
  <si>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</si>
  <si>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</si>
  <si>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</si>
  <si>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</si>
  <si>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</si>
  <si>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</si>
  <si>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</si>
  <si>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</si>
  <si>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</si>
  <si>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</si>
  <si>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</si>
  <si>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</si>
  <si>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</si>
  <si>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</si>
  <si>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</si>
  <si>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</si>
  <si>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</si>
  <si>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</si>
  <si>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</si>
  <si>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</si>
  <si>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</si>
  <si>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</si>
  <si>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</si>
  <si>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</si>
  <si>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</si>
  <si>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</si>
  <si>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</si>
  <si>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</si>
  <si>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</si>
  <si>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</si>
  <si>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</si>
  <si>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</si>
  <si>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</si>
  <si>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</si>
  <si>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</si>
  <si>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</si>
  <si>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</si>
  <si>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</si>
  <si>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</si>
  <si>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</si>
  <si>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</si>
  <si>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</si>
  <si>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</si>
  <si>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</si>
  <si>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</si>
  <si>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</si>
  <si>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</si>
  <si>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</si>
  <si>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</si>
  <si>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</si>
  <si>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</si>
  <si>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</si>
  <si>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</si>
  <si>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</si>
  <si>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Доходы от оказания платных услуг (работ) и компенсации затрат
 государства</t>
  </si>
  <si>
    <t>Наименование групп, подгрупп, статей, подстатей, элементов, 
видов (подвидов), кодов  классификации доходов</t>
  </si>
  <si>
    <t>Налоговые доходы</t>
  </si>
  <si>
    <t>доп.норматив.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</si>
  <si>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</si>
  <si>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 xml:space="preserve"> 1 01 02050 01 0000 110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</si>
  <si>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</si>
  <si>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</si>
  <si>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</si>
  <si>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</si>
  <si>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</si>
  <si>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</si>
  <si>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</si>
  <si>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</si>
  <si>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</si>
  <si>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</si>
  <si>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</si>
  <si>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</si>
  <si>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</si>
  <si>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</si>
  <si>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</si>
  <si>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</si>
  <si>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</si>
  <si>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</si>
  <si>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</si>
  <si>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</si>
  <si>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</si>
  <si>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</si>
  <si>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</si>
  <si>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</si>
  <si>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</si>
  <si>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</si>
  <si>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</si>
  <si>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</si>
  <si>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</si>
  <si>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</si>
  <si>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</si>
  <si>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</si>
  <si>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</si>
  <si>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</si>
  <si>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</si>
  <si>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развитие физической культуры и спорта</t>
  </si>
  <si>
    <t>0390002180</t>
  </si>
  <si>
    <t>реализация проектов инициативного бюджетирования "Твой Кузбасс -твоя инициатива"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</si>
  <si>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</si>
  <si>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</si>
  <si>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</si>
  <si>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</si>
  <si>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</si>
  <si>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</si>
  <si>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</si>
  <si>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</si>
  <si>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</si>
  <si>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</si>
  <si>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</si>
  <si>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</si>
  <si>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</si>
  <si>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</si>
  <si>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</si>
  <si>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</si>
  <si>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</si>
  <si>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</si>
  <si>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</si>
  <si>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Содержание и обустройство сибиреязвенных захоронений и скотомогильников (биометрических ям)</t>
  </si>
  <si>
    <t>2 02 40000 00 0000 150</t>
  </si>
  <si>
    <t>2 02 45156 04 0000 150</t>
  </si>
  <si>
    <t>2 02 45453 04 0000 150</t>
  </si>
  <si>
    <t>Безвозмездные поступления от негосударственных организаций в бюджеты городских  округов</t>
  </si>
  <si>
    <t>2 07 00000 00 0000 150</t>
  </si>
  <si>
    <t>2 07 04000 04 0000 150</t>
  </si>
  <si>
    <t xml:space="preserve">в том числе собственная база </t>
  </si>
  <si>
    <t>% дефицита в решение</t>
  </si>
  <si>
    <t>тыс.руб. дефицит в решении</t>
  </si>
  <si>
    <t>доп%15+15%=30%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</si>
  <si>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</si>
  <si>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налоговые неналоговые+ дотация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</si>
  <si>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</si>
  <si>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r>
      <t xml:space="preserve">платные( 1 1301000)+ прочие безв </t>
    </r>
    <r>
      <rPr>
        <sz val="14"/>
        <rFont val="Arial"/>
        <family val="2"/>
        <charset val="204"/>
      </rPr>
      <t>(2 07 04000)</t>
    </r>
  </si>
  <si>
    <r>
      <t>реализ. Имущества</t>
    </r>
    <r>
      <rPr>
        <sz val="14"/>
        <rFont val="Arial"/>
        <family val="2"/>
        <charset val="204"/>
      </rPr>
      <t>(1 14 00000</t>
    </r>
    <r>
      <rPr>
        <b/>
        <sz val="14"/>
        <rFont val="Arial"/>
        <family val="2"/>
        <charset val="204"/>
      </rPr>
      <t>)</t>
    </r>
  </si>
  <si>
    <r>
      <rPr>
        <sz val="14"/>
        <rFont val="Arial"/>
        <family val="2"/>
        <charset val="204"/>
      </rPr>
      <t>(1 13 02994)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</si>
  <si>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</si>
  <si>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</si>
  <si>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</si>
  <si>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выплаты единовременного пособия гражданам усыновившим детей-сирот и детей оставшихся без попечения родителей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</si>
  <si>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</si>
  <si>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</si>
  <si>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</si>
  <si>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</si>
  <si>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</si>
  <si>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</si>
  <si>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</si>
  <si>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</si>
  <si>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</si>
  <si>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</si>
  <si>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900
188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</si>
  <si>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</si>
  <si>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141
900</t>
  </si>
  <si>
    <t>1 16 01073 01 0000 140</t>
  </si>
  <si>
    <t>188=255,0
900=2,0</t>
  </si>
  <si>
    <t>1 16 01193 01 0000 140</t>
  </si>
  <si>
    <t>1 16 01203 01 0002 140</t>
  </si>
  <si>
    <t>прилож№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</si>
  <si>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</si>
  <si>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</si>
  <si>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</si>
  <si>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</si>
  <si>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</si>
  <si>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</si>
  <si>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</si>
  <si>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</si>
  <si>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</si>
  <si>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</si>
  <si>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</si>
  <si>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</si>
  <si>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</si>
  <si>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</si>
  <si>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</si>
  <si>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</si>
  <si>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</si>
  <si>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</si>
  <si>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2020г</t>
  </si>
  <si>
    <t>2021г</t>
  </si>
  <si>
    <t>2022г</t>
  </si>
  <si>
    <t>Е.Н.Зачиняева</t>
  </si>
  <si>
    <t>1 16 01143 01 0000 140</t>
  </si>
  <si>
    <t xml:space="preserve"> 1 16 11064 01 0000 140</t>
  </si>
  <si>
    <t>Организация мероприятий при осуществлении деятельности по обращению с животными без владельцев</t>
  </si>
  <si>
    <t xml:space="preserve"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
</t>
  </si>
  <si>
    <t>2 02 35462 04 0000 150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</si>
  <si>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</si>
  <si>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</si>
  <si>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</si>
  <si>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>(акцизы, транспортный налог, субсидия 20220041,
формир.совр.гор.средысубсидии на кап.ремонт дворовых тер-й)</t>
    </r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</si>
  <si>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</si>
  <si>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</si>
  <si>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</si>
  <si>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было</t>
  </si>
  <si>
    <t>измения</t>
  </si>
  <si>
    <t>0390002208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</si>
  <si>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</si>
  <si>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0390002210</t>
  </si>
  <si>
    <r>
  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 </t>
    </r>
    <r>
      <rPr>
        <sz val="14"/>
        <color rgb="FFFF6699"/>
        <rFont val="Times"/>
        <family val="1"/>
      </rPr>
      <t>в т.ч.</t>
    </r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</si>
  <si>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</si>
  <si>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</si>
  <si>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2 02 25187 04 0000 150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</si>
  <si>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</si>
  <si>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0390002213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</si>
  <si>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</si>
  <si>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</si>
  <si>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</si>
  <si>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</si>
  <si>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</si>
  <si>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было на 01.04.2020</t>
  </si>
  <si>
    <t>было на 01.05.2020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</si>
  <si>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</si>
  <si>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</si>
  <si>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</si>
  <si>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</si>
  <si>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0390002164</t>
  </si>
  <si>
    <t>развитие физической культуры и спортав 2020г</t>
  </si>
  <si>
    <t>2 04 04000 04 0000 150</t>
  </si>
  <si>
    <t>2 04 04010 04 0000 150</t>
  </si>
  <si>
    <t>стало на 01.07.2020</t>
  </si>
  <si>
    <t>измения в июне</t>
  </si>
  <si>
    <t>измения в августе</t>
  </si>
  <si>
    <t>2 02 20077 04 0000 150</t>
  </si>
  <si>
    <t>Строительство и реконструкция котельных и сетей теплоснабжения с применением энергоэффективных технологий, материалов и оборудования</t>
  </si>
  <si>
    <t>Строительство и реконструкция объектов систем водоснабжения и водоотведения</t>
  </si>
  <si>
    <t>Субсидии бюджетам городских округов на софинансирование капитальных вложений в объекты муниципальной собственности в т.ч.</t>
  </si>
  <si>
    <t>Строительство и реконструкция котельных и сетей теплоснабжения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</si>
  <si>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</si>
  <si>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</si>
  <si>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</si>
  <si>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</si>
  <si>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</si>
  <si>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укрепление материально-техническойбазы организаций отдыха детей и их оздоровление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</si>
  <si>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</si>
  <si>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</si>
  <si>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</si>
  <si>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</si>
  <si>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2 11 05012 04 0100 120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</si>
  <si>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</si>
  <si>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недоимка,задолженность по платежу</t>
  </si>
  <si>
    <t>1 11 05074 04 0100 120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</si>
  <si>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</si>
  <si>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</si>
  <si>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</si>
  <si>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</si>
  <si>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</si>
  <si>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900
905</t>
  </si>
  <si>
    <t>Средства от распоряжения и реализации выморочного и иного имущества, обращенного в доходы городских округов (в части реализации материальных запасов по указанному имуществу)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</si>
  <si>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</si>
  <si>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</si>
  <si>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</si>
  <si>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>2 11 05012 04 0200 120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</si>
  <si>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</si>
  <si>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округов.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</si>
  <si>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</si>
  <si>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</si>
  <si>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</si>
  <si>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</si>
  <si>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</si>
  <si>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</si>
  <si>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</si>
  <si>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</si>
  <si>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</si>
  <si>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</si>
  <si>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</si>
  <si>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</si>
  <si>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</si>
  <si>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</si>
  <si>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</si>
  <si>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</si>
  <si>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</si>
  <si>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  </r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</si>
  <si>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</si>
  <si>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</si>
  <si>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</si>
  <si>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</si>
  <si>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стало на 01.10.2020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</si>
  <si>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</si>
  <si>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</si>
  <si>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было 01.09.2020</t>
  </si>
  <si>
    <t>измения в сентябре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</si>
  <si>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</si>
  <si>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</si>
  <si>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измения в октябре</t>
  </si>
  <si>
    <t>стало на 01.11.2020</t>
  </si>
  <si>
    <t>1 11 05024 04 0100 120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</si>
  <si>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недоимка,задолженность по платежу)</t>
  </si>
  <si>
    <t>1 14 02043 04 0100 410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</si>
  <si>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недоимка,задолженность по платежу)</t>
  </si>
  <si>
    <t>Т.С.Орлова</t>
  </si>
  <si>
    <t xml:space="preserve">
Невыясненные поступления, зачисляемые в бюджеты городских округов
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</si>
  <si>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коммерческого найма жилья)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</si>
  <si>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социального найма жилья)</t>
  </si>
  <si>
    <t>Субсидии бюджетам городских округов на реализацию программ формирования современной городской среды</t>
  </si>
  <si>
    <t>0390002030</t>
  </si>
  <si>
    <t>Поддержка жилищно-коммунального хозяйства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</si>
  <si>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</si>
  <si>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</si>
  <si>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</si>
  <si>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</si>
  <si>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Субсидии бюджетам бюджетной системы Российской Федерации (межбюджетные субсидии)</t>
  </si>
  <si>
    <t xml:space="preserve">Безвозмездные поступления от других бюджетов бюджетной системы  Российской Федерации </t>
  </si>
  <si>
    <t>Субвенции бюджетам бюджетной системы Российской Федерации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</si>
  <si>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</si>
  <si>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</si>
  <si>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</si>
  <si>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</si>
  <si>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</si>
  <si>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</si>
  <si>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</si>
  <si>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</si>
  <si>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</si>
  <si>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</si>
  <si>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</si>
  <si>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</si>
  <si>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</si>
  <si>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</si>
  <si>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</si>
  <si>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</si>
  <si>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Дотации бюджетам бюджетной системы Российской Федерации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</si>
  <si>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</si>
  <si>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и найма жилых помещений)</t>
  </si>
  <si>
    <t>измения в декабре</t>
  </si>
  <si>
    <t>1 13 02994 04 0003 130</t>
  </si>
  <si>
    <t>Прочие доходы от компенсации затрат бюджетов городских округов (возврат дебиторской задолженности)</t>
  </si>
  <si>
    <t>(тыс. руб.)</t>
  </si>
  <si>
    <t xml:space="preserve">Приложение 1 </t>
  </si>
  <si>
    <t>к решению  Совета народных депутатов Анжеро-Судженского городского округа</t>
  </si>
  <si>
    <t xml:space="preserve"> от ________________ 2020 г. № _________</t>
  </si>
  <si>
    <t>Приложение 1</t>
  </si>
  <si>
    <t xml:space="preserve">от 19.12.2019 № 238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</si>
  <si>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2020 год и плановый период 2021 и 2022 годов</t>
  </si>
  <si>
    <t>Начальник финансового управления города Анжеро-Судженска -</t>
  </si>
  <si>
    <t>Субвенции бюджетам городских округов на выполнение передаваемых полномочий субъектов Российской Федерации, в том числе:</t>
  </si>
  <si>
    <t>Платежи в целях возмещения причиненного ущерба (убытков)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</si>
  <si>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</si>
  <si>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</si>
  <si>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Итого   налоговые, неналоговые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</si>
</sst>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0.000"/>
  </numFmts>
  <fonts count="84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"/>
      <family val="1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Times"/>
      <family val="1"/>
    </font>
    <font>
      <i/>
      <sz val="14"/>
      <name val="Times"/>
      <family val="1"/>
    </font>
    <font>
      <sz val="14"/>
      <name val="Times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8" tint="-0.249977111117893"/>
      <name val="Times"/>
      <family val="1"/>
    </font>
    <font>
      <b/>
      <sz val="14"/>
      <color rgb="FFFF0000"/>
      <name val="Arial"/>
      <family val="2"/>
      <charset val="204"/>
    </font>
    <font>
      <b/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Times"/>
      <family val="1"/>
    </font>
    <font>
      <sz val="14"/>
      <name val="Times New Roman"/>
      <family val="1"/>
      <charset val="204"/>
    </font>
    <font>
      <b/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sz val="16"/>
      <name val="Times"/>
      <family val="1"/>
    </font>
    <font>
      <b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Times"/>
      <family val="1"/>
    </font>
    <font>
      <sz val="14"/>
      <color rgb="FFFF0000"/>
      <name val="Times"/>
      <family val="1"/>
    </font>
    <font>
      <i/>
      <sz val="14"/>
      <color theme="4" tint="-0.249977111117893"/>
      <name val="Times"/>
      <family val="1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Times New Roman"/>
      <family val="1"/>
      <charset val="204"/>
    </font>
    <font>
      <sz val="9"/>
      <name val="Times"/>
      <family val="1"/>
    </font>
    <font>
      <sz val="12"/>
      <color theme="1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sz val="12"/>
      <color theme="0"/>
      <name val="Times"/>
      <family val="1"/>
    </font>
    <font>
      <i/>
      <sz val="12"/>
      <color theme="9" tint="-0.499984740745262"/>
      <name val="Times"/>
      <family val="1"/>
    </font>
    <font>
      <sz val="14"/>
      <color theme="1"/>
      <name val="Calibri"/>
      <family val="2"/>
      <scheme val="minor"/>
    </font>
    <font>
      <i/>
      <sz val="14"/>
      <color theme="1"/>
      <name val="Times"/>
      <family val="1"/>
    </font>
    <font>
      <sz val="14"/>
      <color theme="1"/>
      <name val="Times New Roman"/>
      <family val="1"/>
      <charset val="204"/>
    </font>
    <font>
      <sz val="12"/>
      <color rgb="FFFF6699"/>
      <name val="Times"/>
      <family val="1"/>
    </font>
    <font>
      <b/>
      <sz val="14"/>
      <color rgb="FFFF6699"/>
      <name val="Times"/>
      <family val="1"/>
    </font>
    <font>
      <sz val="14"/>
      <color rgb="FFFF6699"/>
      <name val="Times"/>
      <family val="1"/>
    </font>
    <font>
      <b/>
      <sz val="14"/>
      <color rgb="FFFF6699"/>
      <name val="Calibri"/>
      <family val="2"/>
      <scheme val="minor"/>
    </font>
    <font>
      <sz val="14"/>
      <color rgb="FFFF6699"/>
      <name val="Times New Roman"/>
      <family val="1"/>
      <charset val="204"/>
    </font>
    <font>
      <b/>
      <sz val="14"/>
      <color rgb="FFFF0000"/>
      <name val="Times"/>
      <family val="1"/>
    </font>
    <font>
      <b/>
      <sz val="14"/>
      <color theme="1"/>
      <name val="Calibri"/>
      <family val="2"/>
      <scheme val="minor"/>
    </font>
    <font>
      <sz val="14"/>
      <color theme="4" tint="-0.249977111117893"/>
      <name val="Times"/>
      <family val="1"/>
    </font>
    <font>
      <sz val="11"/>
      <color theme="0"/>
      <name val="Calibri"/>
      <family val="2"/>
      <scheme val="minor"/>
    </font>
    <font>
      <i/>
      <sz val="12"/>
      <name val="Times"/>
      <family val="1"/>
    </font>
    <font>
      <sz val="16"/>
      <name val="Calibri"/>
      <family val="2"/>
      <scheme val="minor"/>
    </font>
    <font>
      <sz val="12"/>
      <name val="Times"/>
      <family val="1"/>
    </font>
    <font>
      <b/>
      <sz val="12"/>
      <name val="Times"/>
      <family val="1"/>
    </font>
    <font>
      <b/>
      <sz val="14"/>
      <color theme="1"/>
      <name val="Times"/>
      <family val="1"/>
    </font>
    <font>
      <sz val="11"/>
      <color rgb="FFFF0000"/>
      <name val="Times"/>
      <family val="1"/>
    </font>
    <font>
      <sz val="11"/>
      <color rgb="FFFF0000"/>
      <name val="Times New Roman"/>
      <family val="1"/>
      <charset val="204"/>
    </font>
    <font>
      <sz val="12"/>
      <color theme="1"/>
      <name val="Times"/>
      <charset val="204"/>
    </font>
    <font>
      <sz val="10"/>
      <color theme="1"/>
      <name val="Times"/>
      <charset val="204"/>
    </font>
    <font>
      <sz val="9"/>
      <color theme="1"/>
      <name val="Times"/>
      <charset val="204"/>
    </font>
    <font>
      <b/>
      <sz val="14"/>
      <color theme="1"/>
      <name val="Times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7" fillId="0" borderId="0" xfId="0" applyFont="1"/>
    <xf numFmtId="0" fontId="0" fillId="0" borderId="0" xfId="0" applyFill="1"/>
    <xf numFmtId="0" fontId="6" fillId="0" borderId="0" xfId="0" applyFont="1" applyAlignment="1"/>
    <xf numFmtId="0" fontId="24" fillId="0" borderId="0" xfId="0" applyFont="1"/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right"/>
    </xf>
    <xf numFmtId="0" fontId="29" fillId="3" borderId="1" xfId="0" applyFont="1" applyFill="1" applyBorder="1" applyAlignment="1">
      <alignment horizontal="right" vertical="distributed"/>
    </xf>
    <xf numFmtId="43" fontId="4" fillId="3" borderId="5" xfId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/>
    </xf>
    <xf numFmtId="43" fontId="17" fillId="3" borderId="5" xfId="1" applyFont="1" applyFill="1" applyBorder="1" applyAlignment="1">
      <alignment horizontal="center" vertical="center"/>
    </xf>
    <xf numFmtId="0" fontId="34" fillId="0" borderId="0" xfId="0" applyFont="1" applyFill="1" applyAlignment="1"/>
    <xf numFmtId="164" fontId="38" fillId="0" borderId="0" xfId="0" applyNumberFormat="1" applyFont="1" applyFill="1" applyAlignment="1">
      <alignment horizontal="right" vertical="center"/>
    </xf>
    <xf numFmtId="164" fontId="38" fillId="0" borderId="0" xfId="0" applyNumberFormat="1" applyFont="1" applyFill="1" applyAlignment="1">
      <alignment horizontal="right"/>
    </xf>
    <xf numFmtId="43" fontId="4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/>
    </xf>
    <xf numFmtId="43" fontId="17" fillId="0" borderId="5" xfId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right" vertical="distributed"/>
    </xf>
    <xf numFmtId="0" fontId="4" fillId="0" borderId="5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/>
    <xf numFmtId="43" fontId="14" fillId="0" borderId="0" xfId="1" applyFont="1" applyFill="1"/>
    <xf numFmtId="0" fontId="14" fillId="0" borderId="0" xfId="0" applyFont="1" applyFill="1"/>
    <xf numFmtId="0" fontId="7" fillId="0" borderId="0" xfId="0" applyFont="1" applyFill="1"/>
    <xf numFmtId="0" fontId="5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65" fontId="1" fillId="2" borderId="5" xfId="1" applyNumberFormat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2" fontId="1" fillId="2" borderId="5" xfId="1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right" vertical="center"/>
    </xf>
    <xf numFmtId="164" fontId="38" fillId="2" borderId="0" xfId="0" applyNumberFormat="1" applyFont="1" applyFill="1" applyAlignment="1">
      <alignment horizontal="right"/>
    </xf>
    <xf numFmtId="165" fontId="11" fillId="2" borderId="5" xfId="1" applyNumberFormat="1" applyFont="1" applyFill="1" applyBorder="1" applyAlignment="1">
      <alignment horizontal="center" vertical="center"/>
    </xf>
    <xf numFmtId="43" fontId="11" fillId="2" borderId="5" xfId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/>
    </xf>
    <xf numFmtId="43" fontId="11" fillId="2" borderId="5" xfId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26" fillId="2" borderId="1" xfId="1" applyFont="1" applyFill="1" applyBorder="1" applyAlignment="1">
      <alignment horizontal="center" vertical="center"/>
    </xf>
    <xf numFmtId="43" fontId="26" fillId="2" borderId="5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43" fontId="4" fillId="2" borderId="6" xfId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43" fontId="33" fillId="2" borderId="5" xfId="1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right" wrapText="1"/>
    </xf>
    <xf numFmtId="0" fontId="32" fillId="0" borderId="9" xfId="0" applyFont="1" applyFill="1" applyBorder="1" applyAlignment="1">
      <alignment horizontal="right" wrapText="1"/>
    </xf>
    <xf numFmtId="43" fontId="4" fillId="0" borderId="9" xfId="1" applyFont="1" applyFill="1" applyBorder="1" applyAlignment="1">
      <alignment horizontal="center" vertical="center"/>
    </xf>
    <xf numFmtId="43" fontId="4" fillId="3" borderId="9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/>
    </xf>
    <xf numFmtId="165" fontId="1" fillId="0" borderId="10" xfId="1" applyNumberFormat="1" applyFont="1" applyFill="1" applyBorder="1" applyAlignment="1">
      <alignment horizontal="center" vertical="center"/>
    </xf>
    <xf numFmtId="43" fontId="1" fillId="0" borderId="10" xfId="1" applyFont="1" applyFill="1" applyBorder="1" applyAlignment="1">
      <alignment horizontal="center" vertical="center"/>
    </xf>
    <xf numFmtId="2" fontId="1" fillId="0" borderId="10" xfId="1" applyNumberFormat="1" applyFont="1" applyFill="1" applyBorder="1" applyAlignment="1">
      <alignment horizontal="center" vertical="center"/>
    </xf>
    <xf numFmtId="164" fontId="38" fillId="0" borderId="10" xfId="0" applyNumberFormat="1" applyFont="1" applyFill="1" applyBorder="1" applyAlignment="1">
      <alignment horizontal="right" vertical="center"/>
    </xf>
    <xf numFmtId="164" fontId="38" fillId="0" borderId="10" xfId="0" applyNumberFormat="1" applyFont="1" applyFill="1" applyBorder="1" applyAlignment="1">
      <alignment horizontal="right"/>
    </xf>
    <xf numFmtId="0" fontId="0" fillId="0" borderId="10" xfId="0" applyBorder="1"/>
    <xf numFmtId="166" fontId="4" fillId="2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 applyAlignment="1">
      <alignment vertical="center"/>
    </xf>
    <xf numFmtId="0" fontId="56" fillId="0" borderId="0" xfId="0" applyFont="1" applyAlignment="1">
      <alignment horizontal="right" vertical="center"/>
    </xf>
    <xf numFmtId="0" fontId="57" fillId="5" borderId="1" xfId="0" applyFont="1" applyFill="1" applyBorder="1" applyAlignment="1">
      <alignment horizontal="right" vertical="center" wrapText="1"/>
    </xf>
    <xf numFmtId="0" fontId="57" fillId="0" borderId="10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/>
    </xf>
    <xf numFmtId="0" fontId="57" fillId="3" borderId="1" xfId="0" applyFont="1" applyFill="1" applyBorder="1" applyAlignment="1">
      <alignment horizontal="right" vertical="center"/>
    </xf>
    <xf numFmtId="0" fontId="57" fillId="2" borderId="4" xfId="0" applyFont="1" applyFill="1" applyBorder="1" applyAlignment="1">
      <alignment horizontal="right" vertical="center" wrapText="1"/>
    </xf>
    <xf numFmtId="0" fontId="60" fillId="2" borderId="4" xfId="0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right" vertical="center"/>
    </xf>
    <xf numFmtId="0" fontId="60" fillId="2" borderId="1" xfId="0" applyFont="1" applyFill="1" applyBorder="1" applyAlignment="1">
      <alignment horizontal="right" vertical="center" wrapText="1"/>
    </xf>
    <xf numFmtId="43" fontId="57" fillId="2" borderId="1" xfId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vertical="center"/>
    </xf>
    <xf numFmtId="0" fontId="63" fillId="0" borderId="0" xfId="0" applyFont="1" applyAlignment="1"/>
    <xf numFmtId="0" fontId="0" fillId="5" borderId="0" xfId="0" applyFill="1"/>
    <xf numFmtId="0" fontId="63" fillId="0" borderId="0" xfId="0" applyFont="1"/>
    <xf numFmtId="165" fontId="11" fillId="2" borderId="1" xfId="1" applyNumberFormat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3" fillId="2" borderId="1" xfId="1" applyFont="1" applyFill="1" applyBorder="1" applyAlignment="1">
      <alignment horizontal="center" vertical="center"/>
    </xf>
    <xf numFmtId="0" fontId="55" fillId="0" borderId="13" xfId="0" applyFont="1" applyBorder="1" applyAlignment="1"/>
    <xf numFmtId="0" fontId="0" fillId="0" borderId="0" xfId="0" applyAlignment="1"/>
    <xf numFmtId="0" fontId="42" fillId="0" borderId="0" xfId="0" applyFont="1" applyFill="1" applyAlignment="1">
      <alignment horizontal="left"/>
    </xf>
    <xf numFmtId="165" fontId="38" fillId="0" borderId="0" xfId="1" applyNumberFormat="1" applyFont="1" applyFill="1" applyAlignment="1"/>
    <xf numFmtId="43" fontId="38" fillId="0" borderId="0" xfId="1" applyFont="1" applyFill="1" applyAlignment="1"/>
    <xf numFmtId="0" fontId="38" fillId="0" borderId="0" xfId="0" applyFont="1" applyFill="1" applyAlignment="1"/>
    <xf numFmtId="0" fontId="55" fillId="0" borderId="13" xfId="0" applyFont="1" applyBorder="1" applyAlignment="1">
      <alignment horizontal="right"/>
    </xf>
    <xf numFmtId="164" fontId="63" fillId="0" borderId="0" xfId="0" applyNumberFormat="1" applyFont="1"/>
    <xf numFmtId="0" fontId="13" fillId="5" borderId="0" xfId="0" applyFont="1" applyFill="1"/>
    <xf numFmtId="0" fontId="0" fillId="5" borderId="0" xfId="0" applyFill="1" applyAlignment="1"/>
    <xf numFmtId="165" fontId="1" fillId="5" borderId="1" xfId="1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7" fillId="5" borderId="0" xfId="0" applyFont="1" applyFill="1"/>
    <xf numFmtId="165" fontId="11" fillId="5" borderId="5" xfId="1" applyNumberFormat="1" applyFont="1" applyFill="1" applyBorder="1" applyAlignment="1">
      <alignment horizontal="center" vertical="center"/>
    </xf>
    <xf numFmtId="165" fontId="8" fillId="5" borderId="5" xfId="1" applyNumberFormat="1" applyFont="1" applyFill="1" applyBorder="1" applyAlignment="1">
      <alignment horizontal="center" vertical="center"/>
    </xf>
    <xf numFmtId="43" fontId="26" fillId="5" borderId="1" xfId="1" applyFont="1" applyFill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43" fontId="4" fillId="5" borderId="6" xfId="1" applyFont="1" applyFill="1" applyBorder="1" applyAlignment="1">
      <alignment horizontal="center" vertical="center"/>
    </xf>
    <xf numFmtId="43" fontId="33" fillId="5" borderId="5" xfId="1" applyFont="1" applyFill="1" applyBorder="1" applyAlignment="1">
      <alignment horizontal="center" vertical="center"/>
    </xf>
    <xf numFmtId="164" fontId="0" fillId="0" borderId="0" xfId="0" applyNumberFormat="1"/>
    <xf numFmtId="164" fontId="61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72" fillId="5" borderId="0" xfId="0" applyNumberFormat="1" applyFont="1" applyFill="1"/>
    <xf numFmtId="0" fontId="13" fillId="5" borderId="0" xfId="0" applyFont="1" applyFill="1" applyAlignment="1">
      <alignment vertical="center"/>
    </xf>
    <xf numFmtId="0" fontId="57" fillId="2" borderId="15" xfId="0" applyFont="1" applyFill="1" applyBorder="1" applyAlignment="1">
      <alignment horizontal="right" vertical="center"/>
    </xf>
    <xf numFmtId="0" fontId="57" fillId="2" borderId="1" xfId="0" applyFont="1" applyFill="1" applyBorder="1" applyAlignment="1">
      <alignment horizontal="right" vertical="center"/>
    </xf>
    <xf numFmtId="0" fontId="57" fillId="2" borderId="16" xfId="0" applyFont="1" applyFill="1" applyBorder="1" applyAlignment="1">
      <alignment horizontal="right" vertical="center"/>
    </xf>
    <xf numFmtId="0" fontId="57" fillId="2" borderId="14" xfId="0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74" fillId="0" borderId="0" xfId="0" applyFont="1"/>
    <xf numFmtId="165" fontId="2" fillId="2" borderId="5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0" fontId="0" fillId="0" borderId="0" xfId="0" applyFill="1" applyAlignment="1"/>
    <xf numFmtId="165" fontId="11" fillId="0" borderId="5" xfId="1" applyNumberFormat="1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horizontal="center" vertical="center"/>
    </xf>
    <xf numFmtId="165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43" fontId="26" fillId="0" borderId="1" xfId="1" applyFont="1" applyFill="1" applyBorder="1" applyAlignment="1">
      <alignment horizontal="center" vertical="center"/>
    </xf>
    <xf numFmtId="43" fontId="26" fillId="0" borderId="5" xfId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 vertical="center"/>
    </xf>
    <xf numFmtId="43" fontId="33" fillId="0" borderId="5" xfId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9" fillId="5" borderId="1" xfId="0" applyFont="1" applyFill="1" applyBorder="1" applyAlignment="1">
      <alignment horizontal="right" vertical="center"/>
    </xf>
    <xf numFmtId="165" fontId="14" fillId="5" borderId="1" xfId="1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right" vertical="center"/>
    </xf>
    <xf numFmtId="43" fontId="33" fillId="0" borderId="12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wrapText="1"/>
    </xf>
    <xf numFmtId="0" fontId="70" fillId="5" borderId="1" xfId="0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right" vertical="center"/>
    </xf>
    <xf numFmtId="164" fontId="63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right" vertical="center"/>
    </xf>
    <xf numFmtId="0" fontId="0" fillId="5" borderId="0" xfId="0" applyFont="1" applyFill="1"/>
    <xf numFmtId="49" fontId="57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top" wrapText="1"/>
    </xf>
    <xf numFmtId="0" fontId="36" fillId="5" borderId="1" xfId="0" applyFont="1" applyFill="1" applyBorder="1" applyAlignment="1">
      <alignment horizontal="center" vertical="center"/>
    </xf>
    <xf numFmtId="164" fontId="34" fillId="5" borderId="1" xfId="1" applyNumberFormat="1" applyFont="1" applyFill="1" applyBorder="1" applyAlignment="1">
      <alignment horizontal="right" vertical="center"/>
    </xf>
    <xf numFmtId="164" fontId="42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wrapText="1"/>
    </xf>
    <xf numFmtId="164" fontId="5" fillId="5" borderId="1" xfId="1" applyNumberFormat="1" applyFont="1" applyFill="1" applyBorder="1" applyAlignment="1">
      <alignment horizontal="right" vertical="center" wrapText="1"/>
    </xf>
    <xf numFmtId="164" fontId="1" fillId="5" borderId="1" xfId="1" applyNumberFormat="1" applyFont="1" applyFill="1" applyBorder="1" applyAlignment="1">
      <alignment horizontal="right" vertical="center" wrapText="1"/>
    </xf>
    <xf numFmtId="49" fontId="59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vertical="center" wrapText="1"/>
    </xf>
    <xf numFmtId="164" fontId="42" fillId="5" borderId="1" xfId="0" applyNumberFormat="1" applyFont="1" applyFill="1" applyBorder="1" applyAlignment="1">
      <alignment horizontal="right"/>
    </xf>
    <xf numFmtId="0" fontId="10" fillId="5" borderId="0" xfId="0" applyFont="1" applyFill="1"/>
    <xf numFmtId="0" fontId="10" fillId="5" borderId="13" xfId="0" applyFont="1" applyFill="1" applyBorder="1"/>
    <xf numFmtId="0" fontId="5" fillId="5" borderId="4" xfId="0" applyFont="1" applyFill="1" applyBorder="1" applyAlignment="1">
      <alignment horizontal="right" vertical="center"/>
    </xf>
    <xf numFmtId="49" fontId="59" fillId="5" borderId="4" xfId="0" applyNumberFormat="1" applyFont="1" applyFill="1" applyBorder="1" applyAlignment="1">
      <alignment horizontal="right" vertical="center" wrapText="1"/>
    </xf>
    <xf numFmtId="0" fontId="54" fillId="5" borderId="4" xfId="0" applyFont="1" applyFill="1" applyBorder="1" applyAlignment="1">
      <alignment vertical="center" wrapText="1"/>
    </xf>
    <xf numFmtId="0" fontId="36" fillId="5" borderId="4" xfId="0" applyFont="1" applyFill="1" applyBorder="1" applyAlignment="1">
      <alignment horizontal="center" vertical="center"/>
    </xf>
    <xf numFmtId="164" fontId="34" fillId="5" borderId="4" xfId="1" applyNumberFormat="1" applyFont="1" applyFill="1" applyBorder="1" applyAlignment="1">
      <alignment horizontal="right" vertical="center"/>
    </xf>
    <xf numFmtId="164" fontId="42" fillId="5" borderId="4" xfId="0" applyNumberFormat="1" applyFont="1" applyFill="1" applyBorder="1" applyAlignment="1">
      <alignment horizontal="right"/>
    </xf>
    <xf numFmtId="164" fontId="42" fillId="5" borderId="4" xfId="0" applyNumberFormat="1" applyFont="1" applyFill="1" applyBorder="1" applyAlignment="1">
      <alignment horizontal="right" vertical="center"/>
    </xf>
    <xf numFmtId="164" fontId="63" fillId="5" borderId="4" xfId="0" applyNumberFormat="1" applyFont="1" applyFill="1" applyBorder="1" applyAlignment="1">
      <alignment vertical="center"/>
    </xf>
    <xf numFmtId="164" fontId="3" fillId="5" borderId="4" xfId="1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vertical="center"/>
    </xf>
    <xf numFmtId="164" fontId="63" fillId="5" borderId="1" xfId="0" applyNumberFormat="1" applyFont="1" applyFill="1" applyBorder="1" applyAlignment="1">
      <alignment vertical="center"/>
    </xf>
    <xf numFmtId="0" fontId="57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 wrapText="1"/>
    </xf>
    <xf numFmtId="164" fontId="71" fillId="5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 wrapText="1"/>
    </xf>
    <xf numFmtId="0" fontId="52" fillId="5" borderId="1" xfId="0" applyFont="1" applyFill="1" applyBorder="1" applyAlignment="1">
      <alignment horizontal="center" vertical="center"/>
    </xf>
    <xf numFmtId="164" fontId="38" fillId="5" borderId="1" xfId="0" applyNumberFormat="1" applyFont="1" applyFill="1" applyBorder="1" applyAlignment="1">
      <alignment horizontal="right"/>
    </xf>
    <xf numFmtId="164" fontId="38" fillId="5" borderId="1" xfId="0" applyNumberFormat="1" applyFont="1" applyFill="1" applyBorder="1" applyAlignment="1">
      <alignment horizontal="right" vertical="center"/>
    </xf>
    <xf numFmtId="164" fontId="42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wrapText="1"/>
    </xf>
    <xf numFmtId="0" fontId="59" fillId="5" borderId="1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wrapText="1"/>
    </xf>
    <xf numFmtId="0" fontId="3" fillId="5" borderId="1" xfId="0" quotePrefix="1" applyFont="1" applyFill="1" applyBorder="1" applyAlignment="1">
      <alignment vertical="center" wrapText="1"/>
    </xf>
    <xf numFmtId="0" fontId="3" fillId="5" borderId="1" xfId="0" quotePrefix="1" applyFont="1" applyFill="1" applyBorder="1" applyAlignment="1">
      <alignment wrapText="1"/>
    </xf>
    <xf numFmtId="164" fontId="46" fillId="5" borderId="1" xfId="0" applyNumberFormat="1" applyFont="1" applyFill="1" applyBorder="1" applyAlignment="1">
      <alignment horizontal="right" vertical="center"/>
    </xf>
    <xf numFmtId="0" fontId="22" fillId="5" borderId="0" xfId="0" applyFont="1" applyFill="1"/>
    <xf numFmtId="44" fontId="3" fillId="5" borderId="1" xfId="2" applyFont="1" applyFill="1" applyBorder="1" applyAlignment="1">
      <alignment vertical="center" wrapText="1"/>
    </xf>
    <xf numFmtId="0" fontId="58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wrapText="1"/>
    </xf>
    <xf numFmtId="164" fontId="34" fillId="5" borderId="1" xfId="0" applyNumberFormat="1" applyFont="1" applyFill="1" applyBorder="1" applyAlignment="1">
      <alignment vertical="center"/>
    </xf>
    <xf numFmtId="0" fontId="41" fillId="5" borderId="0" xfId="0" applyFont="1" applyFill="1"/>
    <xf numFmtId="0" fontId="34" fillId="5" borderId="1" xfId="0" applyFont="1" applyFill="1" applyBorder="1" applyAlignment="1">
      <alignment vertical="justify" wrapText="1"/>
    </xf>
    <xf numFmtId="0" fontId="67" fillId="5" borderId="1" xfId="0" applyFont="1" applyFill="1" applyBorder="1" applyAlignment="1">
      <alignment horizontal="center" vertical="center"/>
    </xf>
    <xf numFmtId="164" fontId="66" fillId="5" borderId="1" xfId="1" applyNumberFormat="1" applyFont="1" applyFill="1" applyBorder="1" applyAlignment="1">
      <alignment horizontal="right" vertical="center"/>
    </xf>
    <xf numFmtId="164" fontId="68" fillId="5" borderId="1" xfId="0" applyNumberFormat="1" applyFont="1" applyFill="1" applyBorder="1" applyAlignment="1">
      <alignment horizontal="right"/>
    </xf>
    <xf numFmtId="164" fontId="68" fillId="5" borderId="1" xfId="0" applyNumberFormat="1" applyFont="1" applyFill="1" applyBorder="1" applyAlignment="1">
      <alignment horizontal="right" vertical="center"/>
    </xf>
    <xf numFmtId="164" fontId="66" fillId="5" borderId="1" xfId="0" applyNumberFormat="1" applyFont="1" applyFill="1" applyBorder="1" applyAlignment="1">
      <alignment vertical="center"/>
    </xf>
    <xf numFmtId="164" fontId="26" fillId="5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justify" wrapText="1"/>
    </xf>
    <xf numFmtId="0" fontId="3" fillId="5" borderId="1" xfId="0" applyFont="1" applyFill="1" applyBorder="1" applyAlignment="1">
      <alignment horizontal="left" vertical="center" wrapText="1"/>
    </xf>
    <xf numFmtId="164" fontId="28" fillId="5" borderId="1" xfId="1" applyNumberFormat="1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34" fillId="5" borderId="1" xfId="0" applyFont="1" applyFill="1" applyBorder="1" applyAlignment="1"/>
    <xf numFmtId="165" fontId="25" fillId="5" borderId="1" xfId="1" applyNumberFormat="1" applyFont="1" applyFill="1" applyBorder="1"/>
    <xf numFmtId="43" fontId="25" fillId="5" borderId="1" xfId="1" applyFont="1" applyFill="1" applyBorder="1"/>
    <xf numFmtId="0" fontId="18" fillId="5" borderId="1" xfId="0" applyFont="1" applyFill="1" applyBorder="1"/>
    <xf numFmtId="0" fontId="18" fillId="5" borderId="0" xfId="0" applyFont="1" applyFill="1"/>
    <xf numFmtId="0" fontId="5" fillId="5" borderId="12" xfId="0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4" fontId="46" fillId="5" borderId="1" xfId="1" applyNumberFormat="1" applyFont="1" applyFill="1" applyBorder="1" applyAlignment="1">
      <alignment horizontal="center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78" fillId="5" borderId="1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5" fontId="78" fillId="5" borderId="1" xfId="1" applyNumberFormat="1" applyFont="1" applyFill="1" applyBorder="1" applyAlignment="1">
      <alignment horizontal="center" vertical="center" wrapText="1"/>
    </xf>
    <xf numFmtId="43" fontId="78" fillId="5" borderId="1" xfId="1" applyFont="1" applyFill="1" applyBorder="1" applyAlignment="1">
      <alignment horizontal="center" vertical="center" wrapText="1"/>
    </xf>
    <xf numFmtId="164" fontId="79" fillId="5" borderId="1" xfId="1" applyNumberFormat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49" fontId="14" fillId="5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right" vertical="center"/>
    </xf>
    <xf numFmtId="0" fontId="58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center" wrapText="1"/>
    </xf>
    <xf numFmtId="43" fontId="11" fillId="5" borderId="1" xfId="1" applyFont="1" applyFill="1" applyBorder="1" applyAlignment="1">
      <alignment vertical="center"/>
    </xf>
    <xf numFmtId="164" fontId="34" fillId="5" borderId="1" xfId="0" applyNumberFormat="1" applyFont="1" applyFill="1" applyBorder="1" applyAlignment="1">
      <alignment horizontal="right" vertical="center"/>
    </xf>
    <xf numFmtId="164" fontId="47" fillId="5" borderId="1" xfId="1" applyNumberFormat="1" applyFont="1" applyFill="1" applyBorder="1" applyAlignment="1">
      <alignment horizontal="right" vertical="center"/>
    </xf>
    <xf numFmtId="0" fontId="61" fillId="5" borderId="1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right" wrapText="1"/>
    </xf>
    <xf numFmtId="164" fontId="37" fillId="5" borderId="1" xfId="1" applyNumberFormat="1" applyFont="1" applyFill="1" applyBorder="1" applyAlignment="1">
      <alignment horizontal="right" vertical="center"/>
    </xf>
    <xf numFmtId="164" fontId="8" fillId="5" borderId="1" xfId="1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 wrapText="1"/>
    </xf>
    <xf numFmtId="164" fontId="63" fillId="5" borderId="0" xfId="0" applyNumberFormat="1" applyFont="1" applyFill="1" applyAlignment="1">
      <alignment horizontal="right" vertical="center"/>
    </xf>
    <xf numFmtId="0" fontId="58" fillId="5" borderId="1" xfId="0" applyFont="1" applyFill="1" applyBorder="1" applyAlignment="1">
      <alignment horizontal="right" vertical="center" wrapText="1"/>
    </xf>
    <xf numFmtId="0" fontId="35" fillId="5" borderId="1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164" fontId="34" fillId="5" borderId="1" xfId="1" applyNumberFormat="1" applyFon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/>
    </xf>
    <xf numFmtId="0" fontId="28" fillId="5" borderId="1" xfId="0" applyFont="1" applyFill="1" applyBorder="1" applyAlignment="1">
      <alignment vertical="center" wrapText="1"/>
    </xf>
    <xf numFmtId="164" fontId="48" fillId="5" borderId="1" xfId="1" applyNumberFormat="1" applyFont="1" applyFill="1" applyBorder="1" applyAlignment="1">
      <alignment horizontal="right" vertical="center"/>
    </xf>
    <xf numFmtId="164" fontId="27" fillId="5" borderId="1" xfId="1" applyNumberFormat="1" applyFont="1" applyFill="1" applyBorder="1" applyAlignment="1">
      <alignment horizontal="right" vertical="center"/>
    </xf>
    <xf numFmtId="164" fontId="9" fillId="5" borderId="1" xfId="1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35" fillId="5" borderId="1" xfId="0" applyFont="1" applyFill="1" applyBorder="1" applyAlignment="1">
      <alignment horizontal="justify" vertical="center" wrapText="1"/>
    </xf>
    <xf numFmtId="164" fontId="35" fillId="5" borderId="1" xfId="1" applyNumberFormat="1" applyFont="1" applyFill="1" applyBorder="1" applyAlignment="1">
      <alignment horizontal="right" vertical="center"/>
    </xf>
    <xf numFmtId="0" fontId="13" fillId="5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right" vertical="center"/>
    </xf>
    <xf numFmtId="0" fontId="53" fillId="5" borderId="1" xfId="0" applyFont="1" applyFill="1" applyBorder="1" applyAlignment="1">
      <alignment horizontal="center" vertical="center"/>
    </xf>
    <xf numFmtId="164" fontId="54" fillId="5" borderId="1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vertical="center"/>
    </xf>
    <xf numFmtId="0" fontId="69" fillId="5" borderId="1" xfId="0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center" vertical="center"/>
    </xf>
    <xf numFmtId="164" fontId="47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justify" vertical="center" wrapText="1"/>
    </xf>
    <xf numFmtId="0" fontId="73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/>
    </xf>
    <xf numFmtId="164" fontId="26" fillId="5" borderId="1" xfId="0" applyNumberFormat="1" applyFont="1" applyFill="1" applyBorder="1" applyAlignment="1">
      <alignment vertical="center"/>
    </xf>
    <xf numFmtId="0" fontId="74" fillId="5" borderId="0" xfId="0" applyFont="1" applyFill="1" applyAlignment="1">
      <alignment vertical="center"/>
    </xf>
    <xf numFmtId="0" fontId="26" fillId="5" borderId="1" xfId="0" applyFont="1" applyFill="1" applyBorder="1" applyAlignment="1">
      <alignment horizontal="justify" vertical="center" wrapText="1"/>
    </xf>
    <xf numFmtId="0" fontId="75" fillId="5" borderId="1" xfId="0" applyFont="1" applyFill="1" applyBorder="1" applyAlignment="1">
      <alignment horizontal="right" vertical="center" wrapText="1"/>
    </xf>
    <xf numFmtId="49" fontId="5" fillId="5" borderId="1" xfId="0" applyNumberFormat="1" applyFont="1" applyFill="1" applyBorder="1" applyAlignment="1">
      <alignment horizontal="right" vertical="center"/>
    </xf>
    <xf numFmtId="0" fontId="76" fillId="5" borderId="1" xfId="0" applyFont="1" applyFill="1" applyBorder="1" applyAlignment="1">
      <alignment horizontal="right" vertical="center" wrapText="1"/>
    </xf>
    <xf numFmtId="164" fontId="77" fillId="5" borderId="1" xfId="0" applyNumberFormat="1" applyFont="1" applyFill="1" applyBorder="1" applyAlignment="1">
      <alignment vertical="center"/>
    </xf>
    <xf numFmtId="0" fontId="49" fillId="5" borderId="1" xfId="0" applyFont="1" applyFill="1" applyBorder="1" applyAlignment="1">
      <alignment vertical="center" wrapText="1"/>
    </xf>
    <xf numFmtId="164" fontId="31" fillId="5" borderId="1" xfId="1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9" fillId="5" borderId="1" xfId="0" applyNumberFormat="1" applyFont="1" applyFill="1" applyBorder="1" applyAlignment="1">
      <alignment vertical="center" wrapText="1"/>
    </xf>
    <xf numFmtId="49" fontId="57" fillId="5" borderId="1" xfId="0" applyNumberFormat="1" applyFont="1" applyFill="1" applyBorder="1" applyAlignment="1">
      <alignment horizontal="right" vertical="center"/>
    </xf>
    <xf numFmtId="0" fontId="28" fillId="5" borderId="1" xfId="0" applyNumberFormat="1" applyFont="1" applyFill="1" applyBorder="1" applyAlignment="1">
      <alignment horizontal="left" vertical="center" wrapText="1"/>
    </xf>
    <xf numFmtId="0" fontId="9" fillId="5" borderId="1" xfId="0" applyNumberFormat="1" applyFont="1" applyFill="1" applyBorder="1" applyAlignment="1">
      <alignment horizontal="left" vertical="center" wrapText="1"/>
    </xf>
    <xf numFmtId="2" fontId="52" fillId="5" borderId="1" xfId="0" applyNumberFormat="1" applyFont="1" applyFill="1" applyBorder="1" applyAlignment="1">
      <alignment horizontal="center" vertical="center"/>
    </xf>
    <xf numFmtId="2" fontId="13" fillId="5" borderId="0" xfId="0" applyNumberFormat="1" applyFont="1" applyFill="1" applyAlignment="1">
      <alignment horizontal="right" vertical="center"/>
    </xf>
    <xf numFmtId="164" fontId="49" fillId="5" borderId="1" xfId="1" applyNumberFormat="1" applyFont="1" applyFill="1" applyBorder="1" applyAlignment="1">
      <alignment horizontal="righ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36" fillId="5" borderId="1" xfId="0" applyFont="1" applyFill="1" applyBorder="1" applyAlignment="1">
      <alignment horizontal="center" vertical="center" wrapText="1"/>
    </xf>
    <xf numFmtId="164" fontId="48" fillId="5" borderId="1" xfId="0" applyNumberFormat="1" applyFont="1" applyFill="1" applyBorder="1" applyAlignment="1">
      <alignment horizontal="right" vertical="center"/>
    </xf>
    <xf numFmtId="164" fontId="27" fillId="5" borderId="1" xfId="0" applyNumberFormat="1" applyFont="1" applyFill="1" applyBorder="1" applyAlignment="1">
      <alignment horizontal="right" vertical="center"/>
    </xf>
    <xf numFmtId="164" fontId="28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40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justify" vertical="center" wrapText="1"/>
    </xf>
    <xf numFmtId="164" fontId="62" fillId="5" borderId="1" xfId="0" applyNumberFormat="1" applyFont="1" applyFill="1" applyBorder="1" applyAlignment="1">
      <alignment vertical="center"/>
    </xf>
    <xf numFmtId="164" fontId="50" fillId="5" borderId="1" xfId="1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0" fillId="5" borderId="0" xfId="0" applyFill="1" applyAlignment="1">
      <alignment horizontal="center" vertical="center"/>
    </xf>
    <xf numFmtId="0" fontId="45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wrapText="1"/>
    </xf>
    <xf numFmtId="0" fontId="35" fillId="5" borderId="1" xfId="0" applyFont="1" applyFill="1" applyBorder="1" applyAlignment="1">
      <alignment wrapText="1"/>
    </xf>
    <xf numFmtId="2" fontId="1" fillId="5" borderId="1" xfId="1" applyNumberFormat="1" applyFont="1" applyFill="1" applyBorder="1" applyAlignment="1">
      <alignment horizontal="right" vertical="center"/>
    </xf>
    <xf numFmtId="0" fontId="20" fillId="5" borderId="0" xfId="0" applyFont="1" applyFill="1"/>
    <xf numFmtId="0" fontId="5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wrapText="1"/>
    </xf>
    <xf numFmtId="0" fontId="64" fillId="5" borderId="1" xfId="0" applyFont="1" applyFill="1" applyBorder="1" applyAlignment="1">
      <alignment horizontal="right" vertical="center" wrapText="1"/>
    </xf>
    <xf numFmtId="0" fontId="65" fillId="5" borderId="1" xfId="0" applyFont="1" applyFill="1" applyBorder="1" applyAlignment="1">
      <alignment horizontal="left" wrapText="1"/>
    </xf>
    <xf numFmtId="164" fontId="65" fillId="5" borderId="1" xfId="1" applyNumberFormat="1" applyFont="1" applyFill="1" applyBorder="1" applyAlignment="1">
      <alignment horizontal="right" vertical="center"/>
    </xf>
    <xf numFmtId="0" fontId="64" fillId="5" borderId="1" xfId="0" applyFont="1" applyFill="1" applyBorder="1" applyAlignment="1">
      <alignment horizontal="right" vertical="center"/>
    </xf>
    <xf numFmtId="0" fontId="66" fillId="5" borderId="1" xfId="0" applyFont="1" applyFill="1" applyBorder="1" applyAlignment="1">
      <alignment wrapText="1"/>
    </xf>
    <xf numFmtId="43" fontId="5" fillId="5" borderId="1" xfId="1" applyFont="1" applyFill="1" applyBorder="1" applyAlignment="1">
      <alignment horizontal="right" vertical="center"/>
    </xf>
    <xf numFmtId="164" fontId="1" fillId="5" borderId="1" xfId="1" applyNumberFormat="1" applyFont="1" applyFill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45" fillId="5" borderId="1" xfId="0" applyFont="1" applyFill="1" applyBorder="1" applyAlignment="1">
      <alignment horizontal="right" vertical="center" wrapText="1"/>
    </xf>
    <xf numFmtId="0" fontId="82" fillId="0" borderId="0" xfId="0" applyFont="1" applyAlignment="1">
      <alignment horizontal="right" vertical="center"/>
    </xf>
    <xf numFmtId="0" fontId="83" fillId="0" borderId="0" xfId="0" applyFont="1" applyAlignment="1">
      <alignment horizontal="center" vertical="center" wrapText="1"/>
    </xf>
    <xf numFmtId="0" fontId="63" fillId="0" borderId="0" xfId="0" applyFont="1" applyFill="1" applyBorder="1" applyAlignment="1">
      <alignment horizontal="right"/>
    </xf>
    <xf numFmtId="165" fontId="1" fillId="5" borderId="1" xfId="1" applyNumberFormat="1" applyFont="1" applyFill="1" applyBorder="1" applyAlignment="1">
      <alignment horizontal="center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63" fillId="0" borderId="0" xfId="0" applyFont="1" applyAlignment="1">
      <alignment horizontal="left"/>
    </xf>
    <xf numFmtId="0" fontId="63" fillId="0" borderId="10" xfId="0" applyFont="1" applyBorder="1" applyAlignment="1">
      <alignment horizontal="right"/>
    </xf>
    <xf numFmtId="0" fontId="51" fillId="5" borderId="5" xfId="0" applyFont="1" applyFill="1" applyBorder="1" applyAlignment="1">
      <alignment horizontal="center"/>
    </xf>
    <xf numFmtId="0" fontId="51" fillId="5" borderId="11" xfId="0" applyFont="1" applyFill="1" applyBorder="1" applyAlignment="1">
      <alignment horizontal="center"/>
    </xf>
    <xf numFmtId="0" fontId="51" fillId="5" borderId="2" xfId="0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28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D4CAE0"/>
      <color rgb="FFB6B1F9"/>
      <color rgb="FF69FFFF"/>
      <color rgb="FFD8CFE3"/>
      <color rgb="FFFF6699"/>
      <color rgb="FFFF93B7"/>
      <color rgb="FFBBD46A"/>
      <color rgb="FF0FB158"/>
      <color rgb="FFF8A95A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2:BD291"/>
  <sheetViews>
    <sheetView tabSelected="1" view="pageBreakPreview" topLeftCell="B1" zoomScale="70" zoomScaleNormal="75" zoomScaleSheetLayoutView="70" workbookViewId="0">
      <selection activeCell="BJ15" sqref="BJ15"/>
    </sheetView>
  </sheetViews>
  <sheetFormatPr defaultRowHeight="18.75" x14ac:dyDescent="0.3"/>
  <cols>
    <col min="1" max="1" width="19.28515625" style="139" hidden="1" customWidth="1"/>
    <col min="2" max="2" width="26.7109375" style="69" customWidth="1"/>
    <col min="3" max="3" width="92.85546875" style="3" customWidth="1"/>
    <col min="4" max="5" width="7.7109375" style="11" hidden="1" customWidth="1"/>
    <col min="6" max="6" width="7.7109375" style="19" hidden="1" customWidth="1"/>
    <col min="7" max="7" width="8" style="20" hidden="1" customWidth="1"/>
    <col min="8" max="8" width="6.28515625" style="21" hidden="1" customWidth="1"/>
    <col min="9" max="9" width="9" style="12" hidden="1" customWidth="1"/>
    <col min="10" max="10" width="13.28515625" style="13" hidden="1" customWidth="1"/>
    <col min="11" max="11" width="6.5703125" style="13" hidden="1" customWidth="1"/>
    <col min="12" max="12" width="20.42578125" hidden="1" customWidth="1"/>
    <col min="13" max="13" width="19.85546875" hidden="1" customWidth="1"/>
    <col min="14" max="14" width="19.140625" hidden="1" customWidth="1"/>
    <col min="15" max="15" width="14.140625" hidden="1" customWidth="1"/>
    <col min="16" max="16" width="12.28515625" hidden="1" customWidth="1"/>
    <col min="17" max="17" width="12" hidden="1" customWidth="1"/>
    <col min="18" max="18" width="20" hidden="1" customWidth="1"/>
    <col min="19" max="19" width="20.85546875" hidden="1" customWidth="1"/>
    <col min="20" max="20" width="20.5703125" hidden="1" customWidth="1"/>
    <col min="21" max="21" width="13.5703125" hidden="1" customWidth="1"/>
    <col min="22" max="22" width="17.42578125" hidden="1" customWidth="1"/>
    <col min="23" max="23" width="11.28515625" hidden="1" customWidth="1"/>
    <col min="24" max="24" width="21.7109375" hidden="1" customWidth="1"/>
    <col min="25" max="25" width="21.5703125" hidden="1" customWidth="1"/>
    <col min="26" max="26" width="21.42578125" hidden="1" customWidth="1"/>
    <col min="27" max="27" width="20.140625" hidden="1" customWidth="1"/>
    <col min="28" max="28" width="20.28515625" hidden="1" customWidth="1"/>
    <col min="29" max="29" width="19.5703125" hidden="1" customWidth="1"/>
    <col min="30" max="30" width="22.5703125" hidden="1" customWidth="1"/>
    <col min="31" max="31" width="20.5703125" hidden="1" customWidth="1"/>
    <col min="32" max="32" width="22.28515625" hidden="1" customWidth="1"/>
    <col min="33" max="33" width="21.7109375" style="84" hidden="1" customWidth="1"/>
    <col min="34" max="34" width="20.85546875" hidden="1" customWidth="1"/>
    <col min="35" max="35" width="18.42578125" hidden="1" customWidth="1"/>
    <col min="36" max="36" width="20" hidden="1" customWidth="1"/>
    <col min="37" max="37" width="21.5703125" hidden="1" customWidth="1"/>
    <col min="38" max="38" width="20.42578125" hidden="1" customWidth="1"/>
    <col min="39" max="39" width="16.28515625" style="114" hidden="1" customWidth="1"/>
    <col min="40" max="40" width="17.85546875" hidden="1" customWidth="1"/>
    <col min="41" max="41" width="13.140625" hidden="1" customWidth="1"/>
    <col min="42" max="42" width="20.28515625" hidden="1" customWidth="1"/>
    <col min="43" max="43" width="19.28515625" hidden="1" customWidth="1"/>
    <col min="44" max="44" width="20.28515625" hidden="1" customWidth="1"/>
    <col min="45" max="45" width="16.85546875" style="124" hidden="1" customWidth="1"/>
    <col min="46" max="46" width="15.85546875" hidden="1" customWidth="1"/>
    <col min="47" max="47" width="17" hidden="1" customWidth="1"/>
    <col min="48" max="49" width="20.42578125" hidden="1" customWidth="1"/>
    <col min="50" max="50" width="19.42578125" hidden="1" customWidth="1"/>
    <col min="51" max="51" width="19.5703125" style="2" hidden="1" customWidth="1"/>
    <col min="52" max="52" width="18.5703125" style="2" hidden="1" customWidth="1"/>
    <col min="53" max="53" width="19.140625" style="2" hidden="1" customWidth="1"/>
    <col min="54" max="54" width="19.7109375" style="2" customWidth="1"/>
    <col min="55" max="55" width="20.7109375" style="2" customWidth="1"/>
    <col min="56" max="56" width="20" style="2" customWidth="1"/>
  </cols>
  <sheetData>
    <row r="2" spans="1:56" x14ac:dyDescent="0.25">
      <c r="B2" s="335" t="s">
        <v>517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</row>
    <row r="3" spans="1:56" x14ac:dyDescent="0.25">
      <c r="B3" s="335" t="s">
        <v>518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</row>
    <row r="4" spans="1:56" x14ac:dyDescent="0.25">
      <c r="B4" s="335" t="s">
        <v>519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</row>
    <row r="5" spans="1:56" ht="9" customHeight="1" x14ac:dyDescent="0.3">
      <c r="B5" s="147"/>
      <c r="AS5"/>
    </row>
    <row r="6" spans="1:56" x14ac:dyDescent="0.25">
      <c r="B6" s="322" t="s">
        <v>520</v>
      </c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</row>
    <row r="7" spans="1:56" x14ac:dyDescent="0.25">
      <c r="B7" s="322" t="s">
        <v>518</v>
      </c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</row>
    <row r="8" spans="1:56" x14ac:dyDescent="0.25">
      <c r="B8" s="322" t="s">
        <v>521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</row>
    <row r="9" spans="1:56" ht="18.75" customHeight="1" x14ac:dyDescent="0.25">
      <c r="B9" s="323" t="s">
        <v>522</v>
      </c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</row>
    <row r="10" spans="1:56" x14ac:dyDescent="0.25"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</row>
    <row r="11" spans="1:56" x14ac:dyDescent="0.25"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</row>
    <row r="12" spans="1:56" ht="17.25" customHeight="1" x14ac:dyDescent="0.25"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G12" s="102"/>
      <c r="AH12" s="94"/>
      <c r="AI12" s="94"/>
      <c r="AJ12" s="94"/>
      <c r="AK12" s="94"/>
      <c r="AN12" s="94"/>
      <c r="AO12" s="94"/>
      <c r="AP12" s="94"/>
      <c r="AQ12" s="94"/>
      <c r="AS12" s="123"/>
      <c r="AT12" s="94"/>
      <c r="AU12" s="94"/>
      <c r="AV12" s="94"/>
      <c r="AW12" s="94"/>
      <c r="AY12" s="129"/>
      <c r="AZ12" s="129"/>
      <c r="BA12" s="129"/>
      <c r="BB12" s="129"/>
      <c r="BC12" s="129"/>
      <c r="BD12" s="99" t="s">
        <v>516</v>
      </c>
    </row>
    <row r="13" spans="1:56" s="221" customFormat="1" ht="16.5" customHeight="1" x14ac:dyDescent="0.3">
      <c r="A13" s="216"/>
      <c r="B13" s="336" t="s">
        <v>0</v>
      </c>
      <c r="C13" s="337" t="s">
        <v>249</v>
      </c>
      <c r="D13" s="217"/>
      <c r="E13" s="217"/>
      <c r="F13" s="218"/>
      <c r="G13" s="219"/>
      <c r="H13" s="220"/>
      <c r="I13" s="191"/>
      <c r="J13" s="190"/>
      <c r="K13" s="190"/>
      <c r="L13" s="331" t="s">
        <v>384</v>
      </c>
      <c r="M13" s="332"/>
      <c r="N13" s="333"/>
      <c r="O13" s="331" t="s">
        <v>385</v>
      </c>
      <c r="P13" s="332"/>
      <c r="Q13" s="333"/>
      <c r="R13" s="331" t="s">
        <v>400</v>
      </c>
      <c r="S13" s="332"/>
      <c r="T13" s="333"/>
      <c r="U13" s="331" t="s">
        <v>385</v>
      </c>
      <c r="V13" s="332"/>
      <c r="W13" s="333"/>
      <c r="X13" s="331" t="s">
        <v>401</v>
      </c>
      <c r="Y13" s="332"/>
      <c r="Z13" s="333"/>
      <c r="AA13" s="331" t="s">
        <v>411</v>
      </c>
      <c r="AB13" s="332"/>
      <c r="AC13" s="333"/>
      <c r="AD13" s="331" t="s">
        <v>410</v>
      </c>
      <c r="AE13" s="332"/>
      <c r="AF13" s="333"/>
      <c r="AG13" s="331" t="s">
        <v>412</v>
      </c>
      <c r="AH13" s="332"/>
      <c r="AI13" s="333"/>
      <c r="AJ13" s="331" t="s">
        <v>470</v>
      </c>
      <c r="AK13" s="332"/>
      <c r="AL13" s="333"/>
      <c r="AM13" s="331" t="s">
        <v>471</v>
      </c>
      <c r="AN13" s="332"/>
      <c r="AO13" s="333"/>
      <c r="AP13" s="331" t="s">
        <v>467</v>
      </c>
      <c r="AQ13" s="332"/>
      <c r="AR13" s="333"/>
      <c r="AS13" s="331" t="s">
        <v>474</v>
      </c>
      <c r="AT13" s="332"/>
      <c r="AU13" s="333"/>
      <c r="AV13" s="331" t="s">
        <v>475</v>
      </c>
      <c r="AW13" s="332"/>
      <c r="AX13" s="333"/>
      <c r="AY13" s="331" t="s">
        <v>513</v>
      </c>
      <c r="AZ13" s="332"/>
      <c r="BA13" s="333"/>
      <c r="BB13" s="325" t="s">
        <v>368</v>
      </c>
      <c r="BC13" s="326" t="s">
        <v>369</v>
      </c>
      <c r="BD13" s="326" t="s">
        <v>370</v>
      </c>
    </row>
    <row r="14" spans="1:56" s="84" customFormat="1" ht="25.5" customHeight="1" x14ac:dyDescent="0.25">
      <c r="A14" s="222"/>
      <c r="B14" s="336"/>
      <c r="C14" s="338"/>
      <c r="D14" s="160"/>
      <c r="E14" s="160"/>
      <c r="F14" s="223" t="s">
        <v>368</v>
      </c>
      <c r="G14" s="224" t="s">
        <v>369</v>
      </c>
      <c r="H14" s="224" t="s">
        <v>370</v>
      </c>
      <c r="I14" s="225" t="s">
        <v>368</v>
      </c>
      <c r="J14" s="225" t="s">
        <v>369</v>
      </c>
      <c r="K14" s="225" t="s">
        <v>370</v>
      </c>
      <c r="L14" s="103" t="s">
        <v>368</v>
      </c>
      <c r="M14" s="226" t="s">
        <v>369</v>
      </c>
      <c r="N14" s="226" t="s">
        <v>370</v>
      </c>
      <c r="O14" s="103" t="s">
        <v>368</v>
      </c>
      <c r="P14" s="226" t="s">
        <v>369</v>
      </c>
      <c r="Q14" s="226" t="s">
        <v>370</v>
      </c>
      <c r="R14" s="103" t="s">
        <v>368</v>
      </c>
      <c r="S14" s="226" t="s">
        <v>369</v>
      </c>
      <c r="T14" s="226" t="s">
        <v>370</v>
      </c>
      <c r="U14" s="103" t="s">
        <v>368</v>
      </c>
      <c r="V14" s="226" t="s">
        <v>369</v>
      </c>
      <c r="W14" s="226" t="s">
        <v>370</v>
      </c>
      <c r="X14" s="103" t="s">
        <v>368</v>
      </c>
      <c r="Y14" s="226" t="s">
        <v>369</v>
      </c>
      <c r="Z14" s="226" t="s">
        <v>370</v>
      </c>
      <c r="AA14" s="103" t="s">
        <v>368</v>
      </c>
      <c r="AB14" s="226" t="s">
        <v>369</v>
      </c>
      <c r="AC14" s="226" t="s">
        <v>370</v>
      </c>
      <c r="AD14" s="103" t="s">
        <v>368</v>
      </c>
      <c r="AE14" s="226" t="s">
        <v>369</v>
      </c>
      <c r="AF14" s="226" t="s">
        <v>370</v>
      </c>
      <c r="AG14" s="103" t="s">
        <v>368</v>
      </c>
      <c r="AH14" s="226" t="s">
        <v>369</v>
      </c>
      <c r="AI14" s="226" t="s">
        <v>370</v>
      </c>
      <c r="AJ14" s="103" t="s">
        <v>368</v>
      </c>
      <c r="AK14" s="226" t="s">
        <v>369</v>
      </c>
      <c r="AL14" s="226" t="s">
        <v>370</v>
      </c>
      <c r="AM14" s="103" t="s">
        <v>368</v>
      </c>
      <c r="AN14" s="226" t="s">
        <v>369</v>
      </c>
      <c r="AO14" s="226" t="s">
        <v>370</v>
      </c>
      <c r="AP14" s="103" t="s">
        <v>368</v>
      </c>
      <c r="AQ14" s="226" t="s">
        <v>369</v>
      </c>
      <c r="AR14" s="226" t="s">
        <v>370</v>
      </c>
      <c r="AS14" s="103" t="s">
        <v>368</v>
      </c>
      <c r="AT14" s="226" t="s">
        <v>369</v>
      </c>
      <c r="AU14" s="226" t="s">
        <v>370</v>
      </c>
      <c r="AV14" s="103" t="s">
        <v>368</v>
      </c>
      <c r="AW14" s="226" t="s">
        <v>369</v>
      </c>
      <c r="AX14" s="226" t="s">
        <v>370</v>
      </c>
      <c r="AY14" s="103" t="s">
        <v>368</v>
      </c>
      <c r="AZ14" s="226" t="s">
        <v>369</v>
      </c>
      <c r="BA14" s="226" t="s">
        <v>370</v>
      </c>
      <c r="BB14" s="325"/>
      <c r="BC14" s="326"/>
      <c r="BD14" s="326"/>
    </row>
    <row r="15" spans="1:56" s="157" customFormat="1" ht="18" customHeight="1" x14ac:dyDescent="0.25">
      <c r="A15" s="227"/>
      <c r="B15" s="228">
        <v>1</v>
      </c>
      <c r="C15" s="228">
        <v>2</v>
      </c>
      <c r="D15" s="229"/>
      <c r="E15" s="229"/>
      <c r="F15" s="230"/>
      <c r="G15" s="231"/>
      <c r="H15" s="231"/>
      <c r="I15" s="232"/>
      <c r="J15" s="232"/>
      <c r="K15" s="232"/>
      <c r="L15" s="146"/>
      <c r="M15" s="233"/>
      <c r="N15" s="233"/>
      <c r="O15" s="146"/>
      <c r="P15" s="233"/>
      <c r="Q15" s="233"/>
      <c r="R15" s="146"/>
      <c r="S15" s="233"/>
      <c r="T15" s="233"/>
      <c r="U15" s="146"/>
      <c r="V15" s="233"/>
      <c r="W15" s="233"/>
      <c r="X15" s="146"/>
      <c r="Y15" s="233"/>
      <c r="Z15" s="233"/>
      <c r="AA15" s="146"/>
      <c r="AB15" s="233"/>
      <c r="AC15" s="233"/>
      <c r="AD15" s="146"/>
      <c r="AE15" s="233"/>
      <c r="AF15" s="233"/>
      <c r="AG15" s="146"/>
      <c r="AH15" s="233"/>
      <c r="AI15" s="233"/>
      <c r="AJ15" s="146"/>
      <c r="AK15" s="233"/>
      <c r="AL15" s="233"/>
      <c r="AM15" s="146"/>
      <c r="AN15" s="233"/>
      <c r="AO15" s="233"/>
      <c r="AP15" s="146"/>
      <c r="AQ15" s="233"/>
      <c r="AR15" s="233"/>
      <c r="AS15" s="146"/>
      <c r="AT15" s="233"/>
      <c r="AU15" s="233"/>
      <c r="AV15" s="146"/>
      <c r="AW15" s="233"/>
      <c r="AX15" s="233"/>
      <c r="AY15" s="146"/>
      <c r="AZ15" s="233"/>
      <c r="BA15" s="233"/>
      <c r="BB15" s="234">
        <v>3</v>
      </c>
      <c r="BC15" s="234">
        <v>4</v>
      </c>
      <c r="BD15" s="234">
        <v>5</v>
      </c>
    </row>
    <row r="16" spans="1:56" s="68" customFormat="1" ht="21.75" customHeight="1" x14ac:dyDescent="0.25">
      <c r="A16" s="235"/>
      <c r="B16" s="70"/>
      <c r="C16" s="79" t="s">
        <v>250</v>
      </c>
      <c r="D16" s="67"/>
      <c r="E16" s="67"/>
      <c r="F16" s="80">
        <f>F19+F26+F36+F49+F60</f>
        <v>548454</v>
      </c>
      <c r="G16" s="80">
        <f t="shared" ref="G16:K16" si="0">G19+G26+G36+G49+G60</f>
        <v>545270</v>
      </c>
      <c r="H16" s="80">
        <f t="shared" si="0"/>
        <v>559687</v>
      </c>
      <c r="I16" s="80">
        <f t="shared" si="0"/>
        <v>0</v>
      </c>
      <c r="J16" s="80">
        <f t="shared" si="0"/>
        <v>0</v>
      </c>
      <c r="K16" s="80">
        <f t="shared" si="0"/>
        <v>0</v>
      </c>
      <c r="L16" s="81">
        <f>L19+L26+L36+L49+L60</f>
        <v>548454</v>
      </c>
      <c r="M16" s="81">
        <f t="shared" ref="M16:AK16" si="1">M19+M26+M36+M49+M60</f>
        <v>545270</v>
      </c>
      <c r="N16" s="81">
        <f t="shared" si="1"/>
        <v>559687</v>
      </c>
      <c r="O16" s="81">
        <f t="shared" si="1"/>
        <v>-5648</v>
      </c>
      <c r="P16" s="81">
        <f t="shared" si="1"/>
        <v>0</v>
      </c>
      <c r="Q16" s="81">
        <f t="shared" si="1"/>
        <v>0</v>
      </c>
      <c r="R16" s="81">
        <f t="shared" si="1"/>
        <v>542806</v>
      </c>
      <c r="S16" s="81">
        <f t="shared" si="1"/>
        <v>545270</v>
      </c>
      <c r="T16" s="81">
        <f t="shared" si="1"/>
        <v>559687</v>
      </c>
      <c r="U16" s="81">
        <f t="shared" si="1"/>
        <v>0</v>
      </c>
      <c r="V16" s="81">
        <f t="shared" si="1"/>
        <v>0</v>
      </c>
      <c r="W16" s="81">
        <f t="shared" si="1"/>
        <v>0</v>
      </c>
      <c r="X16" s="81">
        <f t="shared" si="1"/>
        <v>542806</v>
      </c>
      <c r="Y16" s="81">
        <f t="shared" si="1"/>
        <v>545270</v>
      </c>
      <c r="Z16" s="81">
        <f t="shared" si="1"/>
        <v>559687</v>
      </c>
      <c r="AA16" s="81">
        <f t="shared" si="1"/>
        <v>0</v>
      </c>
      <c r="AB16" s="81">
        <f t="shared" si="1"/>
        <v>0</v>
      </c>
      <c r="AC16" s="81">
        <f t="shared" si="1"/>
        <v>0</v>
      </c>
      <c r="AD16" s="81">
        <f>AD19+AD26+AD36+AD49+AD60</f>
        <v>542806</v>
      </c>
      <c r="AE16" s="81">
        <f t="shared" si="1"/>
        <v>545270</v>
      </c>
      <c r="AF16" s="81">
        <f>AF19+AF26+AF36+AF49+AF60</f>
        <v>559687</v>
      </c>
      <c r="AG16" s="81">
        <f t="shared" si="1"/>
        <v>0</v>
      </c>
      <c r="AH16" s="81">
        <f t="shared" si="1"/>
        <v>0</v>
      </c>
      <c r="AI16" s="81">
        <f t="shared" si="1"/>
        <v>0</v>
      </c>
      <c r="AJ16" s="81">
        <f>AJ19+AJ26+AJ36+AJ49+AJ60</f>
        <v>542806</v>
      </c>
      <c r="AK16" s="81">
        <f t="shared" si="1"/>
        <v>545270</v>
      </c>
      <c r="AL16" s="81">
        <f>AL19+AL26+AL36+AL49+AL60</f>
        <v>559687</v>
      </c>
      <c r="AM16" s="81">
        <f t="shared" ref="AM16:AO16" si="2">AM19+AM26+AM36+AM49+AM60</f>
        <v>-8465</v>
      </c>
      <c r="AN16" s="81">
        <f t="shared" si="2"/>
        <v>0</v>
      </c>
      <c r="AO16" s="81">
        <f t="shared" si="2"/>
        <v>0</v>
      </c>
      <c r="AP16" s="81">
        <f>AP19+AP26+AP36+AP49+AP60</f>
        <v>534341</v>
      </c>
      <c r="AQ16" s="81">
        <f t="shared" ref="AQ16" si="3">AQ19+AQ26+AQ36+AQ49+AQ60</f>
        <v>545270</v>
      </c>
      <c r="AR16" s="81">
        <f>AR19+AR26+AR36+AR49+AR60</f>
        <v>559687</v>
      </c>
      <c r="AS16" s="81">
        <f t="shared" ref="AS16:AU16" si="4">AS19+AS26+AS36+AS49+AS60</f>
        <v>0</v>
      </c>
      <c r="AT16" s="81">
        <f t="shared" si="4"/>
        <v>0</v>
      </c>
      <c r="AU16" s="81">
        <f t="shared" si="4"/>
        <v>0</v>
      </c>
      <c r="AV16" s="81">
        <f>AV19+AV26+AV36+AV49+AV60</f>
        <v>534341</v>
      </c>
      <c r="AW16" s="81">
        <f t="shared" ref="AW16" si="5">AW19+AW26+AW36+AW49+AW60</f>
        <v>545270</v>
      </c>
      <c r="AX16" s="81">
        <f>AX19+AX26+AX36+AX49+AX60</f>
        <v>559687</v>
      </c>
      <c r="AY16" s="81">
        <f t="shared" ref="AY16:BA16" si="6">AY19+AY26+AY36+AY49+AY60</f>
        <v>-4189</v>
      </c>
      <c r="AZ16" s="81">
        <f t="shared" si="6"/>
        <v>0</v>
      </c>
      <c r="BA16" s="81">
        <f t="shared" si="6"/>
        <v>0</v>
      </c>
      <c r="BB16" s="81">
        <f>BB19+BB26+BB36+BB49+BB60</f>
        <v>530152</v>
      </c>
      <c r="BC16" s="81">
        <f t="shared" ref="BC16" si="7">BC19+BC26+BC36+BC49+BC60</f>
        <v>545270</v>
      </c>
      <c r="BD16" s="81">
        <f>BD19+BD26+BD36+BD49+BD60</f>
        <v>559687</v>
      </c>
    </row>
    <row r="17" spans="1:56" s="122" customFormat="1" ht="30" hidden="1" customHeight="1" x14ac:dyDescent="0.3">
      <c r="A17" s="149"/>
      <c r="B17" s="236"/>
      <c r="C17" s="237"/>
      <c r="D17" s="238"/>
      <c r="E17" s="238"/>
      <c r="F17" s="334" t="s">
        <v>321</v>
      </c>
      <c r="G17" s="334"/>
      <c r="H17" s="239"/>
      <c r="I17" s="162"/>
      <c r="J17" s="240"/>
      <c r="K17" s="240"/>
      <c r="L17" s="334" t="s">
        <v>321</v>
      </c>
      <c r="M17" s="334"/>
      <c r="N17" s="239"/>
      <c r="O17" s="334" t="s">
        <v>321</v>
      </c>
      <c r="P17" s="334"/>
      <c r="Q17" s="239"/>
      <c r="R17" s="241"/>
      <c r="S17" s="241"/>
      <c r="T17" s="241"/>
      <c r="U17" s="334" t="s">
        <v>321</v>
      </c>
      <c r="V17" s="334"/>
      <c r="W17" s="239"/>
      <c r="X17" s="241"/>
      <c r="Y17" s="241"/>
      <c r="Z17" s="241"/>
      <c r="AA17" s="334" t="s">
        <v>321</v>
      </c>
      <c r="AB17" s="334"/>
      <c r="AC17" s="239"/>
      <c r="AD17" s="241"/>
      <c r="AE17" s="241"/>
      <c r="AF17" s="241"/>
      <c r="AG17" s="334" t="s">
        <v>321</v>
      </c>
      <c r="AH17" s="334"/>
      <c r="AI17" s="239"/>
      <c r="AJ17" s="241"/>
      <c r="AK17" s="241"/>
      <c r="AL17" s="241"/>
      <c r="AM17" s="334" t="s">
        <v>321</v>
      </c>
      <c r="AN17" s="334"/>
      <c r="AO17" s="239"/>
      <c r="AP17" s="241"/>
      <c r="AQ17" s="241"/>
      <c r="AR17" s="241"/>
      <c r="AS17" s="334" t="s">
        <v>321</v>
      </c>
      <c r="AT17" s="334"/>
      <c r="AU17" s="239"/>
      <c r="AV17" s="241"/>
      <c r="AW17" s="241"/>
      <c r="AX17" s="241"/>
      <c r="AY17" s="334" t="s">
        <v>321</v>
      </c>
      <c r="AZ17" s="334"/>
      <c r="BA17" s="239"/>
      <c r="BB17" s="241"/>
      <c r="BC17" s="241"/>
      <c r="BD17" s="241"/>
    </row>
    <row r="18" spans="1:56" s="122" customFormat="1" ht="24" hidden="1" customHeight="1" x14ac:dyDescent="0.35">
      <c r="A18" s="149"/>
      <c r="B18" s="236"/>
      <c r="C18" s="242" t="s">
        <v>251</v>
      </c>
      <c r="D18" s="160"/>
      <c r="E18" s="160"/>
      <c r="F18" s="243">
        <f>(F20-F24)/43.08*28.08+F24</f>
        <v>262733.64066852361</v>
      </c>
      <c r="G18" s="243">
        <f>(G20-G24)/43.07*28.07+G24</f>
        <v>275450.64128163451</v>
      </c>
      <c r="H18" s="243">
        <f>(H20-H24)/42.72*27.72+H24</f>
        <v>287725.63764044945</v>
      </c>
      <c r="I18" s="162"/>
      <c r="J18" s="162"/>
      <c r="K18" s="162"/>
      <c r="L18" s="243">
        <f>(L20-L24)/43.08*28.08+L24</f>
        <v>262733.64066852361</v>
      </c>
      <c r="M18" s="243">
        <f>(M20-M24)/43.07*28.07+M24</f>
        <v>275450.64128163451</v>
      </c>
      <c r="N18" s="243">
        <f>(N20-N24)/42.72*27.72+N24</f>
        <v>287725.63764044945</v>
      </c>
      <c r="O18" s="243">
        <f>(O20-O24)/43.08*28.08+O24</f>
        <v>0</v>
      </c>
      <c r="P18" s="243">
        <f>(P20-P24)/43.07*28.07+P24</f>
        <v>0</v>
      </c>
      <c r="Q18" s="243">
        <f>(Q20-Q24)/42.72*27.72+Q24</f>
        <v>0</v>
      </c>
      <c r="R18" s="241"/>
      <c r="S18" s="241"/>
      <c r="T18" s="241"/>
      <c r="U18" s="243">
        <f>(U20-U24)/43.08*28.08+U24</f>
        <v>0</v>
      </c>
      <c r="V18" s="243">
        <f>(V20-V24)/43.07*28.07+V24</f>
        <v>0</v>
      </c>
      <c r="W18" s="243">
        <f>(W20-W24)/42.72*27.72+W24</f>
        <v>0</v>
      </c>
      <c r="X18" s="241"/>
      <c r="Y18" s="241"/>
      <c r="Z18" s="241"/>
      <c r="AA18" s="243">
        <f>(AA20-AA24)/43.08*28.08+AA24</f>
        <v>0</v>
      </c>
      <c r="AB18" s="243">
        <f>(AB20-AB24)/43.07*28.07+AB24</f>
        <v>0</v>
      </c>
      <c r="AC18" s="243">
        <f>(AC20-AC24)/42.72*27.72+AC24</f>
        <v>0</v>
      </c>
      <c r="AD18" s="241"/>
      <c r="AE18" s="241"/>
      <c r="AF18" s="241"/>
      <c r="AG18" s="243">
        <f>(AG20-AG24)/43.08*28.08+AG24</f>
        <v>0</v>
      </c>
      <c r="AH18" s="243">
        <f>(AH20-AH24)/43.07*28.07+AH24</f>
        <v>0</v>
      </c>
      <c r="AI18" s="243">
        <f>(AI20-AI24)/42.72*27.72+AI24</f>
        <v>0</v>
      </c>
      <c r="AJ18" s="241"/>
      <c r="AK18" s="241"/>
      <c r="AL18" s="241"/>
      <c r="AM18" s="243">
        <f>(AM20-AM24)/43.08*28.08+AM24</f>
        <v>0</v>
      </c>
      <c r="AN18" s="243">
        <f>(AN20-AN24)/43.07*28.07+AN24</f>
        <v>0</v>
      </c>
      <c r="AO18" s="243">
        <f>(AO20-AO24)/42.72*27.72+AO24</f>
        <v>0</v>
      </c>
      <c r="AP18" s="241"/>
      <c r="AQ18" s="241"/>
      <c r="AR18" s="241"/>
      <c r="AS18" s="244">
        <f>(AS20-AS24)/43.08*28.08+AS24</f>
        <v>0</v>
      </c>
      <c r="AT18" s="243">
        <f>(AT20-AT24)/43.07*28.07+AT24</f>
        <v>0</v>
      </c>
      <c r="AU18" s="243">
        <f>(AU20-AU24)/42.72*27.72+AU24</f>
        <v>0</v>
      </c>
      <c r="AV18" s="241"/>
      <c r="AW18" s="241"/>
      <c r="AX18" s="241"/>
      <c r="AY18" s="244">
        <f>(AY20-AY24)/43.08*28.08+AY24</f>
        <v>0</v>
      </c>
      <c r="AZ18" s="243">
        <f>(AZ20-AZ24)/43.07*28.07+AZ24</f>
        <v>0</v>
      </c>
      <c r="BA18" s="243">
        <f>(BA20-BA24)/42.72*27.72+BA24</f>
        <v>0</v>
      </c>
      <c r="BB18" s="241"/>
      <c r="BC18" s="241"/>
      <c r="BD18" s="241"/>
    </row>
    <row r="19" spans="1:56" s="84" customFormat="1" x14ac:dyDescent="0.3">
      <c r="A19" s="149"/>
      <c r="B19" s="185" t="s">
        <v>1</v>
      </c>
      <c r="C19" s="196" t="s">
        <v>113</v>
      </c>
      <c r="D19" s="160"/>
      <c r="E19" s="160"/>
      <c r="F19" s="80">
        <f t="shared" ref="F19:BD19" si="8">F20</f>
        <v>402453</v>
      </c>
      <c r="G19" s="80">
        <f t="shared" si="8"/>
        <v>422016</v>
      </c>
      <c r="H19" s="80">
        <f t="shared" si="8"/>
        <v>442792</v>
      </c>
      <c r="I19" s="80">
        <f t="shared" si="8"/>
        <v>0</v>
      </c>
      <c r="J19" s="80">
        <f t="shared" si="8"/>
        <v>0</v>
      </c>
      <c r="K19" s="80">
        <f t="shared" si="8"/>
        <v>0</v>
      </c>
      <c r="L19" s="81">
        <f t="shared" si="8"/>
        <v>402453</v>
      </c>
      <c r="M19" s="81">
        <f t="shared" si="8"/>
        <v>422016</v>
      </c>
      <c r="N19" s="81">
        <f t="shared" si="8"/>
        <v>442792</v>
      </c>
      <c r="O19" s="81">
        <f t="shared" si="8"/>
        <v>0</v>
      </c>
      <c r="P19" s="81">
        <f t="shared" si="8"/>
        <v>0</v>
      </c>
      <c r="Q19" s="81">
        <f t="shared" si="8"/>
        <v>0</v>
      </c>
      <c r="R19" s="81">
        <f t="shared" si="8"/>
        <v>402453</v>
      </c>
      <c r="S19" s="81">
        <f t="shared" si="8"/>
        <v>422016</v>
      </c>
      <c r="T19" s="81">
        <f t="shared" si="8"/>
        <v>442792</v>
      </c>
      <c r="U19" s="81">
        <f t="shared" si="8"/>
        <v>0</v>
      </c>
      <c r="V19" s="81">
        <f t="shared" si="8"/>
        <v>0</v>
      </c>
      <c r="W19" s="81">
        <f t="shared" si="8"/>
        <v>0</v>
      </c>
      <c r="X19" s="81">
        <f t="shared" si="8"/>
        <v>402453</v>
      </c>
      <c r="Y19" s="81">
        <f t="shared" si="8"/>
        <v>422016</v>
      </c>
      <c r="Z19" s="81">
        <f t="shared" si="8"/>
        <v>442792</v>
      </c>
      <c r="AA19" s="81">
        <f t="shared" si="8"/>
        <v>0</v>
      </c>
      <c r="AB19" s="81">
        <f t="shared" si="8"/>
        <v>0</v>
      </c>
      <c r="AC19" s="81">
        <f t="shared" si="8"/>
        <v>0</v>
      </c>
      <c r="AD19" s="81">
        <f t="shared" si="8"/>
        <v>402453</v>
      </c>
      <c r="AE19" s="81">
        <f t="shared" si="8"/>
        <v>422016</v>
      </c>
      <c r="AF19" s="81">
        <f t="shared" si="8"/>
        <v>442792</v>
      </c>
      <c r="AG19" s="81">
        <f t="shared" si="8"/>
        <v>0</v>
      </c>
      <c r="AH19" s="81">
        <f t="shared" si="8"/>
        <v>0</v>
      </c>
      <c r="AI19" s="81">
        <f t="shared" si="8"/>
        <v>0</v>
      </c>
      <c r="AJ19" s="81">
        <f t="shared" si="8"/>
        <v>402453</v>
      </c>
      <c r="AK19" s="81">
        <f t="shared" si="8"/>
        <v>422016</v>
      </c>
      <c r="AL19" s="81">
        <f t="shared" si="8"/>
        <v>442792</v>
      </c>
      <c r="AM19" s="81">
        <f t="shared" si="8"/>
        <v>0</v>
      </c>
      <c r="AN19" s="81">
        <f t="shared" si="8"/>
        <v>0</v>
      </c>
      <c r="AO19" s="81">
        <f t="shared" si="8"/>
        <v>0</v>
      </c>
      <c r="AP19" s="81">
        <f t="shared" si="8"/>
        <v>402453</v>
      </c>
      <c r="AQ19" s="81">
        <f t="shared" si="8"/>
        <v>422016</v>
      </c>
      <c r="AR19" s="81">
        <f t="shared" si="8"/>
        <v>442792</v>
      </c>
      <c r="AS19" s="81">
        <f t="shared" si="8"/>
        <v>0</v>
      </c>
      <c r="AT19" s="81">
        <f t="shared" si="8"/>
        <v>0</v>
      </c>
      <c r="AU19" s="81">
        <f t="shared" si="8"/>
        <v>0</v>
      </c>
      <c r="AV19" s="81">
        <f t="shared" si="8"/>
        <v>402453</v>
      </c>
      <c r="AW19" s="81">
        <f t="shared" si="8"/>
        <v>422016</v>
      </c>
      <c r="AX19" s="81">
        <f t="shared" si="8"/>
        <v>442792</v>
      </c>
      <c r="AY19" s="81">
        <f t="shared" si="8"/>
        <v>0</v>
      </c>
      <c r="AZ19" s="81">
        <f t="shared" si="8"/>
        <v>0</v>
      </c>
      <c r="BA19" s="81">
        <f t="shared" si="8"/>
        <v>0</v>
      </c>
      <c r="BB19" s="81">
        <f t="shared" si="8"/>
        <v>402453</v>
      </c>
      <c r="BC19" s="81">
        <f t="shared" si="8"/>
        <v>422016</v>
      </c>
      <c r="BD19" s="81">
        <f t="shared" si="8"/>
        <v>442792</v>
      </c>
    </row>
    <row r="20" spans="1:56" s="84" customFormat="1" ht="23.25" customHeight="1" x14ac:dyDescent="0.3">
      <c r="A20" s="149">
        <v>182</v>
      </c>
      <c r="B20" s="185" t="s">
        <v>2</v>
      </c>
      <c r="C20" s="150" t="s">
        <v>114</v>
      </c>
      <c r="D20" s="160"/>
      <c r="E20" s="160"/>
      <c r="F20" s="161">
        <f>SUM(F21:F25)</f>
        <v>402453</v>
      </c>
      <c r="G20" s="161">
        <f>SUM(G21:G25)</f>
        <v>422016</v>
      </c>
      <c r="H20" s="161">
        <f>SUM(H21:H25)</f>
        <v>442792</v>
      </c>
      <c r="I20" s="162">
        <f>L20-F20</f>
        <v>0</v>
      </c>
      <c r="J20" s="162">
        <f t="shared" ref="J20:K85" si="9">M20-G20</f>
        <v>0</v>
      </c>
      <c r="K20" s="162">
        <f t="shared" si="9"/>
        <v>0</v>
      </c>
      <c r="L20" s="156">
        <f>SUM(L21:L25)</f>
        <v>402453</v>
      </c>
      <c r="M20" s="156">
        <f>SUM(M21:M25)</f>
        <v>422016</v>
      </c>
      <c r="N20" s="156">
        <f>SUM(N21:N25)</f>
        <v>442792</v>
      </c>
      <c r="O20" s="156">
        <f t="shared" ref="O20:AX20" si="10">SUM(O21:O25)</f>
        <v>0</v>
      </c>
      <c r="P20" s="156">
        <f t="shared" si="10"/>
        <v>0</v>
      </c>
      <c r="Q20" s="156">
        <f t="shared" si="10"/>
        <v>0</v>
      </c>
      <c r="R20" s="156">
        <f t="shared" si="10"/>
        <v>402453</v>
      </c>
      <c r="S20" s="156">
        <f t="shared" si="10"/>
        <v>422016</v>
      </c>
      <c r="T20" s="156">
        <f t="shared" si="10"/>
        <v>442792</v>
      </c>
      <c r="U20" s="156">
        <f t="shared" si="10"/>
        <v>0</v>
      </c>
      <c r="V20" s="156">
        <f t="shared" si="10"/>
        <v>0</v>
      </c>
      <c r="W20" s="156">
        <f t="shared" si="10"/>
        <v>0</v>
      </c>
      <c r="X20" s="156">
        <f t="shared" si="10"/>
        <v>402453</v>
      </c>
      <c r="Y20" s="156">
        <f t="shared" si="10"/>
        <v>422016</v>
      </c>
      <c r="Z20" s="156">
        <f t="shared" si="10"/>
        <v>442792</v>
      </c>
      <c r="AA20" s="156">
        <f t="shared" si="10"/>
        <v>0</v>
      </c>
      <c r="AB20" s="156">
        <f t="shared" si="10"/>
        <v>0</v>
      </c>
      <c r="AC20" s="156">
        <f t="shared" si="10"/>
        <v>0</v>
      </c>
      <c r="AD20" s="156">
        <f t="shared" si="10"/>
        <v>402453</v>
      </c>
      <c r="AE20" s="156">
        <f t="shared" si="10"/>
        <v>422016</v>
      </c>
      <c r="AF20" s="156">
        <f t="shared" si="10"/>
        <v>442792</v>
      </c>
      <c r="AG20" s="156">
        <f t="shared" si="10"/>
        <v>0</v>
      </c>
      <c r="AH20" s="156">
        <f t="shared" si="10"/>
        <v>0</v>
      </c>
      <c r="AI20" s="156">
        <f t="shared" si="10"/>
        <v>0</v>
      </c>
      <c r="AJ20" s="156">
        <f t="shared" si="10"/>
        <v>402453</v>
      </c>
      <c r="AK20" s="156">
        <f t="shared" si="10"/>
        <v>422016</v>
      </c>
      <c r="AL20" s="156">
        <f t="shared" si="10"/>
        <v>442792</v>
      </c>
      <c r="AM20" s="156">
        <f t="shared" si="10"/>
        <v>0</v>
      </c>
      <c r="AN20" s="156">
        <f t="shared" si="10"/>
        <v>0</v>
      </c>
      <c r="AO20" s="156">
        <f t="shared" si="10"/>
        <v>0</v>
      </c>
      <c r="AP20" s="156">
        <f t="shared" si="10"/>
        <v>402453</v>
      </c>
      <c r="AQ20" s="156">
        <f t="shared" si="10"/>
        <v>422016</v>
      </c>
      <c r="AR20" s="156">
        <f t="shared" si="10"/>
        <v>442792</v>
      </c>
      <c r="AS20" s="156">
        <f t="shared" si="10"/>
        <v>0</v>
      </c>
      <c r="AT20" s="156">
        <f t="shared" si="10"/>
        <v>0</v>
      </c>
      <c r="AU20" s="156">
        <f t="shared" si="10"/>
        <v>0</v>
      </c>
      <c r="AV20" s="156">
        <f t="shared" si="10"/>
        <v>402453</v>
      </c>
      <c r="AW20" s="156">
        <f t="shared" si="10"/>
        <v>422016</v>
      </c>
      <c r="AX20" s="156">
        <f t="shared" si="10"/>
        <v>442792</v>
      </c>
      <c r="AY20" s="156">
        <f t="shared" ref="AY20:BD20" si="11">SUM(AY21:AY25)</f>
        <v>0</v>
      </c>
      <c r="AZ20" s="156">
        <f t="shared" si="11"/>
        <v>0</v>
      </c>
      <c r="BA20" s="156">
        <f t="shared" si="11"/>
        <v>0</v>
      </c>
      <c r="BB20" s="156">
        <f t="shared" si="11"/>
        <v>402453</v>
      </c>
      <c r="BC20" s="156">
        <f t="shared" si="11"/>
        <v>422016</v>
      </c>
      <c r="BD20" s="156">
        <f t="shared" si="11"/>
        <v>442792</v>
      </c>
    </row>
    <row r="21" spans="1:56" s="84" customFormat="1" ht="78.75" x14ac:dyDescent="0.25">
      <c r="A21" s="149">
        <v>182</v>
      </c>
      <c r="B21" s="70" t="s">
        <v>3</v>
      </c>
      <c r="C21" s="245" t="s">
        <v>252</v>
      </c>
      <c r="D21" s="160"/>
      <c r="E21" s="160"/>
      <c r="F21" s="161">
        <v>396918</v>
      </c>
      <c r="G21" s="161">
        <v>416270</v>
      </c>
      <c r="H21" s="161">
        <v>436835</v>
      </c>
      <c r="I21" s="162">
        <f>L21-F21</f>
        <v>0</v>
      </c>
      <c r="J21" s="162">
        <f t="shared" si="9"/>
        <v>0</v>
      </c>
      <c r="K21" s="162">
        <f t="shared" si="9"/>
        <v>0</v>
      </c>
      <c r="L21" s="156">
        <v>396918</v>
      </c>
      <c r="M21" s="156">
        <v>416270</v>
      </c>
      <c r="N21" s="156">
        <v>436835</v>
      </c>
      <c r="O21" s="156"/>
      <c r="P21" s="156"/>
      <c r="Q21" s="156"/>
      <c r="R21" s="154">
        <f t="shared" ref="R21:T85" si="12">L21+O21</f>
        <v>396918</v>
      </c>
      <c r="S21" s="154">
        <f t="shared" si="12"/>
        <v>416270</v>
      </c>
      <c r="T21" s="154">
        <f t="shared" si="12"/>
        <v>436835</v>
      </c>
      <c r="U21" s="156"/>
      <c r="V21" s="156"/>
      <c r="W21" s="156"/>
      <c r="X21" s="154">
        <f t="shared" ref="X21:Z25" si="13">R21+U21</f>
        <v>396918</v>
      </c>
      <c r="Y21" s="154">
        <f t="shared" si="13"/>
        <v>416270</v>
      </c>
      <c r="Z21" s="154">
        <f t="shared" si="13"/>
        <v>436835</v>
      </c>
      <c r="AA21" s="156"/>
      <c r="AB21" s="156"/>
      <c r="AC21" s="156"/>
      <c r="AD21" s="154">
        <f t="shared" ref="AD21:AF25" si="14">X21+AA21</f>
        <v>396918</v>
      </c>
      <c r="AE21" s="154">
        <f t="shared" si="14"/>
        <v>416270</v>
      </c>
      <c r="AF21" s="154">
        <f t="shared" si="14"/>
        <v>436835</v>
      </c>
      <c r="AG21" s="156"/>
      <c r="AH21" s="156"/>
      <c r="AI21" s="156"/>
      <c r="AJ21" s="154">
        <f t="shared" ref="AJ21:AL25" si="15">AD21+AG21</f>
        <v>396918</v>
      </c>
      <c r="AK21" s="154">
        <f t="shared" si="15"/>
        <v>416270</v>
      </c>
      <c r="AL21" s="154">
        <f t="shared" si="15"/>
        <v>436835</v>
      </c>
      <c r="AM21" s="156"/>
      <c r="AN21" s="156"/>
      <c r="AO21" s="156"/>
      <c r="AP21" s="154">
        <f t="shared" ref="AP21:AR25" si="16">AJ21+AM21</f>
        <v>396918</v>
      </c>
      <c r="AQ21" s="154">
        <f t="shared" si="16"/>
        <v>416270</v>
      </c>
      <c r="AR21" s="154">
        <f t="shared" si="16"/>
        <v>436835</v>
      </c>
      <c r="AS21" s="156"/>
      <c r="AT21" s="156"/>
      <c r="AU21" s="156"/>
      <c r="AV21" s="154">
        <f t="shared" ref="AV21:AX25" si="17">AP21+AS21</f>
        <v>396918</v>
      </c>
      <c r="AW21" s="154">
        <f t="shared" si="17"/>
        <v>416270</v>
      </c>
      <c r="AX21" s="154">
        <f t="shared" si="17"/>
        <v>436835</v>
      </c>
      <c r="AY21" s="156"/>
      <c r="AZ21" s="156"/>
      <c r="BA21" s="156"/>
      <c r="BB21" s="246">
        <f t="shared" ref="BB21:BB25" si="18">AV21+AY21</f>
        <v>396918</v>
      </c>
      <c r="BC21" s="154">
        <f t="shared" ref="BC21:BC25" si="19">AW21+AZ21</f>
        <v>416270</v>
      </c>
      <c r="BD21" s="154">
        <f t="shared" ref="BD21:BD25" si="20">AX21+BA21</f>
        <v>436835</v>
      </c>
    </row>
    <row r="22" spans="1:56" s="84" customFormat="1" ht="111" customHeight="1" x14ac:dyDescent="0.25">
      <c r="A22" s="149">
        <v>182</v>
      </c>
      <c r="B22" s="70" t="s">
        <v>4</v>
      </c>
      <c r="C22" s="169" t="s">
        <v>115</v>
      </c>
      <c r="D22" s="160"/>
      <c r="E22" s="160"/>
      <c r="F22" s="161">
        <v>1658</v>
      </c>
      <c r="G22" s="161">
        <v>1739</v>
      </c>
      <c r="H22" s="161">
        <v>1825</v>
      </c>
      <c r="I22" s="162"/>
      <c r="J22" s="162">
        <f t="shared" si="9"/>
        <v>0</v>
      </c>
      <c r="K22" s="162">
        <f t="shared" si="9"/>
        <v>0</v>
      </c>
      <c r="L22" s="156">
        <v>1658</v>
      </c>
      <c r="M22" s="156">
        <v>1739</v>
      </c>
      <c r="N22" s="156">
        <v>1825</v>
      </c>
      <c r="O22" s="156"/>
      <c r="P22" s="156"/>
      <c r="Q22" s="156"/>
      <c r="R22" s="154">
        <f t="shared" si="12"/>
        <v>1658</v>
      </c>
      <c r="S22" s="154">
        <f t="shared" si="12"/>
        <v>1739</v>
      </c>
      <c r="T22" s="154">
        <f t="shared" si="12"/>
        <v>1825</v>
      </c>
      <c r="U22" s="156"/>
      <c r="V22" s="156"/>
      <c r="W22" s="156"/>
      <c r="X22" s="154">
        <f t="shared" si="13"/>
        <v>1658</v>
      </c>
      <c r="Y22" s="154">
        <f t="shared" si="13"/>
        <v>1739</v>
      </c>
      <c r="Z22" s="154">
        <f t="shared" si="13"/>
        <v>1825</v>
      </c>
      <c r="AA22" s="156"/>
      <c r="AB22" s="156"/>
      <c r="AC22" s="156"/>
      <c r="AD22" s="154">
        <f t="shared" si="14"/>
        <v>1658</v>
      </c>
      <c r="AE22" s="154">
        <f t="shared" si="14"/>
        <v>1739</v>
      </c>
      <c r="AF22" s="154">
        <f t="shared" si="14"/>
        <v>1825</v>
      </c>
      <c r="AG22" s="156"/>
      <c r="AH22" s="156"/>
      <c r="AI22" s="156"/>
      <c r="AJ22" s="154">
        <f t="shared" si="15"/>
        <v>1658</v>
      </c>
      <c r="AK22" s="154">
        <f t="shared" si="15"/>
        <v>1739</v>
      </c>
      <c r="AL22" s="154">
        <f t="shared" si="15"/>
        <v>1825</v>
      </c>
      <c r="AM22" s="156"/>
      <c r="AN22" s="156"/>
      <c r="AO22" s="156"/>
      <c r="AP22" s="154">
        <f t="shared" si="16"/>
        <v>1658</v>
      </c>
      <c r="AQ22" s="154">
        <f t="shared" si="16"/>
        <v>1739</v>
      </c>
      <c r="AR22" s="154">
        <f t="shared" si="16"/>
        <v>1825</v>
      </c>
      <c r="AS22" s="156"/>
      <c r="AT22" s="156"/>
      <c r="AU22" s="156"/>
      <c r="AV22" s="154">
        <f t="shared" si="17"/>
        <v>1658</v>
      </c>
      <c r="AW22" s="154">
        <f t="shared" si="17"/>
        <v>1739</v>
      </c>
      <c r="AX22" s="154">
        <f t="shared" si="17"/>
        <v>1825</v>
      </c>
      <c r="AY22" s="156"/>
      <c r="AZ22" s="156"/>
      <c r="BA22" s="156"/>
      <c r="BB22" s="154">
        <f t="shared" si="18"/>
        <v>1658</v>
      </c>
      <c r="BC22" s="154">
        <f t="shared" si="19"/>
        <v>1739</v>
      </c>
      <c r="BD22" s="154">
        <f t="shared" si="20"/>
        <v>1825</v>
      </c>
    </row>
    <row r="23" spans="1:56" s="122" customFormat="1" ht="56.25" x14ac:dyDescent="0.25">
      <c r="A23" s="149">
        <v>182</v>
      </c>
      <c r="B23" s="70" t="s">
        <v>5</v>
      </c>
      <c r="C23" s="169" t="s">
        <v>116</v>
      </c>
      <c r="D23" s="160"/>
      <c r="E23" s="160"/>
      <c r="F23" s="161">
        <v>2698</v>
      </c>
      <c r="G23" s="161">
        <v>2829</v>
      </c>
      <c r="H23" s="161">
        <v>2969</v>
      </c>
      <c r="I23" s="162">
        <f t="shared" ref="I23:K87" si="21">L23-F23</f>
        <v>0</v>
      </c>
      <c r="J23" s="162">
        <f t="shared" si="9"/>
        <v>0</v>
      </c>
      <c r="K23" s="162">
        <f t="shared" si="9"/>
        <v>0</v>
      </c>
      <c r="L23" s="156">
        <v>2698</v>
      </c>
      <c r="M23" s="156">
        <v>2829</v>
      </c>
      <c r="N23" s="156">
        <v>2969</v>
      </c>
      <c r="O23" s="156"/>
      <c r="P23" s="156"/>
      <c r="Q23" s="156"/>
      <c r="R23" s="154">
        <f t="shared" si="12"/>
        <v>2698</v>
      </c>
      <c r="S23" s="154">
        <f t="shared" si="12"/>
        <v>2829</v>
      </c>
      <c r="T23" s="154">
        <f t="shared" si="12"/>
        <v>2969</v>
      </c>
      <c r="U23" s="156"/>
      <c r="V23" s="156"/>
      <c r="W23" s="156"/>
      <c r="X23" s="154">
        <f t="shared" si="13"/>
        <v>2698</v>
      </c>
      <c r="Y23" s="154">
        <f t="shared" si="13"/>
        <v>2829</v>
      </c>
      <c r="Z23" s="154">
        <f t="shared" si="13"/>
        <v>2969</v>
      </c>
      <c r="AA23" s="156"/>
      <c r="AB23" s="156"/>
      <c r="AC23" s="156"/>
      <c r="AD23" s="154">
        <f t="shared" si="14"/>
        <v>2698</v>
      </c>
      <c r="AE23" s="154">
        <f t="shared" si="14"/>
        <v>2829</v>
      </c>
      <c r="AF23" s="154">
        <f t="shared" si="14"/>
        <v>2969</v>
      </c>
      <c r="AG23" s="156"/>
      <c r="AH23" s="156"/>
      <c r="AI23" s="156"/>
      <c r="AJ23" s="154">
        <f t="shared" si="15"/>
        <v>2698</v>
      </c>
      <c r="AK23" s="154">
        <f t="shared" si="15"/>
        <v>2829</v>
      </c>
      <c r="AL23" s="154">
        <f t="shared" si="15"/>
        <v>2969</v>
      </c>
      <c r="AM23" s="156"/>
      <c r="AN23" s="156"/>
      <c r="AO23" s="156"/>
      <c r="AP23" s="154">
        <f t="shared" si="16"/>
        <v>2698</v>
      </c>
      <c r="AQ23" s="154">
        <f t="shared" si="16"/>
        <v>2829</v>
      </c>
      <c r="AR23" s="154">
        <f t="shared" si="16"/>
        <v>2969</v>
      </c>
      <c r="AS23" s="156"/>
      <c r="AT23" s="156"/>
      <c r="AU23" s="156"/>
      <c r="AV23" s="154">
        <f t="shared" si="17"/>
        <v>2698</v>
      </c>
      <c r="AW23" s="154">
        <f t="shared" si="17"/>
        <v>2829</v>
      </c>
      <c r="AX23" s="154">
        <f t="shared" si="17"/>
        <v>2969</v>
      </c>
      <c r="AY23" s="156"/>
      <c r="AZ23" s="156"/>
      <c r="BA23" s="156"/>
      <c r="BB23" s="154">
        <f t="shared" si="18"/>
        <v>2698</v>
      </c>
      <c r="BC23" s="154">
        <f t="shared" si="19"/>
        <v>2829</v>
      </c>
      <c r="BD23" s="154">
        <f t="shared" si="20"/>
        <v>2969</v>
      </c>
    </row>
    <row r="24" spans="1:56" s="122" customFormat="1" ht="93.75" x14ac:dyDescent="0.25">
      <c r="A24" s="149">
        <v>182</v>
      </c>
      <c r="B24" s="70" t="s">
        <v>6</v>
      </c>
      <c r="C24" s="169" t="s">
        <v>117</v>
      </c>
      <c r="D24" s="160"/>
      <c r="E24" s="160"/>
      <c r="F24" s="161">
        <v>1179</v>
      </c>
      <c r="G24" s="161">
        <v>1178</v>
      </c>
      <c r="H24" s="161">
        <v>1163</v>
      </c>
      <c r="I24" s="162">
        <f t="shared" si="21"/>
        <v>0</v>
      </c>
      <c r="J24" s="162">
        <f t="shared" si="9"/>
        <v>0</v>
      </c>
      <c r="K24" s="162">
        <f t="shared" si="9"/>
        <v>0</v>
      </c>
      <c r="L24" s="156">
        <v>1179</v>
      </c>
      <c r="M24" s="156">
        <v>1178</v>
      </c>
      <c r="N24" s="156">
        <v>1163</v>
      </c>
      <c r="O24" s="156"/>
      <c r="P24" s="156"/>
      <c r="Q24" s="156"/>
      <c r="R24" s="154">
        <f t="shared" si="12"/>
        <v>1179</v>
      </c>
      <c r="S24" s="154">
        <f t="shared" si="12"/>
        <v>1178</v>
      </c>
      <c r="T24" s="154">
        <f t="shared" si="12"/>
        <v>1163</v>
      </c>
      <c r="U24" s="156"/>
      <c r="V24" s="156"/>
      <c r="W24" s="156"/>
      <c r="X24" s="154">
        <f t="shared" si="13"/>
        <v>1179</v>
      </c>
      <c r="Y24" s="154">
        <f t="shared" si="13"/>
        <v>1178</v>
      </c>
      <c r="Z24" s="154">
        <f t="shared" si="13"/>
        <v>1163</v>
      </c>
      <c r="AA24" s="156"/>
      <c r="AB24" s="156"/>
      <c r="AC24" s="156"/>
      <c r="AD24" s="154">
        <f t="shared" si="14"/>
        <v>1179</v>
      </c>
      <c r="AE24" s="154">
        <f t="shared" si="14"/>
        <v>1178</v>
      </c>
      <c r="AF24" s="154">
        <f t="shared" si="14"/>
        <v>1163</v>
      </c>
      <c r="AG24" s="156"/>
      <c r="AH24" s="156"/>
      <c r="AI24" s="156"/>
      <c r="AJ24" s="154">
        <f t="shared" si="15"/>
        <v>1179</v>
      </c>
      <c r="AK24" s="154">
        <f t="shared" si="15"/>
        <v>1178</v>
      </c>
      <c r="AL24" s="154">
        <f t="shared" si="15"/>
        <v>1163</v>
      </c>
      <c r="AM24" s="156"/>
      <c r="AN24" s="156"/>
      <c r="AO24" s="156"/>
      <c r="AP24" s="154">
        <f t="shared" si="16"/>
        <v>1179</v>
      </c>
      <c r="AQ24" s="154">
        <f t="shared" si="16"/>
        <v>1178</v>
      </c>
      <c r="AR24" s="154">
        <f t="shared" si="16"/>
        <v>1163</v>
      </c>
      <c r="AS24" s="156"/>
      <c r="AT24" s="156"/>
      <c r="AU24" s="156"/>
      <c r="AV24" s="154">
        <f t="shared" si="17"/>
        <v>1179</v>
      </c>
      <c r="AW24" s="154">
        <f t="shared" si="17"/>
        <v>1178</v>
      </c>
      <c r="AX24" s="154">
        <f t="shared" si="17"/>
        <v>1163</v>
      </c>
      <c r="AY24" s="156"/>
      <c r="AZ24" s="156"/>
      <c r="BA24" s="156"/>
      <c r="BB24" s="154">
        <f t="shared" si="18"/>
        <v>1179</v>
      </c>
      <c r="BC24" s="154">
        <f t="shared" si="19"/>
        <v>1178</v>
      </c>
      <c r="BD24" s="154">
        <f t="shared" si="20"/>
        <v>1163</v>
      </c>
    </row>
    <row r="25" spans="1:56" s="249" customFormat="1" ht="56.25" hidden="1" customHeight="1" x14ac:dyDescent="0.25">
      <c r="A25" s="149">
        <v>182</v>
      </c>
      <c r="B25" s="247" t="s">
        <v>253</v>
      </c>
      <c r="C25" s="248" t="s">
        <v>322</v>
      </c>
      <c r="D25" s="160"/>
      <c r="E25" s="160"/>
      <c r="F25" s="161">
        <v>0</v>
      </c>
      <c r="G25" s="161">
        <v>0</v>
      </c>
      <c r="H25" s="161">
        <v>0</v>
      </c>
      <c r="I25" s="162">
        <f t="shared" si="21"/>
        <v>0</v>
      </c>
      <c r="J25" s="162">
        <f t="shared" si="9"/>
        <v>0</v>
      </c>
      <c r="K25" s="162">
        <f t="shared" si="9"/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204">
        <f t="shared" si="12"/>
        <v>0</v>
      </c>
      <c r="S25" s="204">
        <f t="shared" si="12"/>
        <v>0</v>
      </c>
      <c r="T25" s="204">
        <f t="shared" si="12"/>
        <v>0</v>
      </c>
      <c r="U25" s="161">
        <v>0</v>
      </c>
      <c r="V25" s="161">
        <v>0</v>
      </c>
      <c r="W25" s="161">
        <v>0</v>
      </c>
      <c r="X25" s="204">
        <f t="shared" si="13"/>
        <v>0</v>
      </c>
      <c r="Y25" s="204">
        <f t="shared" si="13"/>
        <v>0</v>
      </c>
      <c r="Z25" s="204">
        <f t="shared" si="13"/>
        <v>0</v>
      </c>
      <c r="AA25" s="161">
        <v>0</v>
      </c>
      <c r="AB25" s="161">
        <v>0</v>
      </c>
      <c r="AC25" s="161">
        <v>0</v>
      </c>
      <c r="AD25" s="204">
        <f t="shared" si="14"/>
        <v>0</v>
      </c>
      <c r="AE25" s="204">
        <f t="shared" si="14"/>
        <v>0</v>
      </c>
      <c r="AF25" s="204">
        <f t="shared" si="14"/>
        <v>0</v>
      </c>
      <c r="AG25" s="161">
        <v>0</v>
      </c>
      <c r="AH25" s="161">
        <v>0</v>
      </c>
      <c r="AI25" s="161">
        <v>0</v>
      </c>
      <c r="AJ25" s="204">
        <f t="shared" si="15"/>
        <v>0</v>
      </c>
      <c r="AK25" s="204">
        <f t="shared" si="15"/>
        <v>0</v>
      </c>
      <c r="AL25" s="204">
        <f t="shared" si="15"/>
        <v>0</v>
      </c>
      <c r="AM25" s="161">
        <v>0</v>
      </c>
      <c r="AN25" s="161">
        <v>0</v>
      </c>
      <c r="AO25" s="161">
        <v>0</v>
      </c>
      <c r="AP25" s="204">
        <f t="shared" si="16"/>
        <v>0</v>
      </c>
      <c r="AQ25" s="204">
        <f t="shared" si="16"/>
        <v>0</v>
      </c>
      <c r="AR25" s="204">
        <f t="shared" si="16"/>
        <v>0</v>
      </c>
      <c r="AS25" s="161">
        <v>0</v>
      </c>
      <c r="AT25" s="161">
        <v>0</v>
      </c>
      <c r="AU25" s="161">
        <v>0</v>
      </c>
      <c r="AV25" s="204">
        <f t="shared" si="17"/>
        <v>0</v>
      </c>
      <c r="AW25" s="204">
        <f t="shared" si="17"/>
        <v>0</v>
      </c>
      <c r="AX25" s="204">
        <f t="shared" si="17"/>
        <v>0</v>
      </c>
      <c r="AY25" s="161">
        <v>0</v>
      </c>
      <c r="AZ25" s="161">
        <v>0</v>
      </c>
      <c r="BA25" s="161">
        <v>0</v>
      </c>
      <c r="BB25" s="204">
        <f t="shared" si="18"/>
        <v>0</v>
      </c>
      <c r="BC25" s="204">
        <f t="shared" si="19"/>
        <v>0</v>
      </c>
      <c r="BD25" s="204">
        <f t="shared" si="20"/>
        <v>0</v>
      </c>
    </row>
    <row r="26" spans="1:56" s="105" customFormat="1" ht="37.5" x14ac:dyDescent="0.35">
      <c r="A26" s="149">
        <v>100</v>
      </c>
      <c r="B26" s="70" t="s">
        <v>7</v>
      </c>
      <c r="C26" s="186" t="s">
        <v>254</v>
      </c>
      <c r="D26" s="160"/>
      <c r="E26" s="160"/>
      <c r="F26" s="80">
        <f>F27</f>
        <v>18525</v>
      </c>
      <c r="G26" s="80">
        <f>G27</f>
        <v>20698</v>
      </c>
      <c r="H26" s="80">
        <f>H27</f>
        <v>20850</v>
      </c>
      <c r="I26" s="171">
        <f t="shared" si="21"/>
        <v>0</v>
      </c>
      <c r="J26" s="162">
        <f t="shared" si="9"/>
        <v>0</v>
      </c>
      <c r="K26" s="162">
        <f t="shared" si="9"/>
        <v>0</v>
      </c>
      <c r="L26" s="81">
        <f>L27</f>
        <v>18525</v>
      </c>
      <c r="M26" s="81">
        <f>M27</f>
        <v>20698</v>
      </c>
      <c r="N26" s="81">
        <f>N27</f>
        <v>20850</v>
      </c>
      <c r="O26" s="81">
        <f t="shared" ref="O26:BD26" si="22">O27</f>
        <v>0</v>
      </c>
      <c r="P26" s="81">
        <f t="shared" si="22"/>
        <v>0</v>
      </c>
      <c r="Q26" s="81">
        <f t="shared" si="22"/>
        <v>0</v>
      </c>
      <c r="R26" s="81">
        <f t="shared" si="22"/>
        <v>18525</v>
      </c>
      <c r="S26" s="81">
        <f t="shared" si="22"/>
        <v>20698</v>
      </c>
      <c r="T26" s="81">
        <f t="shared" si="22"/>
        <v>20850</v>
      </c>
      <c r="U26" s="81">
        <f t="shared" si="22"/>
        <v>0</v>
      </c>
      <c r="V26" s="81">
        <f t="shared" si="22"/>
        <v>0</v>
      </c>
      <c r="W26" s="81">
        <f t="shared" si="22"/>
        <v>0</v>
      </c>
      <c r="X26" s="81">
        <f t="shared" si="22"/>
        <v>18525</v>
      </c>
      <c r="Y26" s="81">
        <f t="shared" si="22"/>
        <v>20698</v>
      </c>
      <c r="Z26" s="81">
        <f t="shared" si="22"/>
        <v>20850</v>
      </c>
      <c r="AA26" s="81">
        <f t="shared" si="22"/>
        <v>0</v>
      </c>
      <c r="AB26" s="81">
        <f t="shared" si="22"/>
        <v>0</v>
      </c>
      <c r="AC26" s="81">
        <f t="shared" si="22"/>
        <v>0</v>
      </c>
      <c r="AD26" s="81">
        <f t="shared" si="22"/>
        <v>18525</v>
      </c>
      <c r="AE26" s="81">
        <f t="shared" si="22"/>
        <v>20698</v>
      </c>
      <c r="AF26" s="81">
        <f t="shared" si="22"/>
        <v>20850</v>
      </c>
      <c r="AG26" s="81">
        <f t="shared" si="22"/>
        <v>0</v>
      </c>
      <c r="AH26" s="81">
        <f t="shared" si="22"/>
        <v>0</v>
      </c>
      <c r="AI26" s="81">
        <f t="shared" si="22"/>
        <v>0</v>
      </c>
      <c r="AJ26" s="81">
        <f t="shared" si="22"/>
        <v>18525</v>
      </c>
      <c r="AK26" s="81">
        <f t="shared" si="22"/>
        <v>20698</v>
      </c>
      <c r="AL26" s="81">
        <f t="shared" si="22"/>
        <v>20850</v>
      </c>
      <c r="AM26" s="81">
        <f t="shared" si="22"/>
        <v>0</v>
      </c>
      <c r="AN26" s="81">
        <f t="shared" si="22"/>
        <v>0</v>
      </c>
      <c r="AO26" s="81">
        <f t="shared" si="22"/>
        <v>0</v>
      </c>
      <c r="AP26" s="81">
        <f t="shared" si="22"/>
        <v>18525</v>
      </c>
      <c r="AQ26" s="81">
        <f t="shared" si="22"/>
        <v>20698</v>
      </c>
      <c r="AR26" s="81">
        <f t="shared" si="22"/>
        <v>20850</v>
      </c>
      <c r="AS26" s="81">
        <f t="shared" si="22"/>
        <v>0</v>
      </c>
      <c r="AT26" s="81">
        <f t="shared" si="22"/>
        <v>0</v>
      </c>
      <c r="AU26" s="81">
        <f t="shared" si="22"/>
        <v>0</v>
      </c>
      <c r="AV26" s="81">
        <f t="shared" si="22"/>
        <v>18525</v>
      </c>
      <c r="AW26" s="81">
        <f t="shared" si="22"/>
        <v>20698</v>
      </c>
      <c r="AX26" s="81">
        <f t="shared" si="22"/>
        <v>20850</v>
      </c>
      <c r="AY26" s="81">
        <f t="shared" si="22"/>
        <v>-1949</v>
      </c>
      <c r="AZ26" s="81">
        <f t="shared" si="22"/>
        <v>0</v>
      </c>
      <c r="BA26" s="81">
        <f t="shared" si="22"/>
        <v>0</v>
      </c>
      <c r="BB26" s="81">
        <f t="shared" si="22"/>
        <v>16576</v>
      </c>
      <c r="BC26" s="81">
        <f t="shared" si="22"/>
        <v>20698</v>
      </c>
      <c r="BD26" s="81">
        <f t="shared" si="22"/>
        <v>20850</v>
      </c>
    </row>
    <row r="27" spans="1:56" s="122" customFormat="1" ht="37.5" x14ac:dyDescent="0.25">
      <c r="A27" s="149">
        <v>100</v>
      </c>
      <c r="B27" s="70" t="s">
        <v>8</v>
      </c>
      <c r="C27" s="164" t="s">
        <v>255</v>
      </c>
      <c r="D27" s="160"/>
      <c r="E27" s="160"/>
      <c r="F27" s="250">
        <f>F28+F30+F32+F34</f>
        <v>18525</v>
      </c>
      <c r="G27" s="250">
        <f>G28+G30+G32+G34</f>
        <v>20698</v>
      </c>
      <c r="H27" s="250">
        <f>H28+H30+H32+H34</f>
        <v>20850</v>
      </c>
      <c r="I27" s="162">
        <f t="shared" si="21"/>
        <v>0</v>
      </c>
      <c r="J27" s="162">
        <f t="shared" si="9"/>
        <v>0</v>
      </c>
      <c r="K27" s="162">
        <f t="shared" si="9"/>
        <v>0</v>
      </c>
      <c r="L27" s="251">
        <f>L28+L30+L32+L34</f>
        <v>18525</v>
      </c>
      <c r="M27" s="251">
        <f>M28+M30+M32+M34</f>
        <v>20698</v>
      </c>
      <c r="N27" s="251">
        <f>N28+N30+N32+N34</f>
        <v>20850</v>
      </c>
      <c r="O27" s="251">
        <f t="shared" ref="O27:AX27" si="23">O28+O30+O32+O34</f>
        <v>0</v>
      </c>
      <c r="P27" s="251">
        <f t="shared" si="23"/>
        <v>0</v>
      </c>
      <c r="Q27" s="251">
        <f t="shared" si="23"/>
        <v>0</v>
      </c>
      <c r="R27" s="251">
        <f t="shared" si="23"/>
        <v>18525</v>
      </c>
      <c r="S27" s="251">
        <f t="shared" si="23"/>
        <v>20698</v>
      </c>
      <c r="T27" s="251">
        <f t="shared" si="23"/>
        <v>20850</v>
      </c>
      <c r="U27" s="251">
        <f t="shared" si="23"/>
        <v>0</v>
      </c>
      <c r="V27" s="251">
        <f t="shared" si="23"/>
        <v>0</v>
      </c>
      <c r="W27" s="251">
        <f t="shared" si="23"/>
        <v>0</v>
      </c>
      <c r="X27" s="251">
        <f t="shared" si="23"/>
        <v>18525</v>
      </c>
      <c r="Y27" s="251">
        <f t="shared" si="23"/>
        <v>20698</v>
      </c>
      <c r="Z27" s="251">
        <f t="shared" si="23"/>
        <v>20850</v>
      </c>
      <c r="AA27" s="251">
        <f t="shared" si="23"/>
        <v>0</v>
      </c>
      <c r="AB27" s="251">
        <f t="shared" si="23"/>
        <v>0</v>
      </c>
      <c r="AC27" s="251">
        <f t="shared" si="23"/>
        <v>0</v>
      </c>
      <c r="AD27" s="251">
        <f t="shared" si="23"/>
        <v>18525</v>
      </c>
      <c r="AE27" s="251">
        <f t="shared" si="23"/>
        <v>20698</v>
      </c>
      <c r="AF27" s="251">
        <f t="shared" si="23"/>
        <v>20850</v>
      </c>
      <c r="AG27" s="251">
        <f t="shared" si="23"/>
        <v>0</v>
      </c>
      <c r="AH27" s="251">
        <f t="shared" si="23"/>
        <v>0</v>
      </c>
      <c r="AI27" s="251">
        <f t="shared" si="23"/>
        <v>0</v>
      </c>
      <c r="AJ27" s="251">
        <f t="shared" si="23"/>
        <v>18525</v>
      </c>
      <c r="AK27" s="251">
        <f t="shared" si="23"/>
        <v>20698</v>
      </c>
      <c r="AL27" s="251">
        <f t="shared" si="23"/>
        <v>20850</v>
      </c>
      <c r="AM27" s="251">
        <f t="shared" si="23"/>
        <v>0</v>
      </c>
      <c r="AN27" s="251">
        <f t="shared" si="23"/>
        <v>0</v>
      </c>
      <c r="AO27" s="251">
        <f t="shared" si="23"/>
        <v>0</v>
      </c>
      <c r="AP27" s="251">
        <f t="shared" si="23"/>
        <v>18525</v>
      </c>
      <c r="AQ27" s="251">
        <f t="shared" si="23"/>
        <v>20698</v>
      </c>
      <c r="AR27" s="251">
        <f t="shared" si="23"/>
        <v>20850</v>
      </c>
      <c r="AS27" s="251">
        <f t="shared" si="23"/>
        <v>0</v>
      </c>
      <c r="AT27" s="251">
        <f t="shared" si="23"/>
        <v>0</v>
      </c>
      <c r="AU27" s="251">
        <f t="shared" si="23"/>
        <v>0</v>
      </c>
      <c r="AV27" s="251">
        <f t="shared" si="23"/>
        <v>18525</v>
      </c>
      <c r="AW27" s="251">
        <f t="shared" si="23"/>
        <v>20698</v>
      </c>
      <c r="AX27" s="251">
        <f t="shared" si="23"/>
        <v>20850</v>
      </c>
      <c r="AY27" s="251">
        <f t="shared" ref="AY27:BD27" si="24">AY28+AY30+AY32+AY34</f>
        <v>-1949</v>
      </c>
      <c r="AZ27" s="251">
        <f t="shared" si="24"/>
        <v>0</v>
      </c>
      <c r="BA27" s="251">
        <f t="shared" si="24"/>
        <v>0</v>
      </c>
      <c r="BB27" s="251">
        <f t="shared" si="24"/>
        <v>16576</v>
      </c>
      <c r="BC27" s="251">
        <f t="shared" si="24"/>
        <v>20698</v>
      </c>
      <c r="BD27" s="251">
        <f t="shared" si="24"/>
        <v>20850</v>
      </c>
    </row>
    <row r="28" spans="1:56" s="122" customFormat="1" ht="75" x14ac:dyDescent="0.25">
      <c r="A28" s="149">
        <v>100</v>
      </c>
      <c r="B28" s="70" t="s">
        <v>9</v>
      </c>
      <c r="C28" s="252" t="s">
        <v>118</v>
      </c>
      <c r="D28" s="160"/>
      <c r="E28" s="160"/>
      <c r="F28" s="161">
        <f>F29</f>
        <v>8489</v>
      </c>
      <c r="G28" s="161">
        <f>G29</f>
        <v>9541</v>
      </c>
      <c r="H28" s="161">
        <f>H29</f>
        <v>9597</v>
      </c>
      <c r="I28" s="162">
        <f t="shared" si="21"/>
        <v>0</v>
      </c>
      <c r="J28" s="162">
        <f t="shared" si="9"/>
        <v>0</v>
      </c>
      <c r="K28" s="162">
        <f t="shared" si="9"/>
        <v>0</v>
      </c>
      <c r="L28" s="156">
        <f>L29</f>
        <v>8489</v>
      </c>
      <c r="M28" s="156">
        <f>M29</f>
        <v>9541</v>
      </c>
      <c r="N28" s="156">
        <f>N29</f>
        <v>9597</v>
      </c>
      <c r="O28" s="156">
        <f t="shared" ref="O28:BD28" si="25">O29</f>
        <v>0</v>
      </c>
      <c r="P28" s="156">
        <f t="shared" si="25"/>
        <v>0</v>
      </c>
      <c r="Q28" s="156">
        <f t="shared" si="25"/>
        <v>0</v>
      </c>
      <c r="R28" s="156">
        <f t="shared" si="25"/>
        <v>8489</v>
      </c>
      <c r="S28" s="156">
        <f t="shared" si="25"/>
        <v>9541</v>
      </c>
      <c r="T28" s="156">
        <f t="shared" si="25"/>
        <v>9597</v>
      </c>
      <c r="U28" s="156">
        <f t="shared" si="25"/>
        <v>0</v>
      </c>
      <c r="V28" s="156">
        <f t="shared" si="25"/>
        <v>0</v>
      </c>
      <c r="W28" s="156">
        <f t="shared" si="25"/>
        <v>0</v>
      </c>
      <c r="X28" s="156">
        <f t="shared" si="25"/>
        <v>8489</v>
      </c>
      <c r="Y28" s="156">
        <f t="shared" si="25"/>
        <v>9541</v>
      </c>
      <c r="Z28" s="156">
        <f t="shared" si="25"/>
        <v>9597</v>
      </c>
      <c r="AA28" s="156">
        <f t="shared" si="25"/>
        <v>0</v>
      </c>
      <c r="AB28" s="156">
        <f t="shared" si="25"/>
        <v>0</v>
      </c>
      <c r="AC28" s="156">
        <f t="shared" si="25"/>
        <v>0</v>
      </c>
      <c r="AD28" s="156">
        <f t="shared" si="25"/>
        <v>8489</v>
      </c>
      <c r="AE28" s="156">
        <f t="shared" si="25"/>
        <v>9541</v>
      </c>
      <c r="AF28" s="156">
        <f t="shared" si="25"/>
        <v>9597</v>
      </c>
      <c r="AG28" s="156">
        <f t="shared" si="25"/>
        <v>0</v>
      </c>
      <c r="AH28" s="156">
        <f t="shared" si="25"/>
        <v>0</v>
      </c>
      <c r="AI28" s="156">
        <f t="shared" si="25"/>
        <v>0</v>
      </c>
      <c r="AJ28" s="156">
        <f t="shared" si="25"/>
        <v>8489</v>
      </c>
      <c r="AK28" s="156">
        <f t="shared" si="25"/>
        <v>9541</v>
      </c>
      <c r="AL28" s="156">
        <f t="shared" si="25"/>
        <v>9597</v>
      </c>
      <c r="AM28" s="156">
        <f t="shared" si="25"/>
        <v>0</v>
      </c>
      <c r="AN28" s="156">
        <f t="shared" si="25"/>
        <v>0</v>
      </c>
      <c r="AO28" s="156">
        <f t="shared" si="25"/>
        <v>0</v>
      </c>
      <c r="AP28" s="156">
        <f t="shared" si="25"/>
        <v>8489</v>
      </c>
      <c r="AQ28" s="156">
        <f t="shared" si="25"/>
        <v>9541</v>
      </c>
      <c r="AR28" s="156">
        <f t="shared" si="25"/>
        <v>9597</v>
      </c>
      <c r="AS28" s="156">
        <f t="shared" si="25"/>
        <v>0</v>
      </c>
      <c r="AT28" s="156">
        <f t="shared" si="25"/>
        <v>0</v>
      </c>
      <c r="AU28" s="156">
        <f t="shared" si="25"/>
        <v>0</v>
      </c>
      <c r="AV28" s="156">
        <f t="shared" si="25"/>
        <v>8489</v>
      </c>
      <c r="AW28" s="156">
        <f t="shared" si="25"/>
        <v>9541</v>
      </c>
      <c r="AX28" s="156">
        <f t="shared" si="25"/>
        <v>9597</v>
      </c>
      <c r="AY28" s="156">
        <f t="shared" si="25"/>
        <v>-853</v>
      </c>
      <c r="AZ28" s="156">
        <f t="shared" si="25"/>
        <v>0</v>
      </c>
      <c r="BA28" s="156">
        <f t="shared" si="25"/>
        <v>0</v>
      </c>
      <c r="BB28" s="156">
        <f t="shared" si="25"/>
        <v>7636</v>
      </c>
      <c r="BC28" s="156">
        <f t="shared" si="25"/>
        <v>9541</v>
      </c>
      <c r="BD28" s="156">
        <f t="shared" si="25"/>
        <v>9597</v>
      </c>
    </row>
    <row r="29" spans="1:56" s="122" customFormat="1" ht="112.5" x14ac:dyDescent="0.25">
      <c r="A29" s="149">
        <v>100</v>
      </c>
      <c r="B29" s="70" t="s">
        <v>256</v>
      </c>
      <c r="C29" s="169" t="s">
        <v>257</v>
      </c>
      <c r="D29" s="160"/>
      <c r="E29" s="160"/>
      <c r="F29" s="253">
        <v>8489</v>
      </c>
      <c r="G29" s="253">
        <v>9541</v>
      </c>
      <c r="H29" s="253">
        <v>9597</v>
      </c>
      <c r="I29" s="162">
        <f t="shared" si="21"/>
        <v>0</v>
      </c>
      <c r="J29" s="162">
        <f t="shared" si="9"/>
        <v>0</v>
      </c>
      <c r="K29" s="162">
        <f t="shared" si="9"/>
        <v>0</v>
      </c>
      <c r="L29" s="254">
        <v>8489</v>
      </c>
      <c r="M29" s="254">
        <v>9541</v>
      </c>
      <c r="N29" s="254">
        <v>9597</v>
      </c>
      <c r="O29" s="254"/>
      <c r="P29" s="254"/>
      <c r="Q29" s="254"/>
      <c r="R29" s="154">
        <f t="shared" si="12"/>
        <v>8489</v>
      </c>
      <c r="S29" s="154">
        <f t="shared" si="12"/>
        <v>9541</v>
      </c>
      <c r="T29" s="154">
        <f t="shared" si="12"/>
        <v>9597</v>
      </c>
      <c r="U29" s="254"/>
      <c r="V29" s="254"/>
      <c r="W29" s="254"/>
      <c r="X29" s="154">
        <f t="shared" ref="X29:Z29" si="26">R29+U29</f>
        <v>8489</v>
      </c>
      <c r="Y29" s="154">
        <f t="shared" si="26"/>
        <v>9541</v>
      </c>
      <c r="Z29" s="154">
        <f t="shared" si="26"/>
        <v>9597</v>
      </c>
      <c r="AA29" s="254"/>
      <c r="AB29" s="254"/>
      <c r="AC29" s="254"/>
      <c r="AD29" s="154">
        <f t="shared" ref="AD29:AF29" si="27">X29+AA29</f>
        <v>8489</v>
      </c>
      <c r="AE29" s="154">
        <f t="shared" si="27"/>
        <v>9541</v>
      </c>
      <c r="AF29" s="154">
        <f t="shared" si="27"/>
        <v>9597</v>
      </c>
      <c r="AG29" s="254"/>
      <c r="AH29" s="254"/>
      <c r="AI29" s="254"/>
      <c r="AJ29" s="154">
        <f t="shared" ref="AJ29:AL29" si="28">AD29+AG29</f>
        <v>8489</v>
      </c>
      <c r="AK29" s="154">
        <f t="shared" si="28"/>
        <v>9541</v>
      </c>
      <c r="AL29" s="154">
        <f t="shared" si="28"/>
        <v>9597</v>
      </c>
      <c r="AM29" s="254"/>
      <c r="AN29" s="254"/>
      <c r="AO29" s="254"/>
      <c r="AP29" s="154">
        <f t="shared" ref="AP29:AR29" si="29">AJ29+AM29</f>
        <v>8489</v>
      </c>
      <c r="AQ29" s="154">
        <f t="shared" si="29"/>
        <v>9541</v>
      </c>
      <c r="AR29" s="154">
        <f t="shared" si="29"/>
        <v>9597</v>
      </c>
      <c r="AS29" s="255"/>
      <c r="AT29" s="254"/>
      <c r="AU29" s="254"/>
      <c r="AV29" s="154">
        <f t="shared" ref="AV29:AX29" si="30">AP29+AS29</f>
        <v>8489</v>
      </c>
      <c r="AW29" s="154">
        <f t="shared" si="30"/>
        <v>9541</v>
      </c>
      <c r="AX29" s="154">
        <f t="shared" si="30"/>
        <v>9597</v>
      </c>
      <c r="AY29" s="255">
        <v>-853</v>
      </c>
      <c r="AZ29" s="254"/>
      <c r="BA29" s="254"/>
      <c r="BB29" s="154">
        <f t="shared" ref="BB29" si="31">AV29+AY29</f>
        <v>7636</v>
      </c>
      <c r="BC29" s="154">
        <f t="shared" ref="BC29" si="32">AW29+AZ29</f>
        <v>9541</v>
      </c>
      <c r="BD29" s="154">
        <f t="shared" ref="BD29" si="33">AX29+BA29</f>
        <v>9597</v>
      </c>
    </row>
    <row r="30" spans="1:56" s="122" customFormat="1" ht="93.75" x14ac:dyDescent="0.25">
      <c r="A30" s="149">
        <v>100</v>
      </c>
      <c r="B30" s="70" t="s">
        <v>10</v>
      </c>
      <c r="C30" s="252" t="s">
        <v>119</v>
      </c>
      <c r="D30" s="160"/>
      <c r="E30" s="160"/>
      <c r="F30" s="253">
        <f t="shared" ref="F30:G30" si="34">F31</f>
        <v>44</v>
      </c>
      <c r="G30" s="253">
        <f t="shared" si="34"/>
        <v>48</v>
      </c>
      <c r="H30" s="253">
        <f>H31</f>
        <v>47</v>
      </c>
      <c r="I30" s="162">
        <f t="shared" si="21"/>
        <v>0</v>
      </c>
      <c r="J30" s="162">
        <f t="shared" si="9"/>
        <v>0</v>
      </c>
      <c r="K30" s="162">
        <f t="shared" si="9"/>
        <v>0</v>
      </c>
      <c r="L30" s="254">
        <f t="shared" ref="L30:M30" si="35">L31</f>
        <v>44</v>
      </c>
      <c r="M30" s="254">
        <f t="shared" si="35"/>
        <v>48</v>
      </c>
      <c r="N30" s="254">
        <f>N31</f>
        <v>47</v>
      </c>
      <c r="O30" s="254">
        <f t="shared" ref="O30:BD30" si="36">O31</f>
        <v>0</v>
      </c>
      <c r="P30" s="254">
        <f t="shared" si="36"/>
        <v>0</v>
      </c>
      <c r="Q30" s="254">
        <f t="shared" si="36"/>
        <v>0</v>
      </c>
      <c r="R30" s="254">
        <f t="shared" si="36"/>
        <v>44</v>
      </c>
      <c r="S30" s="254">
        <f t="shared" si="36"/>
        <v>48</v>
      </c>
      <c r="T30" s="254">
        <f t="shared" si="36"/>
        <v>47</v>
      </c>
      <c r="U30" s="254">
        <f t="shared" si="36"/>
        <v>0</v>
      </c>
      <c r="V30" s="254">
        <f t="shared" si="36"/>
        <v>0</v>
      </c>
      <c r="W30" s="254">
        <f t="shared" si="36"/>
        <v>0</v>
      </c>
      <c r="X30" s="254">
        <f t="shared" si="36"/>
        <v>44</v>
      </c>
      <c r="Y30" s="254">
        <f t="shared" si="36"/>
        <v>48</v>
      </c>
      <c r="Z30" s="254">
        <f t="shared" si="36"/>
        <v>47</v>
      </c>
      <c r="AA30" s="254">
        <f t="shared" si="36"/>
        <v>0</v>
      </c>
      <c r="AB30" s="254">
        <f t="shared" si="36"/>
        <v>0</v>
      </c>
      <c r="AC30" s="254">
        <f t="shared" si="36"/>
        <v>0</v>
      </c>
      <c r="AD30" s="254">
        <f t="shared" si="36"/>
        <v>44</v>
      </c>
      <c r="AE30" s="254">
        <f t="shared" si="36"/>
        <v>48</v>
      </c>
      <c r="AF30" s="254">
        <f t="shared" si="36"/>
        <v>47</v>
      </c>
      <c r="AG30" s="254">
        <f t="shared" si="36"/>
        <v>0</v>
      </c>
      <c r="AH30" s="254">
        <f t="shared" si="36"/>
        <v>0</v>
      </c>
      <c r="AI30" s="254">
        <f t="shared" si="36"/>
        <v>0</v>
      </c>
      <c r="AJ30" s="254">
        <f t="shared" si="36"/>
        <v>44</v>
      </c>
      <c r="AK30" s="254">
        <f t="shared" si="36"/>
        <v>48</v>
      </c>
      <c r="AL30" s="254">
        <f t="shared" si="36"/>
        <v>47</v>
      </c>
      <c r="AM30" s="254">
        <f t="shared" si="36"/>
        <v>0</v>
      </c>
      <c r="AN30" s="254">
        <f t="shared" si="36"/>
        <v>0</v>
      </c>
      <c r="AO30" s="254">
        <f t="shared" si="36"/>
        <v>0</v>
      </c>
      <c r="AP30" s="254">
        <f t="shared" si="36"/>
        <v>44</v>
      </c>
      <c r="AQ30" s="254">
        <f t="shared" si="36"/>
        <v>48</v>
      </c>
      <c r="AR30" s="254">
        <f t="shared" si="36"/>
        <v>47</v>
      </c>
      <c r="AS30" s="255">
        <f t="shared" si="36"/>
        <v>0</v>
      </c>
      <c r="AT30" s="254">
        <f t="shared" si="36"/>
        <v>0</v>
      </c>
      <c r="AU30" s="254">
        <f t="shared" si="36"/>
        <v>0</v>
      </c>
      <c r="AV30" s="254">
        <f t="shared" si="36"/>
        <v>44</v>
      </c>
      <c r="AW30" s="254">
        <f t="shared" si="36"/>
        <v>48</v>
      </c>
      <c r="AX30" s="254">
        <f t="shared" si="36"/>
        <v>47</v>
      </c>
      <c r="AY30" s="255">
        <f t="shared" si="36"/>
        <v>11</v>
      </c>
      <c r="AZ30" s="254">
        <f t="shared" si="36"/>
        <v>0</v>
      </c>
      <c r="BA30" s="254">
        <f t="shared" si="36"/>
        <v>0</v>
      </c>
      <c r="BB30" s="254">
        <f t="shared" si="36"/>
        <v>55</v>
      </c>
      <c r="BC30" s="254">
        <f t="shared" si="36"/>
        <v>48</v>
      </c>
      <c r="BD30" s="254">
        <f t="shared" si="36"/>
        <v>47</v>
      </c>
    </row>
    <row r="31" spans="1:56" s="122" customFormat="1" ht="131.25" x14ac:dyDescent="0.25">
      <c r="A31" s="149">
        <v>100</v>
      </c>
      <c r="B31" s="70" t="s">
        <v>258</v>
      </c>
      <c r="C31" s="169" t="s">
        <v>259</v>
      </c>
      <c r="D31" s="160"/>
      <c r="E31" s="160"/>
      <c r="F31" s="253">
        <v>44</v>
      </c>
      <c r="G31" s="253">
        <v>48</v>
      </c>
      <c r="H31" s="253">
        <v>47</v>
      </c>
      <c r="I31" s="162">
        <f t="shared" si="21"/>
        <v>0</v>
      </c>
      <c r="J31" s="162">
        <f t="shared" si="9"/>
        <v>0</v>
      </c>
      <c r="K31" s="162">
        <f t="shared" si="9"/>
        <v>0</v>
      </c>
      <c r="L31" s="254">
        <v>44</v>
      </c>
      <c r="M31" s="254">
        <v>48</v>
      </c>
      <c r="N31" s="254">
        <v>47</v>
      </c>
      <c r="O31" s="254"/>
      <c r="P31" s="254"/>
      <c r="Q31" s="254"/>
      <c r="R31" s="154">
        <f t="shared" si="12"/>
        <v>44</v>
      </c>
      <c r="S31" s="154">
        <f t="shared" si="12"/>
        <v>48</v>
      </c>
      <c r="T31" s="154">
        <f t="shared" si="12"/>
        <v>47</v>
      </c>
      <c r="U31" s="254"/>
      <c r="V31" s="254"/>
      <c r="W31" s="254"/>
      <c r="X31" s="154">
        <f t="shared" ref="X31:Z31" si="37">R31+U31</f>
        <v>44</v>
      </c>
      <c r="Y31" s="154">
        <f t="shared" si="37"/>
        <v>48</v>
      </c>
      <c r="Z31" s="154">
        <f t="shared" si="37"/>
        <v>47</v>
      </c>
      <c r="AA31" s="254"/>
      <c r="AB31" s="254"/>
      <c r="AC31" s="254"/>
      <c r="AD31" s="154">
        <f t="shared" ref="AD31:AF31" si="38">X31+AA31</f>
        <v>44</v>
      </c>
      <c r="AE31" s="154">
        <f t="shared" si="38"/>
        <v>48</v>
      </c>
      <c r="AF31" s="154">
        <f t="shared" si="38"/>
        <v>47</v>
      </c>
      <c r="AG31" s="254"/>
      <c r="AH31" s="254"/>
      <c r="AI31" s="254"/>
      <c r="AJ31" s="154">
        <f t="shared" ref="AJ31:AL31" si="39">AD31+AG31</f>
        <v>44</v>
      </c>
      <c r="AK31" s="154">
        <f t="shared" si="39"/>
        <v>48</v>
      </c>
      <c r="AL31" s="154">
        <f t="shared" si="39"/>
        <v>47</v>
      </c>
      <c r="AM31" s="254"/>
      <c r="AN31" s="254"/>
      <c r="AO31" s="254"/>
      <c r="AP31" s="154">
        <f t="shared" ref="AP31:AR31" si="40">AJ31+AM31</f>
        <v>44</v>
      </c>
      <c r="AQ31" s="154">
        <f t="shared" si="40"/>
        <v>48</v>
      </c>
      <c r="AR31" s="154">
        <f t="shared" si="40"/>
        <v>47</v>
      </c>
      <c r="AS31" s="255"/>
      <c r="AT31" s="254"/>
      <c r="AU31" s="254"/>
      <c r="AV31" s="154">
        <f t="shared" ref="AV31:AX31" si="41">AP31+AS31</f>
        <v>44</v>
      </c>
      <c r="AW31" s="154">
        <f t="shared" si="41"/>
        <v>48</v>
      </c>
      <c r="AX31" s="154">
        <f t="shared" si="41"/>
        <v>47</v>
      </c>
      <c r="AY31" s="255">
        <v>11</v>
      </c>
      <c r="AZ31" s="254"/>
      <c r="BA31" s="254"/>
      <c r="BB31" s="154">
        <f t="shared" ref="BB31" si="42">AV31+AY31</f>
        <v>55</v>
      </c>
      <c r="BC31" s="154">
        <f t="shared" ref="BC31" si="43">AW31+AZ31</f>
        <v>48</v>
      </c>
      <c r="BD31" s="154">
        <f t="shared" ref="BD31" si="44">AX31+BA31</f>
        <v>47</v>
      </c>
    </row>
    <row r="32" spans="1:56" s="122" customFormat="1" ht="75" x14ac:dyDescent="0.25">
      <c r="A32" s="149">
        <v>100</v>
      </c>
      <c r="B32" s="70" t="s">
        <v>11</v>
      </c>
      <c r="C32" s="252" t="s">
        <v>120</v>
      </c>
      <c r="D32" s="160"/>
      <c r="E32" s="160"/>
      <c r="F32" s="161">
        <f>F33</f>
        <v>11088</v>
      </c>
      <c r="G32" s="161">
        <f>G33</f>
        <v>12428</v>
      </c>
      <c r="H32" s="161">
        <f>H33</f>
        <v>12424</v>
      </c>
      <c r="I32" s="162">
        <f t="shared" si="21"/>
        <v>0</v>
      </c>
      <c r="J32" s="162">
        <f t="shared" si="9"/>
        <v>0</v>
      </c>
      <c r="K32" s="162">
        <f t="shared" si="9"/>
        <v>0</v>
      </c>
      <c r="L32" s="156">
        <f>L33</f>
        <v>11088</v>
      </c>
      <c r="M32" s="156">
        <f>M33</f>
        <v>12428</v>
      </c>
      <c r="N32" s="156">
        <f>N33</f>
        <v>12424</v>
      </c>
      <c r="O32" s="156">
        <f t="shared" ref="O32:BD32" si="45">O33</f>
        <v>0</v>
      </c>
      <c r="P32" s="156">
        <f t="shared" si="45"/>
        <v>0</v>
      </c>
      <c r="Q32" s="156">
        <f t="shared" si="45"/>
        <v>0</v>
      </c>
      <c r="R32" s="156">
        <f t="shared" si="45"/>
        <v>11088</v>
      </c>
      <c r="S32" s="156">
        <f t="shared" si="45"/>
        <v>12428</v>
      </c>
      <c r="T32" s="156">
        <f t="shared" si="45"/>
        <v>12424</v>
      </c>
      <c r="U32" s="156">
        <f t="shared" si="45"/>
        <v>0</v>
      </c>
      <c r="V32" s="156">
        <f t="shared" si="45"/>
        <v>0</v>
      </c>
      <c r="W32" s="156">
        <f t="shared" si="45"/>
        <v>0</v>
      </c>
      <c r="X32" s="156">
        <f t="shared" si="45"/>
        <v>11088</v>
      </c>
      <c r="Y32" s="156">
        <f t="shared" si="45"/>
        <v>12428</v>
      </c>
      <c r="Z32" s="156">
        <f t="shared" si="45"/>
        <v>12424</v>
      </c>
      <c r="AA32" s="156">
        <f t="shared" si="45"/>
        <v>0</v>
      </c>
      <c r="AB32" s="156">
        <f t="shared" si="45"/>
        <v>0</v>
      </c>
      <c r="AC32" s="156">
        <f t="shared" si="45"/>
        <v>0</v>
      </c>
      <c r="AD32" s="156">
        <f t="shared" si="45"/>
        <v>11088</v>
      </c>
      <c r="AE32" s="156">
        <f t="shared" si="45"/>
        <v>12428</v>
      </c>
      <c r="AF32" s="156">
        <f t="shared" si="45"/>
        <v>12424</v>
      </c>
      <c r="AG32" s="156">
        <f t="shared" si="45"/>
        <v>0</v>
      </c>
      <c r="AH32" s="156">
        <f t="shared" si="45"/>
        <v>0</v>
      </c>
      <c r="AI32" s="156">
        <f t="shared" si="45"/>
        <v>0</v>
      </c>
      <c r="AJ32" s="156">
        <f t="shared" si="45"/>
        <v>11088</v>
      </c>
      <c r="AK32" s="156">
        <f t="shared" si="45"/>
        <v>12428</v>
      </c>
      <c r="AL32" s="156">
        <f t="shared" si="45"/>
        <v>12424</v>
      </c>
      <c r="AM32" s="156">
        <f t="shared" si="45"/>
        <v>0</v>
      </c>
      <c r="AN32" s="156">
        <f t="shared" si="45"/>
        <v>0</v>
      </c>
      <c r="AO32" s="156">
        <f t="shared" si="45"/>
        <v>0</v>
      </c>
      <c r="AP32" s="156">
        <f t="shared" si="45"/>
        <v>11088</v>
      </c>
      <c r="AQ32" s="156">
        <f t="shared" si="45"/>
        <v>12428</v>
      </c>
      <c r="AR32" s="156">
        <f t="shared" si="45"/>
        <v>12424</v>
      </c>
      <c r="AS32" s="156">
        <f t="shared" si="45"/>
        <v>0</v>
      </c>
      <c r="AT32" s="156">
        <f t="shared" si="45"/>
        <v>0</v>
      </c>
      <c r="AU32" s="156">
        <f t="shared" si="45"/>
        <v>0</v>
      </c>
      <c r="AV32" s="156">
        <f t="shared" si="45"/>
        <v>11088</v>
      </c>
      <c r="AW32" s="156">
        <f t="shared" si="45"/>
        <v>12428</v>
      </c>
      <c r="AX32" s="156">
        <f t="shared" si="45"/>
        <v>12424</v>
      </c>
      <c r="AY32" s="156">
        <f t="shared" si="45"/>
        <v>-828</v>
      </c>
      <c r="AZ32" s="156">
        <f t="shared" si="45"/>
        <v>0</v>
      </c>
      <c r="BA32" s="156">
        <f t="shared" si="45"/>
        <v>0</v>
      </c>
      <c r="BB32" s="156">
        <f t="shared" si="45"/>
        <v>10260</v>
      </c>
      <c r="BC32" s="156">
        <f t="shared" si="45"/>
        <v>12428</v>
      </c>
      <c r="BD32" s="156">
        <f t="shared" si="45"/>
        <v>12424</v>
      </c>
    </row>
    <row r="33" spans="1:56" s="122" customFormat="1" ht="112.5" x14ac:dyDescent="0.25">
      <c r="A33" s="149">
        <v>100</v>
      </c>
      <c r="B33" s="70" t="s">
        <v>260</v>
      </c>
      <c r="C33" s="169" t="s">
        <v>261</v>
      </c>
      <c r="D33" s="160"/>
      <c r="E33" s="160"/>
      <c r="F33" s="253">
        <v>11088</v>
      </c>
      <c r="G33" s="253">
        <v>12428</v>
      </c>
      <c r="H33" s="253">
        <v>12424</v>
      </c>
      <c r="I33" s="162">
        <f t="shared" si="21"/>
        <v>0</v>
      </c>
      <c r="J33" s="162">
        <f t="shared" si="9"/>
        <v>0</v>
      </c>
      <c r="K33" s="162">
        <f t="shared" si="9"/>
        <v>0</v>
      </c>
      <c r="L33" s="254">
        <v>11088</v>
      </c>
      <c r="M33" s="254">
        <v>12428</v>
      </c>
      <c r="N33" s="254">
        <v>12424</v>
      </c>
      <c r="O33" s="254"/>
      <c r="P33" s="254"/>
      <c r="Q33" s="254"/>
      <c r="R33" s="154">
        <f t="shared" si="12"/>
        <v>11088</v>
      </c>
      <c r="S33" s="154">
        <f t="shared" si="12"/>
        <v>12428</v>
      </c>
      <c r="T33" s="154">
        <f t="shared" si="12"/>
        <v>12424</v>
      </c>
      <c r="U33" s="254"/>
      <c r="V33" s="254"/>
      <c r="W33" s="254"/>
      <c r="X33" s="154">
        <f t="shared" ref="X33:Z33" si="46">R33+U33</f>
        <v>11088</v>
      </c>
      <c r="Y33" s="154">
        <f t="shared" si="46"/>
        <v>12428</v>
      </c>
      <c r="Z33" s="154">
        <f t="shared" si="46"/>
        <v>12424</v>
      </c>
      <c r="AA33" s="254"/>
      <c r="AB33" s="254"/>
      <c r="AC33" s="254"/>
      <c r="AD33" s="154">
        <f t="shared" ref="AD33:AF33" si="47">X33+AA33</f>
        <v>11088</v>
      </c>
      <c r="AE33" s="154">
        <f t="shared" si="47"/>
        <v>12428</v>
      </c>
      <c r="AF33" s="154">
        <f t="shared" si="47"/>
        <v>12424</v>
      </c>
      <c r="AG33" s="254"/>
      <c r="AH33" s="254"/>
      <c r="AI33" s="254"/>
      <c r="AJ33" s="154">
        <f t="shared" ref="AJ33:AL33" si="48">AD33+AG33</f>
        <v>11088</v>
      </c>
      <c r="AK33" s="154">
        <f t="shared" si="48"/>
        <v>12428</v>
      </c>
      <c r="AL33" s="154">
        <f t="shared" si="48"/>
        <v>12424</v>
      </c>
      <c r="AM33" s="254"/>
      <c r="AN33" s="254"/>
      <c r="AO33" s="254"/>
      <c r="AP33" s="154">
        <f t="shared" ref="AP33:AR33" si="49">AJ33+AM33</f>
        <v>11088</v>
      </c>
      <c r="AQ33" s="154">
        <f t="shared" si="49"/>
        <v>12428</v>
      </c>
      <c r="AR33" s="154">
        <f t="shared" si="49"/>
        <v>12424</v>
      </c>
      <c r="AS33" s="255"/>
      <c r="AT33" s="254"/>
      <c r="AU33" s="254"/>
      <c r="AV33" s="154">
        <f t="shared" ref="AV33:AX33" si="50">AP33+AS33</f>
        <v>11088</v>
      </c>
      <c r="AW33" s="154">
        <f t="shared" si="50"/>
        <v>12428</v>
      </c>
      <c r="AX33" s="154">
        <f t="shared" si="50"/>
        <v>12424</v>
      </c>
      <c r="AY33" s="255">
        <v>-828</v>
      </c>
      <c r="AZ33" s="254"/>
      <c r="BA33" s="254"/>
      <c r="BB33" s="154">
        <f t="shared" ref="BB33" si="51">AV33+AY33</f>
        <v>10260</v>
      </c>
      <c r="BC33" s="154">
        <f t="shared" ref="BC33" si="52">AW33+AZ33</f>
        <v>12428</v>
      </c>
      <c r="BD33" s="154">
        <f t="shared" ref="BD33" si="53">AX33+BA33</f>
        <v>12424</v>
      </c>
    </row>
    <row r="34" spans="1:56" s="122" customFormat="1" ht="75" x14ac:dyDescent="0.25">
      <c r="A34" s="149">
        <v>100</v>
      </c>
      <c r="B34" s="70" t="s">
        <v>12</v>
      </c>
      <c r="C34" s="252" t="s">
        <v>121</v>
      </c>
      <c r="D34" s="160"/>
      <c r="E34" s="160"/>
      <c r="F34" s="161">
        <f>F35</f>
        <v>-1096</v>
      </c>
      <c r="G34" s="161">
        <f>G35</f>
        <v>-1319</v>
      </c>
      <c r="H34" s="161">
        <f>H35</f>
        <v>-1218</v>
      </c>
      <c r="I34" s="162">
        <f t="shared" si="21"/>
        <v>0</v>
      </c>
      <c r="J34" s="162">
        <f t="shared" si="9"/>
        <v>0</v>
      </c>
      <c r="K34" s="162">
        <f t="shared" si="9"/>
        <v>0</v>
      </c>
      <c r="L34" s="156">
        <f>L35</f>
        <v>-1096</v>
      </c>
      <c r="M34" s="156">
        <f>M35</f>
        <v>-1319</v>
      </c>
      <c r="N34" s="156">
        <f>N35</f>
        <v>-1218</v>
      </c>
      <c r="O34" s="156">
        <f t="shared" ref="O34:BD34" si="54">O35</f>
        <v>0</v>
      </c>
      <c r="P34" s="156">
        <f t="shared" si="54"/>
        <v>0</v>
      </c>
      <c r="Q34" s="156">
        <f t="shared" si="54"/>
        <v>0</v>
      </c>
      <c r="R34" s="156">
        <f t="shared" si="54"/>
        <v>-1096</v>
      </c>
      <c r="S34" s="156">
        <f t="shared" si="54"/>
        <v>-1319</v>
      </c>
      <c r="T34" s="156">
        <f t="shared" si="54"/>
        <v>-1218</v>
      </c>
      <c r="U34" s="156">
        <f t="shared" si="54"/>
        <v>0</v>
      </c>
      <c r="V34" s="156">
        <f t="shared" si="54"/>
        <v>0</v>
      </c>
      <c r="W34" s="156">
        <f t="shared" si="54"/>
        <v>0</v>
      </c>
      <c r="X34" s="156">
        <f t="shared" si="54"/>
        <v>-1096</v>
      </c>
      <c r="Y34" s="156">
        <f t="shared" si="54"/>
        <v>-1319</v>
      </c>
      <c r="Z34" s="156">
        <f t="shared" si="54"/>
        <v>-1218</v>
      </c>
      <c r="AA34" s="156">
        <f t="shared" si="54"/>
        <v>0</v>
      </c>
      <c r="AB34" s="156">
        <f t="shared" si="54"/>
        <v>0</v>
      </c>
      <c r="AC34" s="156">
        <f t="shared" si="54"/>
        <v>0</v>
      </c>
      <c r="AD34" s="156">
        <f t="shared" si="54"/>
        <v>-1096</v>
      </c>
      <c r="AE34" s="156">
        <f t="shared" si="54"/>
        <v>-1319</v>
      </c>
      <c r="AF34" s="156">
        <f t="shared" si="54"/>
        <v>-1218</v>
      </c>
      <c r="AG34" s="156">
        <f t="shared" si="54"/>
        <v>0</v>
      </c>
      <c r="AH34" s="156">
        <f t="shared" si="54"/>
        <v>0</v>
      </c>
      <c r="AI34" s="156">
        <f t="shared" si="54"/>
        <v>0</v>
      </c>
      <c r="AJ34" s="156">
        <f t="shared" si="54"/>
        <v>-1096</v>
      </c>
      <c r="AK34" s="156">
        <f t="shared" si="54"/>
        <v>-1319</v>
      </c>
      <c r="AL34" s="156">
        <f t="shared" si="54"/>
        <v>-1218</v>
      </c>
      <c r="AM34" s="156">
        <f t="shared" si="54"/>
        <v>0</v>
      </c>
      <c r="AN34" s="156">
        <f t="shared" si="54"/>
        <v>0</v>
      </c>
      <c r="AO34" s="156">
        <f t="shared" si="54"/>
        <v>0</v>
      </c>
      <c r="AP34" s="156">
        <f t="shared" si="54"/>
        <v>-1096</v>
      </c>
      <c r="AQ34" s="156">
        <f t="shared" si="54"/>
        <v>-1319</v>
      </c>
      <c r="AR34" s="156">
        <f t="shared" si="54"/>
        <v>-1218</v>
      </c>
      <c r="AS34" s="156">
        <f t="shared" si="54"/>
        <v>0</v>
      </c>
      <c r="AT34" s="156">
        <f t="shared" si="54"/>
        <v>0</v>
      </c>
      <c r="AU34" s="156">
        <f t="shared" si="54"/>
        <v>0</v>
      </c>
      <c r="AV34" s="156">
        <f t="shared" si="54"/>
        <v>-1096</v>
      </c>
      <c r="AW34" s="156">
        <f t="shared" si="54"/>
        <v>-1319</v>
      </c>
      <c r="AX34" s="156">
        <f t="shared" si="54"/>
        <v>-1218</v>
      </c>
      <c r="AY34" s="156">
        <f t="shared" si="54"/>
        <v>-279</v>
      </c>
      <c r="AZ34" s="156">
        <f t="shared" si="54"/>
        <v>0</v>
      </c>
      <c r="BA34" s="156">
        <f t="shared" si="54"/>
        <v>0</v>
      </c>
      <c r="BB34" s="156">
        <f t="shared" si="54"/>
        <v>-1375</v>
      </c>
      <c r="BC34" s="156">
        <f t="shared" si="54"/>
        <v>-1319</v>
      </c>
      <c r="BD34" s="156">
        <f t="shared" si="54"/>
        <v>-1218</v>
      </c>
    </row>
    <row r="35" spans="1:56" s="122" customFormat="1" ht="112.5" x14ac:dyDescent="0.25">
      <c r="A35" s="149">
        <v>100</v>
      </c>
      <c r="B35" s="70" t="s">
        <v>262</v>
      </c>
      <c r="C35" s="169" t="s">
        <v>263</v>
      </c>
      <c r="D35" s="160"/>
      <c r="E35" s="160"/>
      <c r="F35" s="253">
        <v>-1096</v>
      </c>
      <c r="G35" s="253">
        <v>-1319</v>
      </c>
      <c r="H35" s="253">
        <v>-1218</v>
      </c>
      <c r="I35" s="162">
        <f t="shared" si="21"/>
        <v>0</v>
      </c>
      <c r="J35" s="162">
        <f t="shared" si="9"/>
        <v>0</v>
      </c>
      <c r="K35" s="162">
        <f t="shared" si="9"/>
        <v>0</v>
      </c>
      <c r="L35" s="254">
        <v>-1096</v>
      </c>
      <c r="M35" s="254">
        <v>-1319</v>
      </c>
      <c r="N35" s="254">
        <v>-1218</v>
      </c>
      <c r="O35" s="254"/>
      <c r="P35" s="254"/>
      <c r="Q35" s="254"/>
      <c r="R35" s="154">
        <f t="shared" si="12"/>
        <v>-1096</v>
      </c>
      <c r="S35" s="154">
        <f t="shared" si="12"/>
        <v>-1319</v>
      </c>
      <c r="T35" s="154">
        <f t="shared" si="12"/>
        <v>-1218</v>
      </c>
      <c r="U35" s="254"/>
      <c r="V35" s="254"/>
      <c r="W35" s="254"/>
      <c r="X35" s="154">
        <f t="shared" ref="X35:Z35" si="55">R35+U35</f>
        <v>-1096</v>
      </c>
      <c r="Y35" s="154">
        <f t="shared" si="55"/>
        <v>-1319</v>
      </c>
      <c r="Z35" s="154">
        <f t="shared" si="55"/>
        <v>-1218</v>
      </c>
      <c r="AA35" s="254"/>
      <c r="AB35" s="254"/>
      <c r="AC35" s="254"/>
      <c r="AD35" s="154">
        <f t="shared" ref="AD35:AF35" si="56">X35+AA35</f>
        <v>-1096</v>
      </c>
      <c r="AE35" s="154">
        <f t="shared" si="56"/>
        <v>-1319</v>
      </c>
      <c r="AF35" s="154">
        <f t="shared" si="56"/>
        <v>-1218</v>
      </c>
      <c r="AG35" s="254"/>
      <c r="AH35" s="254"/>
      <c r="AI35" s="254"/>
      <c r="AJ35" s="154">
        <f t="shared" ref="AJ35:AL35" si="57">AD35+AG35</f>
        <v>-1096</v>
      </c>
      <c r="AK35" s="154">
        <f t="shared" si="57"/>
        <v>-1319</v>
      </c>
      <c r="AL35" s="154">
        <f t="shared" si="57"/>
        <v>-1218</v>
      </c>
      <c r="AM35" s="254"/>
      <c r="AN35" s="254"/>
      <c r="AO35" s="254"/>
      <c r="AP35" s="154">
        <f t="shared" ref="AP35:AR35" si="58">AJ35+AM35</f>
        <v>-1096</v>
      </c>
      <c r="AQ35" s="154">
        <f t="shared" si="58"/>
        <v>-1319</v>
      </c>
      <c r="AR35" s="154">
        <f t="shared" si="58"/>
        <v>-1218</v>
      </c>
      <c r="AS35" s="255"/>
      <c r="AT35" s="254"/>
      <c r="AU35" s="254"/>
      <c r="AV35" s="154">
        <f t="shared" ref="AV35:AX35" si="59">AP35+AS35</f>
        <v>-1096</v>
      </c>
      <c r="AW35" s="154">
        <f t="shared" si="59"/>
        <v>-1319</v>
      </c>
      <c r="AX35" s="154">
        <f t="shared" si="59"/>
        <v>-1218</v>
      </c>
      <c r="AY35" s="255">
        <v>-279</v>
      </c>
      <c r="AZ35" s="254"/>
      <c r="BA35" s="254"/>
      <c r="BB35" s="154">
        <f t="shared" ref="BB35" si="60">AV35+AY35</f>
        <v>-1375</v>
      </c>
      <c r="BC35" s="154">
        <f t="shared" ref="BC35" si="61">AW35+AZ35</f>
        <v>-1319</v>
      </c>
      <c r="BD35" s="154">
        <f t="shared" ref="BD35" si="62">AX35+BA35</f>
        <v>-1218</v>
      </c>
    </row>
    <row r="36" spans="1:56" s="256" customFormat="1" ht="21" x14ac:dyDescent="0.25">
      <c r="A36" s="149">
        <v>182</v>
      </c>
      <c r="B36" s="70" t="s">
        <v>13</v>
      </c>
      <c r="C36" s="186" t="s">
        <v>122</v>
      </c>
      <c r="D36" s="160"/>
      <c r="E36" s="160"/>
      <c r="F36" s="80">
        <f t="shared" ref="F36:H36" si="63">F37+F41+F44+F47</f>
        <v>65379</v>
      </c>
      <c r="G36" s="80">
        <f t="shared" si="63"/>
        <v>39151</v>
      </c>
      <c r="H36" s="80">
        <f t="shared" si="63"/>
        <v>31223</v>
      </c>
      <c r="I36" s="162">
        <f t="shared" si="21"/>
        <v>0</v>
      </c>
      <c r="J36" s="162">
        <f t="shared" si="9"/>
        <v>0</v>
      </c>
      <c r="K36" s="162">
        <f t="shared" si="9"/>
        <v>0</v>
      </c>
      <c r="L36" s="81">
        <f t="shared" ref="L36:AX36" si="64">L37+L41+L44+L47</f>
        <v>65379</v>
      </c>
      <c r="M36" s="81">
        <f t="shared" si="64"/>
        <v>39151</v>
      </c>
      <c r="N36" s="81">
        <f t="shared" si="64"/>
        <v>31223</v>
      </c>
      <c r="O36" s="81">
        <f t="shared" si="64"/>
        <v>0</v>
      </c>
      <c r="P36" s="81">
        <f t="shared" si="64"/>
        <v>0</v>
      </c>
      <c r="Q36" s="81">
        <f t="shared" si="64"/>
        <v>0</v>
      </c>
      <c r="R36" s="81">
        <f t="shared" si="64"/>
        <v>65379</v>
      </c>
      <c r="S36" s="81">
        <f t="shared" si="64"/>
        <v>39151</v>
      </c>
      <c r="T36" s="81">
        <f t="shared" si="64"/>
        <v>31223</v>
      </c>
      <c r="U36" s="81">
        <f t="shared" si="64"/>
        <v>0</v>
      </c>
      <c r="V36" s="81">
        <f t="shared" si="64"/>
        <v>0</v>
      </c>
      <c r="W36" s="81">
        <f t="shared" si="64"/>
        <v>0</v>
      </c>
      <c r="X36" s="81">
        <f t="shared" si="64"/>
        <v>65379</v>
      </c>
      <c r="Y36" s="81">
        <f t="shared" si="64"/>
        <v>39151</v>
      </c>
      <c r="Z36" s="81">
        <f t="shared" si="64"/>
        <v>31223</v>
      </c>
      <c r="AA36" s="81">
        <f t="shared" si="64"/>
        <v>0</v>
      </c>
      <c r="AB36" s="81">
        <f t="shared" si="64"/>
        <v>0</v>
      </c>
      <c r="AC36" s="81">
        <f t="shared" si="64"/>
        <v>0</v>
      </c>
      <c r="AD36" s="81">
        <f t="shared" si="64"/>
        <v>65379</v>
      </c>
      <c r="AE36" s="81">
        <f t="shared" si="64"/>
        <v>39151</v>
      </c>
      <c r="AF36" s="81">
        <f t="shared" si="64"/>
        <v>31223</v>
      </c>
      <c r="AG36" s="81">
        <f t="shared" si="64"/>
        <v>0</v>
      </c>
      <c r="AH36" s="81">
        <f t="shared" si="64"/>
        <v>0</v>
      </c>
      <c r="AI36" s="81">
        <f t="shared" si="64"/>
        <v>0</v>
      </c>
      <c r="AJ36" s="81">
        <f t="shared" si="64"/>
        <v>65379</v>
      </c>
      <c r="AK36" s="81">
        <f t="shared" si="64"/>
        <v>39151</v>
      </c>
      <c r="AL36" s="81">
        <f t="shared" si="64"/>
        <v>31223</v>
      </c>
      <c r="AM36" s="81">
        <f t="shared" si="64"/>
        <v>-5306</v>
      </c>
      <c r="AN36" s="81">
        <f t="shared" si="64"/>
        <v>0</v>
      </c>
      <c r="AO36" s="81">
        <f t="shared" si="64"/>
        <v>0</v>
      </c>
      <c r="AP36" s="81">
        <f t="shared" si="64"/>
        <v>60073</v>
      </c>
      <c r="AQ36" s="81">
        <f t="shared" si="64"/>
        <v>39151</v>
      </c>
      <c r="AR36" s="81">
        <f t="shared" si="64"/>
        <v>31223</v>
      </c>
      <c r="AS36" s="81">
        <f t="shared" si="64"/>
        <v>0</v>
      </c>
      <c r="AT36" s="81">
        <f t="shared" si="64"/>
        <v>0</v>
      </c>
      <c r="AU36" s="81">
        <f t="shared" si="64"/>
        <v>0</v>
      </c>
      <c r="AV36" s="81">
        <f t="shared" si="64"/>
        <v>60073</v>
      </c>
      <c r="AW36" s="81">
        <f t="shared" si="64"/>
        <v>39151</v>
      </c>
      <c r="AX36" s="81">
        <f t="shared" si="64"/>
        <v>31223</v>
      </c>
      <c r="AY36" s="81">
        <f t="shared" ref="AY36:BD36" si="65">AY37+AY41+AY44+AY47</f>
        <v>-3455</v>
      </c>
      <c r="AZ36" s="81">
        <f t="shared" si="65"/>
        <v>0</v>
      </c>
      <c r="BA36" s="81">
        <f t="shared" si="65"/>
        <v>0</v>
      </c>
      <c r="BB36" s="81">
        <f t="shared" si="65"/>
        <v>56618</v>
      </c>
      <c r="BC36" s="81">
        <f t="shared" si="65"/>
        <v>39151</v>
      </c>
      <c r="BD36" s="81">
        <f t="shared" si="65"/>
        <v>31223</v>
      </c>
    </row>
    <row r="37" spans="1:56" s="122" customFormat="1" ht="37.5" x14ac:dyDescent="0.25">
      <c r="A37" s="149">
        <v>182</v>
      </c>
      <c r="B37" s="70" t="s">
        <v>224</v>
      </c>
      <c r="C37" s="164" t="s">
        <v>227</v>
      </c>
      <c r="D37" s="160"/>
      <c r="E37" s="160"/>
      <c r="F37" s="161">
        <f>F38+F39+F40</f>
        <v>27842</v>
      </c>
      <c r="G37" s="161">
        <f t="shared" ref="G37" si="66">G38+G39+G40</f>
        <v>28955</v>
      </c>
      <c r="H37" s="161">
        <f>H38+H39+H40</f>
        <v>30113</v>
      </c>
      <c r="I37" s="162">
        <f t="shared" si="21"/>
        <v>0</v>
      </c>
      <c r="J37" s="162">
        <f t="shared" si="9"/>
        <v>0</v>
      </c>
      <c r="K37" s="162">
        <f t="shared" si="9"/>
        <v>0</v>
      </c>
      <c r="L37" s="156">
        <f>L38+L39+L40</f>
        <v>27842</v>
      </c>
      <c r="M37" s="156">
        <f t="shared" ref="M37" si="67">M38+M39+M40</f>
        <v>28955</v>
      </c>
      <c r="N37" s="156">
        <f>N38+N39+N40</f>
        <v>30113</v>
      </c>
      <c r="O37" s="156">
        <f t="shared" ref="O37:AX37" si="68">O38+O39+O40</f>
        <v>0</v>
      </c>
      <c r="P37" s="156">
        <f t="shared" si="68"/>
        <v>0</v>
      </c>
      <c r="Q37" s="156">
        <f t="shared" si="68"/>
        <v>0</v>
      </c>
      <c r="R37" s="156">
        <f t="shared" si="68"/>
        <v>27842</v>
      </c>
      <c r="S37" s="156">
        <f t="shared" si="68"/>
        <v>28955</v>
      </c>
      <c r="T37" s="156">
        <f t="shared" si="68"/>
        <v>30113</v>
      </c>
      <c r="U37" s="156">
        <f t="shared" si="68"/>
        <v>0</v>
      </c>
      <c r="V37" s="156">
        <f t="shared" si="68"/>
        <v>0</v>
      </c>
      <c r="W37" s="156">
        <f t="shared" si="68"/>
        <v>0</v>
      </c>
      <c r="X37" s="156">
        <f t="shared" si="68"/>
        <v>27842</v>
      </c>
      <c r="Y37" s="156">
        <f t="shared" si="68"/>
        <v>28955</v>
      </c>
      <c r="Z37" s="156">
        <f t="shared" si="68"/>
        <v>30113</v>
      </c>
      <c r="AA37" s="156">
        <f t="shared" si="68"/>
        <v>0</v>
      </c>
      <c r="AB37" s="156">
        <f t="shared" si="68"/>
        <v>0</v>
      </c>
      <c r="AC37" s="156">
        <f t="shared" si="68"/>
        <v>0</v>
      </c>
      <c r="AD37" s="156">
        <f t="shared" si="68"/>
        <v>27842</v>
      </c>
      <c r="AE37" s="156">
        <f t="shared" si="68"/>
        <v>28955</v>
      </c>
      <c r="AF37" s="156">
        <f t="shared" si="68"/>
        <v>30113</v>
      </c>
      <c r="AG37" s="156">
        <f t="shared" si="68"/>
        <v>0</v>
      </c>
      <c r="AH37" s="156">
        <f t="shared" si="68"/>
        <v>0</v>
      </c>
      <c r="AI37" s="156">
        <f t="shared" si="68"/>
        <v>0</v>
      </c>
      <c r="AJ37" s="156">
        <f t="shared" si="68"/>
        <v>27842</v>
      </c>
      <c r="AK37" s="156">
        <f t="shared" si="68"/>
        <v>28955</v>
      </c>
      <c r="AL37" s="156">
        <f t="shared" si="68"/>
        <v>30113</v>
      </c>
      <c r="AM37" s="156">
        <f t="shared" si="68"/>
        <v>0</v>
      </c>
      <c r="AN37" s="156">
        <f t="shared" si="68"/>
        <v>0</v>
      </c>
      <c r="AO37" s="156">
        <f t="shared" si="68"/>
        <v>0</v>
      </c>
      <c r="AP37" s="156">
        <f t="shared" si="68"/>
        <v>27842</v>
      </c>
      <c r="AQ37" s="156">
        <f t="shared" si="68"/>
        <v>28955</v>
      </c>
      <c r="AR37" s="156">
        <f t="shared" si="68"/>
        <v>30113</v>
      </c>
      <c r="AS37" s="156">
        <f t="shared" si="68"/>
        <v>0</v>
      </c>
      <c r="AT37" s="156">
        <f t="shared" si="68"/>
        <v>0</v>
      </c>
      <c r="AU37" s="156">
        <f t="shared" si="68"/>
        <v>0</v>
      </c>
      <c r="AV37" s="156">
        <f t="shared" si="68"/>
        <v>27842</v>
      </c>
      <c r="AW37" s="156">
        <f t="shared" si="68"/>
        <v>28955</v>
      </c>
      <c r="AX37" s="156">
        <f t="shared" si="68"/>
        <v>30113</v>
      </c>
      <c r="AY37" s="156">
        <f t="shared" ref="AY37:BD37" si="69">AY38+AY39+AY40</f>
        <v>0</v>
      </c>
      <c r="AZ37" s="156">
        <f t="shared" si="69"/>
        <v>0</v>
      </c>
      <c r="BA37" s="156">
        <f t="shared" si="69"/>
        <v>0</v>
      </c>
      <c r="BB37" s="156">
        <f t="shared" si="69"/>
        <v>27842</v>
      </c>
      <c r="BC37" s="156">
        <f t="shared" si="69"/>
        <v>28955</v>
      </c>
      <c r="BD37" s="156">
        <f t="shared" si="69"/>
        <v>30113</v>
      </c>
    </row>
    <row r="38" spans="1:56" s="84" customFormat="1" ht="37.5" x14ac:dyDescent="0.3">
      <c r="A38" s="149">
        <v>182</v>
      </c>
      <c r="B38" s="70" t="s">
        <v>225</v>
      </c>
      <c r="C38" s="169" t="s">
        <v>228</v>
      </c>
      <c r="D38" s="160"/>
      <c r="E38" s="160"/>
      <c r="F38" s="253">
        <v>20709</v>
      </c>
      <c r="G38" s="253">
        <v>21537</v>
      </c>
      <c r="H38" s="253">
        <v>22398</v>
      </c>
      <c r="I38" s="171">
        <f t="shared" si="21"/>
        <v>0</v>
      </c>
      <c r="J38" s="162">
        <f t="shared" si="9"/>
        <v>0</v>
      </c>
      <c r="K38" s="162">
        <f t="shared" si="9"/>
        <v>0</v>
      </c>
      <c r="L38" s="254">
        <v>20709</v>
      </c>
      <c r="M38" s="254">
        <v>21537</v>
      </c>
      <c r="N38" s="254">
        <v>22398</v>
      </c>
      <c r="O38" s="254"/>
      <c r="P38" s="254"/>
      <c r="Q38" s="254"/>
      <c r="R38" s="154">
        <f t="shared" si="12"/>
        <v>20709</v>
      </c>
      <c r="S38" s="154">
        <f t="shared" si="12"/>
        <v>21537</v>
      </c>
      <c r="T38" s="154">
        <f t="shared" si="12"/>
        <v>22398</v>
      </c>
      <c r="U38" s="254"/>
      <c r="V38" s="254"/>
      <c r="W38" s="254"/>
      <c r="X38" s="154">
        <f t="shared" ref="X38:Z40" si="70">R38+U38</f>
        <v>20709</v>
      </c>
      <c r="Y38" s="154">
        <f t="shared" si="70"/>
        <v>21537</v>
      </c>
      <c r="Z38" s="154">
        <f t="shared" si="70"/>
        <v>22398</v>
      </c>
      <c r="AA38" s="254"/>
      <c r="AB38" s="254"/>
      <c r="AC38" s="254"/>
      <c r="AD38" s="154">
        <f t="shared" ref="AD38:AF40" si="71">X38+AA38</f>
        <v>20709</v>
      </c>
      <c r="AE38" s="154">
        <f t="shared" si="71"/>
        <v>21537</v>
      </c>
      <c r="AF38" s="154">
        <f t="shared" si="71"/>
        <v>22398</v>
      </c>
      <c r="AG38" s="254"/>
      <c r="AH38" s="254"/>
      <c r="AI38" s="254"/>
      <c r="AJ38" s="154">
        <f t="shared" ref="AJ38:AL40" si="72">AD38+AG38</f>
        <v>20709</v>
      </c>
      <c r="AK38" s="154">
        <f t="shared" si="72"/>
        <v>21537</v>
      </c>
      <c r="AL38" s="154">
        <f t="shared" si="72"/>
        <v>22398</v>
      </c>
      <c r="AM38" s="254"/>
      <c r="AN38" s="254"/>
      <c r="AO38" s="254"/>
      <c r="AP38" s="154">
        <f t="shared" ref="AP38:AR40" si="73">AJ38+AM38</f>
        <v>20709</v>
      </c>
      <c r="AQ38" s="154">
        <f t="shared" si="73"/>
        <v>21537</v>
      </c>
      <c r="AR38" s="154">
        <f t="shared" si="73"/>
        <v>22398</v>
      </c>
      <c r="AS38" s="255"/>
      <c r="AT38" s="254"/>
      <c r="AU38" s="254"/>
      <c r="AV38" s="154">
        <f t="shared" ref="AV38:AX40" si="74">AP38+AS38</f>
        <v>20709</v>
      </c>
      <c r="AW38" s="154">
        <f t="shared" si="74"/>
        <v>21537</v>
      </c>
      <c r="AX38" s="154">
        <f t="shared" si="74"/>
        <v>22398</v>
      </c>
      <c r="AY38" s="255"/>
      <c r="AZ38" s="254"/>
      <c r="BA38" s="254"/>
      <c r="BB38" s="154">
        <f t="shared" ref="BB38:BB40" si="75">AV38+AY38</f>
        <v>20709</v>
      </c>
      <c r="BC38" s="154">
        <f t="shared" ref="BC38:BC40" si="76">AW38+AZ38</f>
        <v>21537</v>
      </c>
      <c r="BD38" s="154">
        <f t="shared" ref="BD38:BD40" si="77">AX38+BA38</f>
        <v>22398</v>
      </c>
    </row>
    <row r="39" spans="1:56" s="84" customFormat="1" ht="37.5" x14ac:dyDescent="0.3">
      <c r="A39" s="149">
        <v>182</v>
      </c>
      <c r="B39" s="70" t="s">
        <v>226</v>
      </c>
      <c r="C39" s="169" t="s">
        <v>229</v>
      </c>
      <c r="D39" s="160"/>
      <c r="E39" s="160"/>
      <c r="F39" s="253">
        <v>7133</v>
      </c>
      <c r="G39" s="253">
        <v>7418</v>
      </c>
      <c r="H39" s="253">
        <v>7715</v>
      </c>
      <c r="I39" s="171">
        <f t="shared" si="21"/>
        <v>0</v>
      </c>
      <c r="J39" s="162">
        <f t="shared" si="9"/>
        <v>0</v>
      </c>
      <c r="K39" s="162">
        <f t="shared" si="9"/>
        <v>0</v>
      </c>
      <c r="L39" s="254">
        <v>7133</v>
      </c>
      <c r="M39" s="254">
        <v>7418</v>
      </c>
      <c r="N39" s="254">
        <v>7715</v>
      </c>
      <c r="O39" s="254"/>
      <c r="P39" s="254"/>
      <c r="Q39" s="254"/>
      <c r="R39" s="154">
        <f t="shared" si="12"/>
        <v>7133</v>
      </c>
      <c r="S39" s="154">
        <f t="shared" si="12"/>
        <v>7418</v>
      </c>
      <c r="T39" s="154">
        <f t="shared" si="12"/>
        <v>7715</v>
      </c>
      <c r="U39" s="254"/>
      <c r="V39" s="254"/>
      <c r="W39" s="254"/>
      <c r="X39" s="154">
        <f t="shared" si="70"/>
        <v>7133</v>
      </c>
      <c r="Y39" s="154">
        <f t="shared" si="70"/>
        <v>7418</v>
      </c>
      <c r="Z39" s="154">
        <f t="shared" si="70"/>
        <v>7715</v>
      </c>
      <c r="AA39" s="254"/>
      <c r="AB39" s="254"/>
      <c r="AC39" s="254"/>
      <c r="AD39" s="154">
        <f t="shared" si="71"/>
        <v>7133</v>
      </c>
      <c r="AE39" s="154">
        <f t="shared" si="71"/>
        <v>7418</v>
      </c>
      <c r="AF39" s="154">
        <f t="shared" si="71"/>
        <v>7715</v>
      </c>
      <c r="AG39" s="254"/>
      <c r="AH39" s="254"/>
      <c r="AI39" s="254"/>
      <c r="AJ39" s="154">
        <f t="shared" si="72"/>
        <v>7133</v>
      </c>
      <c r="AK39" s="154">
        <f t="shared" si="72"/>
        <v>7418</v>
      </c>
      <c r="AL39" s="154">
        <f t="shared" si="72"/>
        <v>7715</v>
      </c>
      <c r="AM39" s="254"/>
      <c r="AN39" s="254"/>
      <c r="AO39" s="254"/>
      <c r="AP39" s="154">
        <f t="shared" si="73"/>
        <v>7133</v>
      </c>
      <c r="AQ39" s="154">
        <f t="shared" si="73"/>
        <v>7418</v>
      </c>
      <c r="AR39" s="154">
        <f t="shared" si="73"/>
        <v>7715</v>
      </c>
      <c r="AS39" s="255"/>
      <c r="AT39" s="254"/>
      <c r="AU39" s="254"/>
      <c r="AV39" s="154">
        <f t="shared" si="74"/>
        <v>7133</v>
      </c>
      <c r="AW39" s="154">
        <f t="shared" si="74"/>
        <v>7418</v>
      </c>
      <c r="AX39" s="154">
        <f t="shared" si="74"/>
        <v>7715</v>
      </c>
      <c r="AY39" s="255"/>
      <c r="AZ39" s="254"/>
      <c r="BA39" s="254"/>
      <c r="BB39" s="154">
        <f t="shared" si="75"/>
        <v>7133</v>
      </c>
      <c r="BC39" s="154">
        <f t="shared" si="76"/>
        <v>7418</v>
      </c>
      <c r="BD39" s="154">
        <f t="shared" si="77"/>
        <v>7715</v>
      </c>
    </row>
    <row r="40" spans="1:56" s="84" customFormat="1" ht="37.5" hidden="1" customHeight="1" x14ac:dyDescent="0.3">
      <c r="A40" s="149">
        <v>182</v>
      </c>
      <c r="B40" s="247" t="s">
        <v>243</v>
      </c>
      <c r="C40" s="257" t="s">
        <v>242</v>
      </c>
      <c r="D40" s="160"/>
      <c r="E40" s="160"/>
      <c r="F40" s="161">
        <v>0</v>
      </c>
      <c r="G40" s="161">
        <v>0</v>
      </c>
      <c r="H40" s="161">
        <v>0</v>
      </c>
      <c r="I40" s="171">
        <f t="shared" si="21"/>
        <v>0</v>
      </c>
      <c r="J40" s="162">
        <f t="shared" si="9"/>
        <v>0</v>
      </c>
      <c r="K40" s="162">
        <f t="shared" si="9"/>
        <v>0</v>
      </c>
      <c r="L40" s="161">
        <v>0</v>
      </c>
      <c r="M40" s="161">
        <v>0</v>
      </c>
      <c r="N40" s="161">
        <v>0</v>
      </c>
      <c r="O40" s="161"/>
      <c r="P40" s="161"/>
      <c r="Q40" s="161"/>
      <c r="R40" s="204">
        <f t="shared" si="12"/>
        <v>0</v>
      </c>
      <c r="S40" s="204">
        <f t="shared" si="12"/>
        <v>0</v>
      </c>
      <c r="T40" s="204">
        <f t="shared" si="12"/>
        <v>0</v>
      </c>
      <c r="U40" s="161"/>
      <c r="V40" s="161"/>
      <c r="W40" s="161"/>
      <c r="X40" s="204">
        <f t="shared" si="70"/>
        <v>0</v>
      </c>
      <c r="Y40" s="204">
        <f t="shared" si="70"/>
        <v>0</v>
      </c>
      <c r="Z40" s="204">
        <f t="shared" si="70"/>
        <v>0</v>
      </c>
      <c r="AA40" s="161"/>
      <c r="AB40" s="161"/>
      <c r="AC40" s="161"/>
      <c r="AD40" s="204">
        <f t="shared" si="71"/>
        <v>0</v>
      </c>
      <c r="AE40" s="204">
        <f t="shared" si="71"/>
        <v>0</v>
      </c>
      <c r="AF40" s="204">
        <f t="shared" si="71"/>
        <v>0</v>
      </c>
      <c r="AG40" s="161"/>
      <c r="AH40" s="161"/>
      <c r="AI40" s="161"/>
      <c r="AJ40" s="204">
        <f t="shared" si="72"/>
        <v>0</v>
      </c>
      <c r="AK40" s="204">
        <f t="shared" si="72"/>
        <v>0</v>
      </c>
      <c r="AL40" s="204">
        <f t="shared" si="72"/>
        <v>0</v>
      </c>
      <c r="AM40" s="161"/>
      <c r="AN40" s="161"/>
      <c r="AO40" s="161"/>
      <c r="AP40" s="204">
        <f t="shared" si="73"/>
        <v>0</v>
      </c>
      <c r="AQ40" s="204">
        <f t="shared" si="73"/>
        <v>0</v>
      </c>
      <c r="AR40" s="204">
        <f t="shared" si="73"/>
        <v>0</v>
      </c>
      <c r="AS40" s="161"/>
      <c r="AT40" s="161"/>
      <c r="AU40" s="161"/>
      <c r="AV40" s="204">
        <f t="shared" si="74"/>
        <v>0</v>
      </c>
      <c r="AW40" s="204">
        <f t="shared" si="74"/>
        <v>0</v>
      </c>
      <c r="AX40" s="204">
        <f t="shared" si="74"/>
        <v>0</v>
      </c>
      <c r="AY40" s="161"/>
      <c r="AZ40" s="161"/>
      <c r="BA40" s="161"/>
      <c r="BB40" s="204">
        <f t="shared" si="75"/>
        <v>0</v>
      </c>
      <c r="BC40" s="204">
        <f t="shared" si="76"/>
        <v>0</v>
      </c>
      <c r="BD40" s="204">
        <f t="shared" si="77"/>
        <v>0</v>
      </c>
    </row>
    <row r="41" spans="1:56" s="84" customFormat="1" x14ac:dyDescent="0.3">
      <c r="A41" s="149">
        <v>182</v>
      </c>
      <c r="B41" s="185" t="s">
        <v>14</v>
      </c>
      <c r="C41" s="164" t="s">
        <v>123</v>
      </c>
      <c r="D41" s="160"/>
      <c r="E41" s="160"/>
      <c r="F41" s="161">
        <f t="shared" ref="F41:H41" si="78">F42+F43</f>
        <v>36510</v>
      </c>
      <c r="G41" s="161">
        <f t="shared" si="78"/>
        <v>9128</v>
      </c>
      <c r="H41" s="161">
        <f t="shared" si="78"/>
        <v>0</v>
      </c>
      <c r="I41" s="171">
        <f t="shared" si="21"/>
        <v>0</v>
      </c>
      <c r="J41" s="162">
        <f t="shared" si="9"/>
        <v>0</v>
      </c>
      <c r="K41" s="162">
        <f t="shared" si="9"/>
        <v>0</v>
      </c>
      <c r="L41" s="156">
        <f t="shared" ref="L41:AX41" si="79">L42+L43</f>
        <v>36510</v>
      </c>
      <c r="M41" s="156">
        <f t="shared" si="79"/>
        <v>9128</v>
      </c>
      <c r="N41" s="156">
        <f t="shared" si="79"/>
        <v>0</v>
      </c>
      <c r="O41" s="156">
        <f t="shared" si="79"/>
        <v>0</v>
      </c>
      <c r="P41" s="156">
        <f t="shared" si="79"/>
        <v>0</v>
      </c>
      <c r="Q41" s="156">
        <f t="shared" si="79"/>
        <v>0</v>
      </c>
      <c r="R41" s="156">
        <f t="shared" si="79"/>
        <v>36510</v>
      </c>
      <c r="S41" s="156">
        <f t="shared" si="79"/>
        <v>9128</v>
      </c>
      <c r="T41" s="156">
        <f t="shared" si="79"/>
        <v>0</v>
      </c>
      <c r="U41" s="156">
        <f t="shared" si="79"/>
        <v>0</v>
      </c>
      <c r="V41" s="156">
        <f t="shared" si="79"/>
        <v>0</v>
      </c>
      <c r="W41" s="156">
        <f t="shared" si="79"/>
        <v>0</v>
      </c>
      <c r="X41" s="156">
        <f t="shared" si="79"/>
        <v>36510</v>
      </c>
      <c r="Y41" s="156">
        <f t="shared" si="79"/>
        <v>9128</v>
      </c>
      <c r="Z41" s="156">
        <f t="shared" si="79"/>
        <v>0</v>
      </c>
      <c r="AA41" s="156">
        <f t="shared" si="79"/>
        <v>0</v>
      </c>
      <c r="AB41" s="156">
        <f t="shared" si="79"/>
        <v>0</v>
      </c>
      <c r="AC41" s="156">
        <f t="shared" si="79"/>
        <v>0</v>
      </c>
      <c r="AD41" s="156">
        <f t="shared" si="79"/>
        <v>36510</v>
      </c>
      <c r="AE41" s="156">
        <f t="shared" si="79"/>
        <v>9128</v>
      </c>
      <c r="AF41" s="156">
        <f t="shared" si="79"/>
        <v>0</v>
      </c>
      <c r="AG41" s="156">
        <f t="shared" si="79"/>
        <v>0</v>
      </c>
      <c r="AH41" s="156">
        <f t="shared" si="79"/>
        <v>0</v>
      </c>
      <c r="AI41" s="156">
        <f t="shared" si="79"/>
        <v>0</v>
      </c>
      <c r="AJ41" s="156">
        <f t="shared" si="79"/>
        <v>36510</v>
      </c>
      <c r="AK41" s="156">
        <f t="shared" si="79"/>
        <v>9128</v>
      </c>
      <c r="AL41" s="156">
        <f t="shared" si="79"/>
        <v>0</v>
      </c>
      <c r="AM41" s="156">
        <f t="shared" si="79"/>
        <v>-5310</v>
      </c>
      <c r="AN41" s="156">
        <f t="shared" si="79"/>
        <v>0</v>
      </c>
      <c r="AO41" s="156">
        <f t="shared" si="79"/>
        <v>0</v>
      </c>
      <c r="AP41" s="156">
        <f t="shared" si="79"/>
        <v>31200</v>
      </c>
      <c r="AQ41" s="156">
        <f t="shared" si="79"/>
        <v>9128</v>
      </c>
      <c r="AR41" s="156">
        <f t="shared" si="79"/>
        <v>0</v>
      </c>
      <c r="AS41" s="156">
        <f t="shared" si="79"/>
        <v>0</v>
      </c>
      <c r="AT41" s="156">
        <f t="shared" si="79"/>
        <v>0</v>
      </c>
      <c r="AU41" s="156">
        <f t="shared" si="79"/>
        <v>0</v>
      </c>
      <c r="AV41" s="156">
        <f t="shared" si="79"/>
        <v>31200</v>
      </c>
      <c r="AW41" s="156">
        <f t="shared" si="79"/>
        <v>9128</v>
      </c>
      <c r="AX41" s="156">
        <f t="shared" si="79"/>
        <v>0</v>
      </c>
      <c r="AY41" s="156">
        <f t="shared" ref="AY41:BD41" si="80">AY42+AY43</f>
        <v>-3395</v>
      </c>
      <c r="AZ41" s="156">
        <f t="shared" si="80"/>
        <v>0</v>
      </c>
      <c r="BA41" s="156">
        <f t="shared" si="80"/>
        <v>0</v>
      </c>
      <c r="BB41" s="156">
        <f t="shared" si="80"/>
        <v>27805</v>
      </c>
      <c r="BC41" s="156">
        <f t="shared" si="80"/>
        <v>9128</v>
      </c>
      <c r="BD41" s="156">
        <f t="shared" si="80"/>
        <v>0</v>
      </c>
    </row>
    <row r="42" spans="1:56" s="122" customFormat="1" x14ac:dyDescent="0.25">
      <c r="A42" s="149">
        <v>182</v>
      </c>
      <c r="B42" s="70" t="s">
        <v>15</v>
      </c>
      <c r="C42" s="258" t="s">
        <v>123</v>
      </c>
      <c r="D42" s="160"/>
      <c r="E42" s="160"/>
      <c r="F42" s="253">
        <v>36510</v>
      </c>
      <c r="G42" s="253">
        <v>9128</v>
      </c>
      <c r="H42" s="253">
        <v>0</v>
      </c>
      <c r="I42" s="162">
        <f t="shared" si="21"/>
        <v>0</v>
      </c>
      <c r="J42" s="162">
        <f t="shared" si="9"/>
        <v>0</v>
      </c>
      <c r="K42" s="162">
        <f t="shared" si="9"/>
        <v>0</v>
      </c>
      <c r="L42" s="254">
        <v>36510</v>
      </c>
      <c r="M42" s="254">
        <v>9128</v>
      </c>
      <c r="N42" s="254">
        <v>0</v>
      </c>
      <c r="O42" s="254"/>
      <c r="P42" s="254"/>
      <c r="Q42" s="254"/>
      <c r="R42" s="154">
        <f t="shared" si="12"/>
        <v>36510</v>
      </c>
      <c r="S42" s="154">
        <f t="shared" si="12"/>
        <v>9128</v>
      </c>
      <c r="T42" s="154">
        <f t="shared" si="12"/>
        <v>0</v>
      </c>
      <c r="U42" s="254"/>
      <c r="V42" s="254"/>
      <c r="W42" s="254"/>
      <c r="X42" s="154">
        <f t="shared" ref="X42:Z43" si="81">R42+U42</f>
        <v>36510</v>
      </c>
      <c r="Y42" s="154">
        <f t="shared" si="81"/>
        <v>9128</v>
      </c>
      <c r="Z42" s="154">
        <f t="shared" si="81"/>
        <v>0</v>
      </c>
      <c r="AA42" s="254"/>
      <c r="AB42" s="254"/>
      <c r="AC42" s="254"/>
      <c r="AD42" s="154">
        <f t="shared" ref="AD42:AF43" si="82">X42+AA42</f>
        <v>36510</v>
      </c>
      <c r="AE42" s="154">
        <f t="shared" si="82"/>
        <v>9128</v>
      </c>
      <c r="AF42" s="154">
        <f t="shared" si="82"/>
        <v>0</v>
      </c>
      <c r="AG42" s="254"/>
      <c r="AH42" s="254"/>
      <c r="AI42" s="254"/>
      <c r="AJ42" s="154">
        <f t="shared" ref="AJ42:AL43" si="83">AD42+AG42</f>
        <v>36510</v>
      </c>
      <c r="AK42" s="154">
        <f t="shared" si="83"/>
        <v>9128</v>
      </c>
      <c r="AL42" s="154">
        <f t="shared" si="83"/>
        <v>0</v>
      </c>
      <c r="AM42" s="254">
        <f>-4640-670</f>
        <v>-5310</v>
      </c>
      <c r="AN42" s="254"/>
      <c r="AO42" s="254"/>
      <c r="AP42" s="154">
        <f t="shared" ref="AP42:AR43" si="84">AJ42+AM42</f>
        <v>31200</v>
      </c>
      <c r="AQ42" s="154">
        <f t="shared" si="84"/>
        <v>9128</v>
      </c>
      <c r="AR42" s="154">
        <f t="shared" si="84"/>
        <v>0</v>
      </c>
      <c r="AS42" s="255"/>
      <c r="AT42" s="254"/>
      <c r="AU42" s="254"/>
      <c r="AV42" s="154">
        <f t="shared" ref="AV42:AX43" si="85">AP42+AS42</f>
        <v>31200</v>
      </c>
      <c r="AW42" s="154">
        <f t="shared" si="85"/>
        <v>9128</v>
      </c>
      <c r="AX42" s="154">
        <f t="shared" si="85"/>
        <v>0</v>
      </c>
      <c r="AY42" s="255">
        <v>-3395</v>
      </c>
      <c r="AZ42" s="254"/>
      <c r="BA42" s="254"/>
      <c r="BB42" s="154">
        <f t="shared" ref="BB42:BB43" si="86">AV42+AY42</f>
        <v>27805</v>
      </c>
      <c r="BC42" s="154">
        <f t="shared" ref="BC42:BC43" si="87">AW42+AZ42</f>
        <v>9128</v>
      </c>
      <c r="BD42" s="154">
        <f t="shared" ref="BD42:BD43" si="88">AX42+BA42</f>
        <v>0</v>
      </c>
    </row>
    <row r="43" spans="1:56" s="122" customFormat="1" ht="37.5" hidden="1" customHeight="1" x14ac:dyDescent="0.25">
      <c r="A43" s="149">
        <v>182</v>
      </c>
      <c r="B43" s="247" t="s">
        <v>16</v>
      </c>
      <c r="C43" s="259" t="s">
        <v>124</v>
      </c>
      <c r="D43" s="160"/>
      <c r="E43" s="160"/>
      <c r="F43" s="260">
        <v>0</v>
      </c>
      <c r="G43" s="260">
        <v>0</v>
      </c>
      <c r="H43" s="260">
        <v>0</v>
      </c>
      <c r="I43" s="162">
        <f t="shared" si="21"/>
        <v>0</v>
      </c>
      <c r="J43" s="162">
        <f t="shared" si="9"/>
        <v>0</v>
      </c>
      <c r="K43" s="162">
        <f t="shared" si="9"/>
        <v>0</v>
      </c>
      <c r="L43" s="260">
        <v>0</v>
      </c>
      <c r="M43" s="260">
        <v>0</v>
      </c>
      <c r="N43" s="260">
        <v>0</v>
      </c>
      <c r="O43" s="260"/>
      <c r="P43" s="260"/>
      <c r="Q43" s="260"/>
      <c r="R43" s="154">
        <f t="shared" si="12"/>
        <v>0</v>
      </c>
      <c r="S43" s="154">
        <f t="shared" si="12"/>
        <v>0</v>
      </c>
      <c r="T43" s="154">
        <f t="shared" si="12"/>
        <v>0</v>
      </c>
      <c r="U43" s="260"/>
      <c r="V43" s="260"/>
      <c r="W43" s="260"/>
      <c r="X43" s="154">
        <f t="shared" si="81"/>
        <v>0</v>
      </c>
      <c r="Y43" s="154">
        <f t="shared" si="81"/>
        <v>0</v>
      </c>
      <c r="Z43" s="154">
        <f t="shared" si="81"/>
        <v>0</v>
      </c>
      <c r="AA43" s="260"/>
      <c r="AB43" s="260"/>
      <c r="AC43" s="260"/>
      <c r="AD43" s="154">
        <f t="shared" si="82"/>
        <v>0</v>
      </c>
      <c r="AE43" s="154">
        <f t="shared" si="82"/>
        <v>0</v>
      </c>
      <c r="AF43" s="154">
        <f t="shared" si="82"/>
        <v>0</v>
      </c>
      <c r="AG43" s="260"/>
      <c r="AH43" s="260"/>
      <c r="AI43" s="260"/>
      <c r="AJ43" s="154">
        <f t="shared" si="83"/>
        <v>0</v>
      </c>
      <c r="AK43" s="154">
        <f t="shared" si="83"/>
        <v>0</v>
      </c>
      <c r="AL43" s="154">
        <f t="shared" si="83"/>
        <v>0</v>
      </c>
      <c r="AM43" s="260"/>
      <c r="AN43" s="260"/>
      <c r="AO43" s="260"/>
      <c r="AP43" s="154">
        <f t="shared" si="84"/>
        <v>0</v>
      </c>
      <c r="AQ43" s="154">
        <f t="shared" si="84"/>
        <v>0</v>
      </c>
      <c r="AR43" s="154">
        <f t="shared" si="84"/>
        <v>0</v>
      </c>
      <c r="AS43" s="255"/>
      <c r="AT43" s="260"/>
      <c r="AU43" s="260"/>
      <c r="AV43" s="154">
        <f t="shared" si="85"/>
        <v>0</v>
      </c>
      <c r="AW43" s="204">
        <f t="shared" si="85"/>
        <v>0</v>
      </c>
      <c r="AX43" s="204">
        <f t="shared" si="85"/>
        <v>0</v>
      </c>
      <c r="AY43" s="260"/>
      <c r="AZ43" s="260"/>
      <c r="BA43" s="260"/>
      <c r="BB43" s="204">
        <f t="shared" si="86"/>
        <v>0</v>
      </c>
      <c r="BC43" s="204">
        <f t="shared" si="87"/>
        <v>0</v>
      </c>
      <c r="BD43" s="204">
        <f t="shared" si="88"/>
        <v>0</v>
      </c>
    </row>
    <row r="44" spans="1:56" s="122" customFormat="1" x14ac:dyDescent="0.25">
      <c r="A44" s="149">
        <v>182</v>
      </c>
      <c r="B44" s="185" t="s">
        <v>17</v>
      </c>
      <c r="C44" s="164" t="s">
        <v>125</v>
      </c>
      <c r="D44" s="160"/>
      <c r="E44" s="160"/>
      <c r="F44" s="161">
        <f>F45+F46</f>
        <v>467</v>
      </c>
      <c r="G44" s="161">
        <f>G45+G46</f>
        <v>486</v>
      </c>
      <c r="H44" s="161">
        <f>H45+H46</f>
        <v>505</v>
      </c>
      <c r="I44" s="162">
        <f t="shared" si="21"/>
        <v>0</v>
      </c>
      <c r="J44" s="162">
        <f t="shared" si="9"/>
        <v>0</v>
      </c>
      <c r="K44" s="162">
        <f t="shared" si="9"/>
        <v>0</v>
      </c>
      <c r="L44" s="156">
        <f>L45+L46</f>
        <v>467</v>
      </c>
      <c r="M44" s="156">
        <f>M45+M46</f>
        <v>486</v>
      </c>
      <c r="N44" s="156">
        <f>N45+N46</f>
        <v>505</v>
      </c>
      <c r="O44" s="156">
        <f t="shared" ref="O44:AX44" si="89">O45+O46</f>
        <v>0</v>
      </c>
      <c r="P44" s="156">
        <f t="shared" si="89"/>
        <v>0</v>
      </c>
      <c r="Q44" s="156">
        <f t="shared" si="89"/>
        <v>0</v>
      </c>
      <c r="R44" s="156">
        <f t="shared" si="89"/>
        <v>467</v>
      </c>
      <c r="S44" s="156">
        <f t="shared" si="89"/>
        <v>486</v>
      </c>
      <c r="T44" s="156">
        <f t="shared" si="89"/>
        <v>505</v>
      </c>
      <c r="U44" s="156">
        <f t="shared" si="89"/>
        <v>0</v>
      </c>
      <c r="V44" s="156">
        <f t="shared" si="89"/>
        <v>0</v>
      </c>
      <c r="W44" s="156">
        <f t="shared" si="89"/>
        <v>0</v>
      </c>
      <c r="X44" s="156">
        <f t="shared" si="89"/>
        <v>467</v>
      </c>
      <c r="Y44" s="156">
        <f t="shared" si="89"/>
        <v>486</v>
      </c>
      <c r="Z44" s="156">
        <f t="shared" si="89"/>
        <v>505</v>
      </c>
      <c r="AA44" s="156">
        <f t="shared" si="89"/>
        <v>0</v>
      </c>
      <c r="AB44" s="156">
        <f t="shared" si="89"/>
        <v>0</v>
      </c>
      <c r="AC44" s="156">
        <f t="shared" si="89"/>
        <v>0</v>
      </c>
      <c r="AD44" s="156">
        <f t="shared" si="89"/>
        <v>467</v>
      </c>
      <c r="AE44" s="156">
        <f t="shared" si="89"/>
        <v>486</v>
      </c>
      <c r="AF44" s="156">
        <f t="shared" si="89"/>
        <v>505</v>
      </c>
      <c r="AG44" s="156">
        <f t="shared" si="89"/>
        <v>0</v>
      </c>
      <c r="AH44" s="156">
        <f t="shared" si="89"/>
        <v>0</v>
      </c>
      <c r="AI44" s="156">
        <f t="shared" si="89"/>
        <v>0</v>
      </c>
      <c r="AJ44" s="156">
        <f t="shared" si="89"/>
        <v>467</v>
      </c>
      <c r="AK44" s="156">
        <f t="shared" si="89"/>
        <v>486</v>
      </c>
      <c r="AL44" s="156">
        <f t="shared" si="89"/>
        <v>505</v>
      </c>
      <c r="AM44" s="156">
        <f t="shared" si="89"/>
        <v>0</v>
      </c>
      <c r="AN44" s="156">
        <f t="shared" si="89"/>
        <v>0</v>
      </c>
      <c r="AO44" s="156">
        <f t="shared" si="89"/>
        <v>0</v>
      </c>
      <c r="AP44" s="156">
        <f t="shared" si="89"/>
        <v>467</v>
      </c>
      <c r="AQ44" s="156">
        <f t="shared" si="89"/>
        <v>486</v>
      </c>
      <c r="AR44" s="156">
        <f t="shared" si="89"/>
        <v>505</v>
      </c>
      <c r="AS44" s="156">
        <f t="shared" si="89"/>
        <v>-28</v>
      </c>
      <c r="AT44" s="156">
        <f t="shared" si="89"/>
        <v>0</v>
      </c>
      <c r="AU44" s="156">
        <f t="shared" si="89"/>
        <v>0</v>
      </c>
      <c r="AV44" s="156">
        <f t="shared" si="89"/>
        <v>439</v>
      </c>
      <c r="AW44" s="156">
        <f t="shared" si="89"/>
        <v>486</v>
      </c>
      <c r="AX44" s="156">
        <f t="shared" si="89"/>
        <v>505</v>
      </c>
      <c r="AY44" s="156">
        <f t="shared" ref="AY44:BD44" si="90">AY45+AY46</f>
        <v>-234</v>
      </c>
      <c r="AZ44" s="156">
        <f t="shared" si="90"/>
        <v>0</v>
      </c>
      <c r="BA44" s="156">
        <f t="shared" si="90"/>
        <v>0</v>
      </c>
      <c r="BB44" s="156">
        <f t="shared" si="90"/>
        <v>205</v>
      </c>
      <c r="BC44" s="156">
        <f t="shared" si="90"/>
        <v>486</v>
      </c>
      <c r="BD44" s="156">
        <f t="shared" si="90"/>
        <v>505</v>
      </c>
    </row>
    <row r="45" spans="1:56" s="122" customFormat="1" x14ac:dyDescent="0.25">
      <c r="A45" s="149">
        <v>182</v>
      </c>
      <c r="B45" s="70" t="s">
        <v>18</v>
      </c>
      <c r="C45" s="258" t="s">
        <v>125</v>
      </c>
      <c r="D45" s="160"/>
      <c r="E45" s="160"/>
      <c r="F45" s="253">
        <v>467</v>
      </c>
      <c r="G45" s="253">
        <v>486</v>
      </c>
      <c r="H45" s="253">
        <v>505</v>
      </c>
      <c r="I45" s="162">
        <f t="shared" si="21"/>
        <v>0</v>
      </c>
      <c r="J45" s="162">
        <f t="shared" si="9"/>
        <v>0</v>
      </c>
      <c r="K45" s="162">
        <f t="shared" si="9"/>
        <v>0</v>
      </c>
      <c r="L45" s="254">
        <v>467</v>
      </c>
      <c r="M45" s="254">
        <v>486</v>
      </c>
      <c r="N45" s="254">
        <v>505</v>
      </c>
      <c r="O45" s="254"/>
      <c r="P45" s="254"/>
      <c r="Q45" s="254"/>
      <c r="R45" s="154">
        <f t="shared" si="12"/>
        <v>467</v>
      </c>
      <c r="S45" s="154">
        <f t="shared" si="12"/>
        <v>486</v>
      </c>
      <c r="T45" s="154">
        <f t="shared" si="12"/>
        <v>505</v>
      </c>
      <c r="U45" s="254"/>
      <c r="V45" s="254"/>
      <c r="W45" s="254"/>
      <c r="X45" s="154">
        <f t="shared" ref="X45:Z46" si="91">R45+U45</f>
        <v>467</v>
      </c>
      <c r="Y45" s="154">
        <f t="shared" si="91"/>
        <v>486</v>
      </c>
      <c r="Z45" s="154">
        <f t="shared" si="91"/>
        <v>505</v>
      </c>
      <c r="AA45" s="254"/>
      <c r="AB45" s="254"/>
      <c r="AC45" s="254"/>
      <c r="AD45" s="154">
        <f t="shared" ref="AD45:AF46" si="92">X45+AA45</f>
        <v>467</v>
      </c>
      <c r="AE45" s="154">
        <f t="shared" si="92"/>
        <v>486</v>
      </c>
      <c r="AF45" s="154">
        <f t="shared" si="92"/>
        <v>505</v>
      </c>
      <c r="AG45" s="254"/>
      <c r="AH45" s="254"/>
      <c r="AI45" s="254"/>
      <c r="AJ45" s="154">
        <f t="shared" ref="AJ45:AL46" si="93">AD45+AG45</f>
        <v>467</v>
      </c>
      <c r="AK45" s="154">
        <f t="shared" si="93"/>
        <v>486</v>
      </c>
      <c r="AL45" s="154">
        <f t="shared" si="93"/>
        <v>505</v>
      </c>
      <c r="AM45" s="254"/>
      <c r="AN45" s="254"/>
      <c r="AO45" s="254"/>
      <c r="AP45" s="154">
        <f t="shared" ref="AP45:AR46" si="94">AJ45+AM45</f>
        <v>467</v>
      </c>
      <c r="AQ45" s="154">
        <f t="shared" si="94"/>
        <v>486</v>
      </c>
      <c r="AR45" s="154">
        <f t="shared" si="94"/>
        <v>505</v>
      </c>
      <c r="AS45" s="255">
        <v>-28</v>
      </c>
      <c r="AT45" s="254"/>
      <c r="AU45" s="254"/>
      <c r="AV45" s="154">
        <f t="shared" ref="AV45:AX46" si="95">AP45+AS45</f>
        <v>439</v>
      </c>
      <c r="AW45" s="154">
        <f t="shared" si="95"/>
        <v>486</v>
      </c>
      <c r="AX45" s="154">
        <f t="shared" si="95"/>
        <v>505</v>
      </c>
      <c r="AY45" s="255">
        <v>-234</v>
      </c>
      <c r="AZ45" s="254"/>
      <c r="BA45" s="254"/>
      <c r="BB45" s="154">
        <f t="shared" ref="BB45:BB46" si="96">AV45+AY45</f>
        <v>205</v>
      </c>
      <c r="BC45" s="154">
        <f t="shared" ref="BC45:BC46" si="97">AW45+AZ45</f>
        <v>486</v>
      </c>
      <c r="BD45" s="154">
        <f t="shared" ref="BD45:BD46" si="98">AX45+BA45</f>
        <v>505</v>
      </c>
    </row>
    <row r="46" spans="1:56" s="122" customFormat="1" ht="40.5" customHeight="1" x14ac:dyDescent="0.25">
      <c r="A46" s="149">
        <v>182</v>
      </c>
      <c r="B46" s="70" t="s">
        <v>264</v>
      </c>
      <c r="C46" s="258" t="s">
        <v>265</v>
      </c>
      <c r="D46" s="160"/>
      <c r="E46" s="160"/>
      <c r="F46" s="253"/>
      <c r="G46" s="253"/>
      <c r="H46" s="253"/>
      <c r="I46" s="162">
        <f t="shared" si="21"/>
        <v>0</v>
      </c>
      <c r="J46" s="162">
        <f t="shared" si="9"/>
        <v>0</v>
      </c>
      <c r="K46" s="162">
        <f t="shared" si="9"/>
        <v>0</v>
      </c>
      <c r="L46" s="254"/>
      <c r="M46" s="254"/>
      <c r="N46" s="254"/>
      <c r="O46" s="254"/>
      <c r="P46" s="254"/>
      <c r="Q46" s="254"/>
      <c r="R46" s="154">
        <f t="shared" si="12"/>
        <v>0</v>
      </c>
      <c r="S46" s="154">
        <f t="shared" si="12"/>
        <v>0</v>
      </c>
      <c r="T46" s="154">
        <f t="shared" si="12"/>
        <v>0</v>
      </c>
      <c r="U46" s="254"/>
      <c r="V46" s="254"/>
      <c r="W46" s="254"/>
      <c r="X46" s="154">
        <f t="shared" si="91"/>
        <v>0</v>
      </c>
      <c r="Y46" s="154">
        <f t="shared" si="91"/>
        <v>0</v>
      </c>
      <c r="Z46" s="154">
        <f t="shared" si="91"/>
        <v>0</v>
      </c>
      <c r="AA46" s="254"/>
      <c r="AB46" s="254"/>
      <c r="AC46" s="254"/>
      <c r="AD46" s="154">
        <f t="shared" si="92"/>
        <v>0</v>
      </c>
      <c r="AE46" s="154">
        <f t="shared" si="92"/>
        <v>0</v>
      </c>
      <c r="AF46" s="154">
        <f t="shared" si="92"/>
        <v>0</v>
      </c>
      <c r="AG46" s="254"/>
      <c r="AH46" s="254"/>
      <c r="AI46" s="254"/>
      <c r="AJ46" s="154">
        <f t="shared" si="93"/>
        <v>0</v>
      </c>
      <c r="AK46" s="154">
        <f t="shared" si="93"/>
        <v>0</v>
      </c>
      <c r="AL46" s="154">
        <f t="shared" si="93"/>
        <v>0</v>
      </c>
      <c r="AM46" s="254"/>
      <c r="AN46" s="254"/>
      <c r="AO46" s="254"/>
      <c r="AP46" s="154">
        <f t="shared" si="94"/>
        <v>0</v>
      </c>
      <c r="AQ46" s="154">
        <f t="shared" si="94"/>
        <v>0</v>
      </c>
      <c r="AR46" s="154">
        <f t="shared" si="94"/>
        <v>0</v>
      </c>
      <c r="AS46" s="255"/>
      <c r="AT46" s="254"/>
      <c r="AU46" s="254"/>
      <c r="AV46" s="154">
        <f t="shared" si="95"/>
        <v>0</v>
      </c>
      <c r="AW46" s="154">
        <f t="shared" si="95"/>
        <v>0</v>
      </c>
      <c r="AX46" s="154">
        <f t="shared" si="95"/>
        <v>0</v>
      </c>
      <c r="AY46" s="255"/>
      <c r="AZ46" s="254"/>
      <c r="BA46" s="254"/>
      <c r="BB46" s="154">
        <f t="shared" si="96"/>
        <v>0</v>
      </c>
      <c r="BC46" s="154">
        <f t="shared" si="97"/>
        <v>0</v>
      </c>
      <c r="BD46" s="154">
        <f t="shared" si="98"/>
        <v>0</v>
      </c>
    </row>
    <row r="47" spans="1:56" s="122" customFormat="1" ht="37.5" x14ac:dyDescent="0.25">
      <c r="A47" s="149">
        <v>182</v>
      </c>
      <c r="B47" s="185" t="s">
        <v>19</v>
      </c>
      <c r="C47" s="164" t="s">
        <v>126</v>
      </c>
      <c r="D47" s="160"/>
      <c r="E47" s="160"/>
      <c r="F47" s="161">
        <f>F48</f>
        <v>560</v>
      </c>
      <c r="G47" s="161">
        <f>G48</f>
        <v>582</v>
      </c>
      <c r="H47" s="161">
        <f>H48</f>
        <v>605</v>
      </c>
      <c r="I47" s="162">
        <f t="shared" si="21"/>
        <v>0</v>
      </c>
      <c r="J47" s="162">
        <f t="shared" si="9"/>
        <v>0</v>
      </c>
      <c r="K47" s="162">
        <f t="shared" si="9"/>
        <v>0</v>
      </c>
      <c r="L47" s="156">
        <f>L48</f>
        <v>560</v>
      </c>
      <c r="M47" s="156">
        <f>M48</f>
        <v>582</v>
      </c>
      <c r="N47" s="156">
        <f>N48</f>
        <v>605</v>
      </c>
      <c r="O47" s="156">
        <f t="shared" ref="O47:BD47" si="99">O48</f>
        <v>0</v>
      </c>
      <c r="P47" s="156">
        <f t="shared" si="99"/>
        <v>0</v>
      </c>
      <c r="Q47" s="156">
        <f t="shared" si="99"/>
        <v>0</v>
      </c>
      <c r="R47" s="156">
        <f t="shared" si="99"/>
        <v>560</v>
      </c>
      <c r="S47" s="156">
        <f t="shared" si="99"/>
        <v>582</v>
      </c>
      <c r="T47" s="156">
        <f t="shared" si="99"/>
        <v>605</v>
      </c>
      <c r="U47" s="156">
        <f t="shared" si="99"/>
        <v>0</v>
      </c>
      <c r="V47" s="156">
        <f t="shared" si="99"/>
        <v>0</v>
      </c>
      <c r="W47" s="156">
        <f t="shared" si="99"/>
        <v>0</v>
      </c>
      <c r="X47" s="156">
        <f t="shared" si="99"/>
        <v>560</v>
      </c>
      <c r="Y47" s="156">
        <f t="shared" si="99"/>
        <v>582</v>
      </c>
      <c r="Z47" s="156">
        <f t="shared" si="99"/>
        <v>605</v>
      </c>
      <c r="AA47" s="156">
        <f t="shared" si="99"/>
        <v>0</v>
      </c>
      <c r="AB47" s="156">
        <f t="shared" si="99"/>
        <v>0</v>
      </c>
      <c r="AC47" s="156">
        <f t="shared" si="99"/>
        <v>0</v>
      </c>
      <c r="AD47" s="156">
        <f t="shared" si="99"/>
        <v>560</v>
      </c>
      <c r="AE47" s="156">
        <f t="shared" si="99"/>
        <v>582</v>
      </c>
      <c r="AF47" s="156">
        <f t="shared" si="99"/>
        <v>605</v>
      </c>
      <c r="AG47" s="156">
        <f t="shared" si="99"/>
        <v>0</v>
      </c>
      <c r="AH47" s="156">
        <f t="shared" si="99"/>
        <v>0</v>
      </c>
      <c r="AI47" s="156">
        <f t="shared" si="99"/>
        <v>0</v>
      </c>
      <c r="AJ47" s="156">
        <f t="shared" si="99"/>
        <v>560</v>
      </c>
      <c r="AK47" s="156">
        <f t="shared" si="99"/>
        <v>582</v>
      </c>
      <c r="AL47" s="156">
        <f t="shared" si="99"/>
        <v>605</v>
      </c>
      <c r="AM47" s="156">
        <f t="shared" si="99"/>
        <v>4</v>
      </c>
      <c r="AN47" s="156">
        <f t="shared" si="99"/>
        <v>0</v>
      </c>
      <c r="AO47" s="156">
        <f t="shared" si="99"/>
        <v>0</v>
      </c>
      <c r="AP47" s="156">
        <f t="shared" si="99"/>
        <v>564</v>
      </c>
      <c r="AQ47" s="156">
        <f t="shared" si="99"/>
        <v>582</v>
      </c>
      <c r="AR47" s="156">
        <f t="shared" si="99"/>
        <v>605</v>
      </c>
      <c r="AS47" s="156">
        <f t="shared" si="99"/>
        <v>28</v>
      </c>
      <c r="AT47" s="156">
        <f t="shared" si="99"/>
        <v>0</v>
      </c>
      <c r="AU47" s="156">
        <f t="shared" si="99"/>
        <v>0</v>
      </c>
      <c r="AV47" s="156">
        <f t="shared" si="99"/>
        <v>592</v>
      </c>
      <c r="AW47" s="156">
        <f t="shared" si="99"/>
        <v>582</v>
      </c>
      <c r="AX47" s="156">
        <f t="shared" si="99"/>
        <v>605</v>
      </c>
      <c r="AY47" s="156">
        <f t="shared" si="99"/>
        <v>174</v>
      </c>
      <c r="AZ47" s="156">
        <f t="shared" si="99"/>
        <v>0</v>
      </c>
      <c r="BA47" s="156">
        <f t="shared" si="99"/>
        <v>0</v>
      </c>
      <c r="BB47" s="156">
        <f t="shared" si="99"/>
        <v>766</v>
      </c>
      <c r="BC47" s="156">
        <f t="shared" si="99"/>
        <v>582</v>
      </c>
      <c r="BD47" s="156">
        <f t="shared" si="99"/>
        <v>605</v>
      </c>
    </row>
    <row r="48" spans="1:56" s="122" customFormat="1" ht="37.5" x14ac:dyDescent="0.25">
      <c r="A48" s="149">
        <v>182</v>
      </c>
      <c r="B48" s="185" t="s">
        <v>20</v>
      </c>
      <c r="C48" s="169" t="s">
        <v>127</v>
      </c>
      <c r="D48" s="160"/>
      <c r="E48" s="160"/>
      <c r="F48" s="253">
        <v>560</v>
      </c>
      <c r="G48" s="253">
        <v>582</v>
      </c>
      <c r="H48" s="253">
        <v>605</v>
      </c>
      <c r="I48" s="162">
        <f t="shared" si="21"/>
        <v>0</v>
      </c>
      <c r="J48" s="162">
        <f t="shared" si="9"/>
        <v>0</v>
      </c>
      <c r="K48" s="162">
        <f t="shared" si="9"/>
        <v>0</v>
      </c>
      <c r="L48" s="254">
        <v>560</v>
      </c>
      <c r="M48" s="254">
        <v>582</v>
      </c>
      <c r="N48" s="254">
        <v>605</v>
      </c>
      <c r="O48" s="254"/>
      <c r="P48" s="254"/>
      <c r="Q48" s="254"/>
      <c r="R48" s="154">
        <f t="shared" si="12"/>
        <v>560</v>
      </c>
      <c r="S48" s="154">
        <f t="shared" si="12"/>
        <v>582</v>
      </c>
      <c r="T48" s="154">
        <f t="shared" si="12"/>
        <v>605</v>
      </c>
      <c r="U48" s="254"/>
      <c r="V48" s="254"/>
      <c r="W48" s="254"/>
      <c r="X48" s="154">
        <f t="shared" ref="X48:Z48" si="100">R48+U48</f>
        <v>560</v>
      </c>
      <c r="Y48" s="154">
        <f t="shared" si="100"/>
        <v>582</v>
      </c>
      <c r="Z48" s="154">
        <f t="shared" si="100"/>
        <v>605</v>
      </c>
      <c r="AA48" s="254"/>
      <c r="AB48" s="254"/>
      <c r="AC48" s="254"/>
      <c r="AD48" s="154">
        <f t="shared" ref="AD48:AF48" si="101">X48+AA48</f>
        <v>560</v>
      </c>
      <c r="AE48" s="154">
        <f t="shared" si="101"/>
        <v>582</v>
      </c>
      <c r="AF48" s="154">
        <f t="shared" si="101"/>
        <v>605</v>
      </c>
      <c r="AG48" s="254"/>
      <c r="AH48" s="254"/>
      <c r="AI48" s="254"/>
      <c r="AJ48" s="154">
        <f t="shared" ref="AJ48:AL48" si="102">AD48+AG48</f>
        <v>560</v>
      </c>
      <c r="AK48" s="154">
        <f t="shared" si="102"/>
        <v>582</v>
      </c>
      <c r="AL48" s="154">
        <f t="shared" si="102"/>
        <v>605</v>
      </c>
      <c r="AM48" s="254">
        <v>4</v>
      </c>
      <c r="AN48" s="254"/>
      <c r="AO48" s="254"/>
      <c r="AP48" s="154">
        <f t="shared" ref="AP48:AR48" si="103">AJ48+AM48</f>
        <v>564</v>
      </c>
      <c r="AQ48" s="154">
        <f t="shared" si="103"/>
        <v>582</v>
      </c>
      <c r="AR48" s="154">
        <f t="shared" si="103"/>
        <v>605</v>
      </c>
      <c r="AS48" s="255">
        <v>28</v>
      </c>
      <c r="AT48" s="254">
        <v>0</v>
      </c>
      <c r="AU48" s="254">
        <v>0</v>
      </c>
      <c r="AV48" s="154">
        <f t="shared" ref="AV48:AX48" si="104">AP48+AS48</f>
        <v>592</v>
      </c>
      <c r="AW48" s="154">
        <f t="shared" si="104"/>
        <v>582</v>
      </c>
      <c r="AX48" s="154">
        <f t="shared" si="104"/>
        <v>605</v>
      </c>
      <c r="AY48" s="255">
        <v>174</v>
      </c>
      <c r="AZ48" s="254">
        <v>0</v>
      </c>
      <c r="BA48" s="254">
        <v>0</v>
      </c>
      <c r="BB48" s="154">
        <f t="shared" ref="BB48" si="105">AV48+AY48</f>
        <v>766</v>
      </c>
      <c r="BC48" s="154">
        <f t="shared" ref="BC48" si="106">AW48+AZ48</f>
        <v>582</v>
      </c>
      <c r="BD48" s="154">
        <f t="shared" ref="BD48" si="107">AX48+BA48</f>
        <v>605</v>
      </c>
    </row>
    <row r="49" spans="1:56" s="122" customFormat="1" x14ac:dyDescent="0.25">
      <c r="A49" s="149">
        <v>182</v>
      </c>
      <c r="B49" s="70" t="s">
        <v>21</v>
      </c>
      <c r="C49" s="186" t="s">
        <v>128</v>
      </c>
      <c r="D49" s="160"/>
      <c r="E49" s="160"/>
      <c r="F49" s="80">
        <f t="shared" ref="F49:H49" si="108">F50+F52+F55</f>
        <v>53771</v>
      </c>
      <c r="G49" s="80">
        <f t="shared" si="108"/>
        <v>54753</v>
      </c>
      <c r="H49" s="80">
        <f t="shared" si="108"/>
        <v>55831</v>
      </c>
      <c r="I49" s="162">
        <f t="shared" si="21"/>
        <v>0</v>
      </c>
      <c r="J49" s="162">
        <f t="shared" si="9"/>
        <v>0</v>
      </c>
      <c r="K49" s="162">
        <f t="shared" si="9"/>
        <v>0</v>
      </c>
      <c r="L49" s="81">
        <f t="shared" ref="L49:AX49" si="109">L50+L52+L55</f>
        <v>53771</v>
      </c>
      <c r="M49" s="81">
        <f t="shared" si="109"/>
        <v>54753</v>
      </c>
      <c r="N49" s="81">
        <f t="shared" si="109"/>
        <v>55831</v>
      </c>
      <c r="O49" s="81">
        <f t="shared" si="109"/>
        <v>-5648</v>
      </c>
      <c r="P49" s="81">
        <f t="shared" si="109"/>
        <v>0</v>
      </c>
      <c r="Q49" s="81">
        <f t="shared" si="109"/>
        <v>0</v>
      </c>
      <c r="R49" s="81">
        <f t="shared" si="109"/>
        <v>48123</v>
      </c>
      <c r="S49" s="81">
        <f t="shared" si="109"/>
        <v>54753</v>
      </c>
      <c r="T49" s="81">
        <f t="shared" si="109"/>
        <v>55831</v>
      </c>
      <c r="U49" s="81">
        <f t="shared" si="109"/>
        <v>0</v>
      </c>
      <c r="V49" s="81">
        <f t="shared" si="109"/>
        <v>0</v>
      </c>
      <c r="W49" s="81">
        <f t="shared" si="109"/>
        <v>0</v>
      </c>
      <c r="X49" s="81">
        <f t="shared" si="109"/>
        <v>48123</v>
      </c>
      <c r="Y49" s="81">
        <f t="shared" si="109"/>
        <v>54753</v>
      </c>
      <c r="Z49" s="81">
        <f t="shared" si="109"/>
        <v>55831</v>
      </c>
      <c r="AA49" s="81">
        <f t="shared" si="109"/>
        <v>0</v>
      </c>
      <c r="AB49" s="81">
        <f t="shared" si="109"/>
        <v>0</v>
      </c>
      <c r="AC49" s="81">
        <f t="shared" si="109"/>
        <v>0</v>
      </c>
      <c r="AD49" s="81">
        <f t="shared" si="109"/>
        <v>48123</v>
      </c>
      <c r="AE49" s="81">
        <f t="shared" si="109"/>
        <v>54753</v>
      </c>
      <c r="AF49" s="81">
        <f t="shared" si="109"/>
        <v>55831</v>
      </c>
      <c r="AG49" s="81">
        <f t="shared" si="109"/>
        <v>0</v>
      </c>
      <c r="AH49" s="81">
        <f t="shared" si="109"/>
        <v>0</v>
      </c>
      <c r="AI49" s="81">
        <f t="shared" si="109"/>
        <v>0</v>
      </c>
      <c r="AJ49" s="81">
        <f t="shared" si="109"/>
        <v>48123</v>
      </c>
      <c r="AK49" s="81">
        <f t="shared" si="109"/>
        <v>54753</v>
      </c>
      <c r="AL49" s="81">
        <f t="shared" si="109"/>
        <v>55831</v>
      </c>
      <c r="AM49" s="81">
        <f t="shared" si="109"/>
        <v>-3159</v>
      </c>
      <c r="AN49" s="81">
        <f t="shared" si="109"/>
        <v>0</v>
      </c>
      <c r="AO49" s="81">
        <f t="shared" si="109"/>
        <v>0</v>
      </c>
      <c r="AP49" s="81">
        <f t="shared" si="109"/>
        <v>44964</v>
      </c>
      <c r="AQ49" s="81">
        <f t="shared" si="109"/>
        <v>54753</v>
      </c>
      <c r="AR49" s="81">
        <f t="shared" si="109"/>
        <v>55831</v>
      </c>
      <c r="AS49" s="81">
        <f t="shared" si="109"/>
        <v>0</v>
      </c>
      <c r="AT49" s="81">
        <f t="shared" si="109"/>
        <v>0</v>
      </c>
      <c r="AU49" s="81">
        <f t="shared" si="109"/>
        <v>0</v>
      </c>
      <c r="AV49" s="81">
        <f t="shared" si="109"/>
        <v>44964</v>
      </c>
      <c r="AW49" s="81">
        <f t="shared" si="109"/>
        <v>54753</v>
      </c>
      <c r="AX49" s="81">
        <f t="shared" si="109"/>
        <v>55831</v>
      </c>
      <c r="AY49" s="81">
        <f t="shared" ref="AY49:BD49" si="110">AY50+AY52+AY55</f>
        <v>383</v>
      </c>
      <c r="AZ49" s="81">
        <f t="shared" si="110"/>
        <v>0</v>
      </c>
      <c r="BA49" s="81">
        <f t="shared" si="110"/>
        <v>0</v>
      </c>
      <c r="BB49" s="81">
        <f t="shared" si="110"/>
        <v>45347</v>
      </c>
      <c r="BC49" s="81">
        <f t="shared" si="110"/>
        <v>54753</v>
      </c>
      <c r="BD49" s="81">
        <f t="shared" si="110"/>
        <v>55831</v>
      </c>
    </row>
    <row r="50" spans="1:56" s="117" customFormat="1" x14ac:dyDescent="0.25">
      <c r="A50" s="149">
        <v>182</v>
      </c>
      <c r="B50" s="185" t="s">
        <v>22</v>
      </c>
      <c r="C50" s="164" t="s">
        <v>129</v>
      </c>
      <c r="D50" s="189"/>
      <c r="E50" s="189"/>
      <c r="F50" s="156">
        <f>F51</f>
        <v>9380</v>
      </c>
      <c r="G50" s="156">
        <f>G51</f>
        <v>10318</v>
      </c>
      <c r="H50" s="156">
        <f>H51</f>
        <v>11350</v>
      </c>
      <c r="I50" s="191">
        <f t="shared" si="21"/>
        <v>0</v>
      </c>
      <c r="J50" s="191">
        <f t="shared" si="9"/>
        <v>0</v>
      </c>
      <c r="K50" s="191">
        <f t="shared" si="9"/>
        <v>0</v>
      </c>
      <c r="L50" s="156">
        <f>L51</f>
        <v>9380</v>
      </c>
      <c r="M50" s="156">
        <f>M51</f>
        <v>10318</v>
      </c>
      <c r="N50" s="156">
        <f>N51</f>
        <v>11350</v>
      </c>
      <c r="O50" s="156">
        <f t="shared" ref="O50:BD50" si="111">O51</f>
        <v>0</v>
      </c>
      <c r="P50" s="156">
        <f t="shared" si="111"/>
        <v>0</v>
      </c>
      <c r="Q50" s="156">
        <f t="shared" si="111"/>
        <v>0</v>
      </c>
      <c r="R50" s="156">
        <f t="shared" si="111"/>
        <v>9380</v>
      </c>
      <c r="S50" s="156">
        <f t="shared" si="111"/>
        <v>10318</v>
      </c>
      <c r="T50" s="156">
        <f t="shared" si="111"/>
        <v>11350</v>
      </c>
      <c r="U50" s="156">
        <f t="shared" si="111"/>
        <v>0</v>
      </c>
      <c r="V50" s="156">
        <f t="shared" si="111"/>
        <v>0</v>
      </c>
      <c r="W50" s="156">
        <f t="shared" si="111"/>
        <v>0</v>
      </c>
      <c r="X50" s="156">
        <f t="shared" si="111"/>
        <v>9380</v>
      </c>
      <c r="Y50" s="156">
        <f t="shared" si="111"/>
        <v>10318</v>
      </c>
      <c r="Z50" s="156">
        <f t="shared" si="111"/>
        <v>11350</v>
      </c>
      <c r="AA50" s="156">
        <f t="shared" si="111"/>
        <v>0</v>
      </c>
      <c r="AB50" s="156">
        <f t="shared" si="111"/>
        <v>0</v>
      </c>
      <c r="AC50" s="156">
        <f t="shared" si="111"/>
        <v>0</v>
      </c>
      <c r="AD50" s="156">
        <f t="shared" si="111"/>
        <v>9380</v>
      </c>
      <c r="AE50" s="156">
        <f t="shared" si="111"/>
        <v>10318</v>
      </c>
      <c r="AF50" s="156">
        <f t="shared" si="111"/>
        <v>11350</v>
      </c>
      <c r="AG50" s="156">
        <f t="shared" si="111"/>
        <v>0</v>
      </c>
      <c r="AH50" s="156">
        <f t="shared" si="111"/>
        <v>0</v>
      </c>
      <c r="AI50" s="156">
        <f t="shared" si="111"/>
        <v>0</v>
      </c>
      <c r="AJ50" s="156">
        <f t="shared" si="111"/>
        <v>9380</v>
      </c>
      <c r="AK50" s="156">
        <f t="shared" si="111"/>
        <v>10318</v>
      </c>
      <c r="AL50" s="156">
        <f t="shared" si="111"/>
        <v>11350</v>
      </c>
      <c r="AM50" s="156">
        <f t="shared" si="111"/>
        <v>0</v>
      </c>
      <c r="AN50" s="156">
        <f t="shared" si="111"/>
        <v>0</v>
      </c>
      <c r="AO50" s="156">
        <f t="shared" si="111"/>
        <v>0</v>
      </c>
      <c r="AP50" s="156">
        <f t="shared" si="111"/>
        <v>9380</v>
      </c>
      <c r="AQ50" s="156">
        <f t="shared" si="111"/>
        <v>10318</v>
      </c>
      <c r="AR50" s="156">
        <f t="shared" si="111"/>
        <v>11350</v>
      </c>
      <c r="AS50" s="156">
        <f t="shared" si="111"/>
        <v>0</v>
      </c>
      <c r="AT50" s="156">
        <f t="shared" si="111"/>
        <v>0</v>
      </c>
      <c r="AU50" s="156">
        <f t="shared" si="111"/>
        <v>0</v>
      </c>
      <c r="AV50" s="156">
        <f t="shared" si="111"/>
        <v>9380</v>
      </c>
      <c r="AW50" s="156">
        <f t="shared" si="111"/>
        <v>10318</v>
      </c>
      <c r="AX50" s="156">
        <f t="shared" si="111"/>
        <v>11350</v>
      </c>
      <c r="AY50" s="156">
        <f t="shared" si="111"/>
        <v>383</v>
      </c>
      <c r="AZ50" s="156">
        <f t="shared" si="111"/>
        <v>0</v>
      </c>
      <c r="BA50" s="156">
        <f t="shared" si="111"/>
        <v>0</v>
      </c>
      <c r="BB50" s="156">
        <f t="shared" si="111"/>
        <v>9763</v>
      </c>
      <c r="BC50" s="156">
        <f t="shared" si="111"/>
        <v>10318</v>
      </c>
      <c r="BD50" s="156">
        <f t="shared" si="111"/>
        <v>11350</v>
      </c>
    </row>
    <row r="51" spans="1:56" s="261" customFormat="1" ht="56.25" x14ac:dyDescent="0.25">
      <c r="A51" s="149">
        <v>182</v>
      </c>
      <c r="B51" s="70" t="s">
        <v>23</v>
      </c>
      <c r="C51" s="245" t="s">
        <v>130</v>
      </c>
      <c r="D51" s="189"/>
      <c r="E51" s="189"/>
      <c r="F51" s="254">
        <v>9380</v>
      </c>
      <c r="G51" s="254">
        <v>10318</v>
      </c>
      <c r="H51" s="254">
        <v>11350</v>
      </c>
      <c r="I51" s="191">
        <f t="shared" si="21"/>
        <v>0</v>
      </c>
      <c r="J51" s="191">
        <f t="shared" si="9"/>
        <v>0</v>
      </c>
      <c r="K51" s="191">
        <f t="shared" si="9"/>
        <v>0</v>
      </c>
      <c r="L51" s="254">
        <v>9380</v>
      </c>
      <c r="M51" s="254">
        <v>10318</v>
      </c>
      <c r="N51" s="254">
        <v>11350</v>
      </c>
      <c r="O51" s="254"/>
      <c r="P51" s="254"/>
      <c r="Q51" s="254"/>
      <c r="R51" s="155">
        <f t="shared" si="12"/>
        <v>9380</v>
      </c>
      <c r="S51" s="155">
        <f t="shared" si="12"/>
        <v>10318</v>
      </c>
      <c r="T51" s="155">
        <f t="shared" si="12"/>
        <v>11350</v>
      </c>
      <c r="U51" s="254"/>
      <c r="V51" s="254"/>
      <c r="W51" s="254"/>
      <c r="X51" s="155">
        <f t="shared" ref="X51:Z51" si="112">R51+U51</f>
        <v>9380</v>
      </c>
      <c r="Y51" s="155">
        <f t="shared" si="112"/>
        <v>10318</v>
      </c>
      <c r="Z51" s="155">
        <f t="shared" si="112"/>
        <v>11350</v>
      </c>
      <c r="AA51" s="254"/>
      <c r="AB51" s="254"/>
      <c r="AC51" s="254"/>
      <c r="AD51" s="155">
        <f t="shared" ref="AD51:AF51" si="113">X51+AA51</f>
        <v>9380</v>
      </c>
      <c r="AE51" s="155">
        <f t="shared" si="113"/>
        <v>10318</v>
      </c>
      <c r="AF51" s="155">
        <f t="shared" si="113"/>
        <v>11350</v>
      </c>
      <c r="AG51" s="254"/>
      <c r="AH51" s="254"/>
      <c r="AI51" s="254"/>
      <c r="AJ51" s="155">
        <f t="shared" ref="AJ51:AL51" si="114">AD51+AG51</f>
        <v>9380</v>
      </c>
      <c r="AK51" s="155">
        <f t="shared" si="114"/>
        <v>10318</v>
      </c>
      <c r="AL51" s="155">
        <f t="shared" si="114"/>
        <v>11350</v>
      </c>
      <c r="AM51" s="254"/>
      <c r="AN51" s="254"/>
      <c r="AO51" s="254"/>
      <c r="AP51" s="155">
        <f t="shared" ref="AP51:AR51" si="115">AJ51+AM51</f>
        <v>9380</v>
      </c>
      <c r="AQ51" s="155">
        <f t="shared" si="115"/>
        <v>10318</v>
      </c>
      <c r="AR51" s="155">
        <f t="shared" si="115"/>
        <v>11350</v>
      </c>
      <c r="AS51" s="255"/>
      <c r="AT51" s="254"/>
      <c r="AU51" s="254"/>
      <c r="AV51" s="155">
        <f t="shared" ref="AV51:AX51" si="116">AP51+AS51</f>
        <v>9380</v>
      </c>
      <c r="AW51" s="155">
        <f t="shared" si="116"/>
        <v>10318</v>
      </c>
      <c r="AX51" s="155">
        <f t="shared" si="116"/>
        <v>11350</v>
      </c>
      <c r="AY51" s="255">
        <v>383</v>
      </c>
      <c r="AZ51" s="254"/>
      <c r="BA51" s="254"/>
      <c r="BB51" s="155">
        <f t="shared" ref="BB51" si="117">AV51+AY51</f>
        <v>9763</v>
      </c>
      <c r="BC51" s="155">
        <f t="shared" ref="BC51" si="118">AW51+AZ51</f>
        <v>10318</v>
      </c>
      <c r="BD51" s="155">
        <f t="shared" ref="BD51" si="119">AX51+BA51</f>
        <v>11350</v>
      </c>
    </row>
    <row r="52" spans="1:56" s="117" customFormat="1" x14ac:dyDescent="0.25">
      <c r="A52" s="149">
        <v>182</v>
      </c>
      <c r="B52" s="185" t="s">
        <v>24</v>
      </c>
      <c r="C52" s="164" t="s">
        <v>131</v>
      </c>
      <c r="D52" s="189"/>
      <c r="E52" s="189"/>
      <c r="F52" s="156">
        <f t="shared" ref="F52:H52" si="120">F53+F54</f>
        <v>2159</v>
      </c>
      <c r="G52" s="156">
        <f t="shared" si="120"/>
        <v>2203</v>
      </c>
      <c r="H52" s="156">
        <f t="shared" si="120"/>
        <v>2249</v>
      </c>
      <c r="I52" s="191">
        <f t="shared" si="21"/>
        <v>0</v>
      </c>
      <c r="J52" s="191">
        <f t="shared" si="9"/>
        <v>0</v>
      </c>
      <c r="K52" s="191">
        <f t="shared" si="9"/>
        <v>0</v>
      </c>
      <c r="L52" s="156">
        <f t="shared" ref="L52:AX52" si="121">L53+L54</f>
        <v>2159</v>
      </c>
      <c r="M52" s="156">
        <f t="shared" si="121"/>
        <v>2203</v>
      </c>
      <c r="N52" s="156">
        <f t="shared" si="121"/>
        <v>2249</v>
      </c>
      <c r="O52" s="156">
        <f t="shared" si="121"/>
        <v>0</v>
      </c>
      <c r="P52" s="156">
        <f t="shared" si="121"/>
        <v>0</v>
      </c>
      <c r="Q52" s="156">
        <f t="shared" si="121"/>
        <v>0</v>
      </c>
      <c r="R52" s="156">
        <f t="shared" si="121"/>
        <v>2159</v>
      </c>
      <c r="S52" s="156">
        <f t="shared" si="121"/>
        <v>2203</v>
      </c>
      <c r="T52" s="156">
        <f t="shared" si="121"/>
        <v>2249</v>
      </c>
      <c r="U52" s="156">
        <f t="shared" si="121"/>
        <v>0</v>
      </c>
      <c r="V52" s="156">
        <f t="shared" si="121"/>
        <v>0</v>
      </c>
      <c r="W52" s="156">
        <f t="shared" si="121"/>
        <v>0</v>
      </c>
      <c r="X52" s="156">
        <f t="shared" si="121"/>
        <v>2159</v>
      </c>
      <c r="Y52" s="156">
        <f t="shared" si="121"/>
        <v>2203</v>
      </c>
      <c r="Z52" s="156">
        <f t="shared" si="121"/>
        <v>2249</v>
      </c>
      <c r="AA52" s="156">
        <f t="shared" si="121"/>
        <v>0</v>
      </c>
      <c r="AB52" s="156">
        <f t="shared" si="121"/>
        <v>0</v>
      </c>
      <c r="AC52" s="156">
        <f t="shared" si="121"/>
        <v>0</v>
      </c>
      <c r="AD52" s="156">
        <f t="shared" si="121"/>
        <v>2159</v>
      </c>
      <c r="AE52" s="156">
        <f t="shared" si="121"/>
        <v>2203</v>
      </c>
      <c r="AF52" s="156">
        <f t="shared" si="121"/>
        <v>2249</v>
      </c>
      <c r="AG52" s="156">
        <f t="shared" si="121"/>
        <v>0</v>
      </c>
      <c r="AH52" s="156">
        <f t="shared" si="121"/>
        <v>0</v>
      </c>
      <c r="AI52" s="156">
        <f t="shared" si="121"/>
        <v>0</v>
      </c>
      <c r="AJ52" s="156">
        <f t="shared" si="121"/>
        <v>2159</v>
      </c>
      <c r="AK52" s="156">
        <f t="shared" si="121"/>
        <v>2203</v>
      </c>
      <c r="AL52" s="156">
        <f t="shared" si="121"/>
        <v>2249</v>
      </c>
      <c r="AM52" s="156">
        <f t="shared" si="121"/>
        <v>0</v>
      </c>
      <c r="AN52" s="156">
        <f t="shared" si="121"/>
        <v>0</v>
      </c>
      <c r="AO52" s="156">
        <f t="shared" si="121"/>
        <v>0</v>
      </c>
      <c r="AP52" s="156">
        <f t="shared" si="121"/>
        <v>2159</v>
      </c>
      <c r="AQ52" s="156">
        <f t="shared" si="121"/>
        <v>2203</v>
      </c>
      <c r="AR52" s="156">
        <f t="shared" si="121"/>
        <v>2249</v>
      </c>
      <c r="AS52" s="156">
        <f t="shared" si="121"/>
        <v>0</v>
      </c>
      <c r="AT52" s="156">
        <f t="shared" si="121"/>
        <v>0</v>
      </c>
      <c r="AU52" s="156">
        <f t="shared" si="121"/>
        <v>0</v>
      </c>
      <c r="AV52" s="156">
        <f t="shared" si="121"/>
        <v>2159</v>
      </c>
      <c r="AW52" s="156">
        <f t="shared" si="121"/>
        <v>2203</v>
      </c>
      <c r="AX52" s="156">
        <f t="shared" si="121"/>
        <v>2249</v>
      </c>
      <c r="AY52" s="156">
        <f t="shared" ref="AY52:BD52" si="122">AY53+AY54</f>
        <v>0</v>
      </c>
      <c r="AZ52" s="156">
        <f t="shared" si="122"/>
        <v>0</v>
      </c>
      <c r="BA52" s="156">
        <f t="shared" si="122"/>
        <v>0</v>
      </c>
      <c r="BB52" s="156">
        <f t="shared" si="122"/>
        <v>2159</v>
      </c>
      <c r="BC52" s="156">
        <f t="shared" si="122"/>
        <v>2203</v>
      </c>
      <c r="BD52" s="156">
        <f t="shared" si="122"/>
        <v>2249</v>
      </c>
    </row>
    <row r="53" spans="1:56" s="265" customFormat="1" ht="19.5" x14ac:dyDescent="0.25">
      <c r="A53" s="262">
        <v>182</v>
      </c>
      <c r="B53" s="70" t="s">
        <v>25</v>
      </c>
      <c r="C53" s="258" t="s">
        <v>132</v>
      </c>
      <c r="D53" s="263"/>
      <c r="E53" s="263"/>
      <c r="F53" s="255">
        <v>370</v>
      </c>
      <c r="G53" s="255">
        <v>366</v>
      </c>
      <c r="H53" s="255">
        <v>362</v>
      </c>
      <c r="I53" s="264">
        <f t="shared" si="21"/>
        <v>0</v>
      </c>
      <c r="J53" s="191">
        <f t="shared" si="9"/>
        <v>0</v>
      </c>
      <c r="K53" s="191">
        <f t="shared" si="9"/>
        <v>0</v>
      </c>
      <c r="L53" s="255">
        <v>370</v>
      </c>
      <c r="M53" s="255">
        <v>366</v>
      </c>
      <c r="N53" s="255">
        <v>362</v>
      </c>
      <c r="O53" s="255"/>
      <c r="P53" s="255"/>
      <c r="Q53" s="255"/>
      <c r="R53" s="155">
        <f t="shared" si="12"/>
        <v>370</v>
      </c>
      <c r="S53" s="155">
        <f t="shared" si="12"/>
        <v>366</v>
      </c>
      <c r="T53" s="155">
        <f t="shared" si="12"/>
        <v>362</v>
      </c>
      <c r="U53" s="255"/>
      <c r="V53" s="255"/>
      <c r="W53" s="255"/>
      <c r="X53" s="155">
        <f t="shared" ref="X53:Z54" si="123">R53+U53</f>
        <v>370</v>
      </c>
      <c r="Y53" s="155">
        <f t="shared" si="123"/>
        <v>366</v>
      </c>
      <c r="Z53" s="155">
        <f t="shared" si="123"/>
        <v>362</v>
      </c>
      <c r="AA53" s="255"/>
      <c r="AB53" s="255"/>
      <c r="AC53" s="255"/>
      <c r="AD53" s="155">
        <f t="shared" ref="AD53:AF54" si="124">X53+AA53</f>
        <v>370</v>
      </c>
      <c r="AE53" s="155">
        <f t="shared" si="124"/>
        <v>366</v>
      </c>
      <c r="AF53" s="155">
        <f t="shared" si="124"/>
        <v>362</v>
      </c>
      <c r="AG53" s="255"/>
      <c r="AH53" s="255"/>
      <c r="AI53" s="255"/>
      <c r="AJ53" s="155">
        <f t="shared" ref="AJ53:AL54" si="125">AD53+AG53</f>
        <v>370</v>
      </c>
      <c r="AK53" s="155">
        <f t="shared" si="125"/>
        <v>366</v>
      </c>
      <c r="AL53" s="155">
        <f t="shared" si="125"/>
        <v>362</v>
      </c>
      <c r="AM53" s="255"/>
      <c r="AN53" s="255"/>
      <c r="AO53" s="255"/>
      <c r="AP53" s="155">
        <f t="shared" ref="AP53:AR54" si="126">AJ53+AM53</f>
        <v>370</v>
      </c>
      <c r="AQ53" s="155">
        <f t="shared" si="126"/>
        <v>366</v>
      </c>
      <c r="AR53" s="155">
        <f t="shared" si="126"/>
        <v>362</v>
      </c>
      <c r="AS53" s="255"/>
      <c r="AT53" s="255"/>
      <c r="AU53" s="255"/>
      <c r="AV53" s="155">
        <f t="shared" ref="AV53:AX54" si="127">AP53+AS53</f>
        <v>370</v>
      </c>
      <c r="AW53" s="155">
        <f t="shared" si="127"/>
        <v>366</v>
      </c>
      <c r="AX53" s="155">
        <f t="shared" si="127"/>
        <v>362</v>
      </c>
      <c r="AY53" s="255"/>
      <c r="AZ53" s="255"/>
      <c r="BA53" s="255"/>
      <c r="BB53" s="155">
        <f t="shared" ref="BB53:BB54" si="128">AV53+AY53</f>
        <v>370</v>
      </c>
      <c r="BC53" s="155">
        <f t="shared" ref="BC53:BC54" si="129">AW53+AZ53</f>
        <v>366</v>
      </c>
      <c r="BD53" s="155">
        <f t="shared" ref="BD53:BD54" si="130">AX53+BA53</f>
        <v>362</v>
      </c>
    </row>
    <row r="54" spans="1:56" s="265" customFormat="1" ht="19.5" x14ac:dyDescent="0.25">
      <c r="A54" s="262">
        <v>182</v>
      </c>
      <c r="B54" s="70" t="s">
        <v>26</v>
      </c>
      <c r="C54" s="258" t="s">
        <v>133</v>
      </c>
      <c r="D54" s="263"/>
      <c r="E54" s="263"/>
      <c r="F54" s="255">
        <v>1789</v>
      </c>
      <c r="G54" s="255">
        <v>1837</v>
      </c>
      <c r="H54" s="255">
        <v>1887</v>
      </c>
      <c r="I54" s="264">
        <f t="shared" si="21"/>
        <v>0</v>
      </c>
      <c r="J54" s="191">
        <f t="shared" si="9"/>
        <v>0</v>
      </c>
      <c r="K54" s="191">
        <f t="shared" si="9"/>
        <v>0</v>
      </c>
      <c r="L54" s="255">
        <v>1789</v>
      </c>
      <c r="M54" s="255">
        <v>1837</v>
      </c>
      <c r="N54" s="255">
        <v>1887</v>
      </c>
      <c r="O54" s="255"/>
      <c r="P54" s="255"/>
      <c r="Q54" s="255"/>
      <c r="R54" s="155">
        <f t="shared" si="12"/>
        <v>1789</v>
      </c>
      <c r="S54" s="155">
        <f t="shared" si="12"/>
        <v>1837</v>
      </c>
      <c r="T54" s="155">
        <f t="shared" si="12"/>
        <v>1887</v>
      </c>
      <c r="U54" s="255"/>
      <c r="V54" s="255"/>
      <c r="W54" s="255"/>
      <c r="X54" s="155">
        <f t="shared" si="123"/>
        <v>1789</v>
      </c>
      <c r="Y54" s="155">
        <f t="shared" si="123"/>
        <v>1837</v>
      </c>
      <c r="Z54" s="155">
        <f t="shared" si="123"/>
        <v>1887</v>
      </c>
      <c r="AA54" s="255"/>
      <c r="AB54" s="255"/>
      <c r="AC54" s="255"/>
      <c r="AD54" s="155">
        <f t="shared" si="124"/>
        <v>1789</v>
      </c>
      <c r="AE54" s="155">
        <f t="shared" si="124"/>
        <v>1837</v>
      </c>
      <c r="AF54" s="155">
        <f t="shared" si="124"/>
        <v>1887</v>
      </c>
      <c r="AG54" s="255"/>
      <c r="AH54" s="255"/>
      <c r="AI54" s="255"/>
      <c r="AJ54" s="155">
        <f t="shared" si="125"/>
        <v>1789</v>
      </c>
      <c r="AK54" s="155">
        <f t="shared" si="125"/>
        <v>1837</v>
      </c>
      <c r="AL54" s="155">
        <f t="shared" si="125"/>
        <v>1887</v>
      </c>
      <c r="AM54" s="255"/>
      <c r="AN54" s="255"/>
      <c r="AO54" s="255"/>
      <c r="AP54" s="155">
        <f t="shared" si="126"/>
        <v>1789</v>
      </c>
      <c r="AQ54" s="155">
        <f t="shared" si="126"/>
        <v>1837</v>
      </c>
      <c r="AR54" s="155">
        <f t="shared" si="126"/>
        <v>1887</v>
      </c>
      <c r="AS54" s="255"/>
      <c r="AT54" s="255"/>
      <c r="AU54" s="255"/>
      <c r="AV54" s="155">
        <f t="shared" si="127"/>
        <v>1789</v>
      </c>
      <c r="AW54" s="155">
        <f t="shared" si="127"/>
        <v>1837</v>
      </c>
      <c r="AX54" s="155">
        <f t="shared" si="127"/>
        <v>1887</v>
      </c>
      <c r="AY54" s="255"/>
      <c r="AZ54" s="255"/>
      <c r="BA54" s="255"/>
      <c r="BB54" s="155">
        <f t="shared" si="128"/>
        <v>1789</v>
      </c>
      <c r="BC54" s="155">
        <f t="shared" si="129"/>
        <v>1837</v>
      </c>
      <c r="BD54" s="155">
        <f t="shared" si="130"/>
        <v>1887</v>
      </c>
    </row>
    <row r="55" spans="1:56" s="122" customFormat="1" x14ac:dyDescent="0.25">
      <c r="A55" s="149">
        <v>182</v>
      </c>
      <c r="B55" s="70" t="s">
        <v>27</v>
      </c>
      <c r="C55" s="164" t="s">
        <v>134</v>
      </c>
      <c r="D55" s="160"/>
      <c r="E55" s="160"/>
      <c r="F55" s="161">
        <f t="shared" ref="F55:H55" si="131">F56+F58</f>
        <v>42232</v>
      </c>
      <c r="G55" s="161">
        <f t="shared" si="131"/>
        <v>42232</v>
      </c>
      <c r="H55" s="161">
        <f t="shared" si="131"/>
        <v>42232</v>
      </c>
      <c r="I55" s="162">
        <f t="shared" si="21"/>
        <v>0</v>
      </c>
      <c r="J55" s="162">
        <f t="shared" si="9"/>
        <v>0</v>
      </c>
      <c r="K55" s="162">
        <f t="shared" si="9"/>
        <v>0</v>
      </c>
      <c r="L55" s="156">
        <f t="shared" ref="L55:AX55" si="132">L56+L58</f>
        <v>42232</v>
      </c>
      <c r="M55" s="156">
        <f t="shared" si="132"/>
        <v>42232</v>
      </c>
      <c r="N55" s="156">
        <f t="shared" si="132"/>
        <v>42232</v>
      </c>
      <c r="O55" s="156">
        <f t="shared" si="132"/>
        <v>-5648</v>
      </c>
      <c r="P55" s="156">
        <f t="shared" si="132"/>
        <v>0</v>
      </c>
      <c r="Q55" s="156">
        <f t="shared" si="132"/>
        <v>0</v>
      </c>
      <c r="R55" s="156">
        <f t="shared" si="132"/>
        <v>36584</v>
      </c>
      <c r="S55" s="156">
        <f t="shared" si="132"/>
        <v>42232</v>
      </c>
      <c r="T55" s="156">
        <f t="shared" si="132"/>
        <v>42232</v>
      </c>
      <c r="U55" s="156">
        <f t="shared" si="132"/>
        <v>0</v>
      </c>
      <c r="V55" s="156">
        <f t="shared" si="132"/>
        <v>0</v>
      </c>
      <c r="W55" s="156">
        <f t="shared" si="132"/>
        <v>0</v>
      </c>
      <c r="X55" s="156">
        <f t="shared" si="132"/>
        <v>36584</v>
      </c>
      <c r="Y55" s="156">
        <f t="shared" si="132"/>
        <v>42232</v>
      </c>
      <c r="Z55" s="156">
        <f t="shared" si="132"/>
        <v>42232</v>
      </c>
      <c r="AA55" s="156">
        <f t="shared" si="132"/>
        <v>0</v>
      </c>
      <c r="AB55" s="156">
        <f t="shared" si="132"/>
        <v>0</v>
      </c>
      <c r="AC55" s="156">
        <f t="shared" si="132"/>
        <v>0</v>
      </c>
      <c r="AD55" s="156">
        <f t="shared" si="132"/>
        <v>36584</v>
      </c>
      <c r="AE55" s="156">
        <f t="shared" si="132"/>
        <v>42232</v>
      </c>
      <c r="AF55" s="156">
        <f t="shared" si="132"/>
        <v>42232</v>
      </c>
      <c r="AG55" s="156">
        <f t="shared" si="132"/>
        <v>0</v>
      </c>
      <c r="AH55" s="156">
        <f t="shared" si="132"/>
        <v>0</v>
      </c>
      <c r="AI55" s="156">
        <f t="shared" si="132"/>
        <v>0</v>
      </c>
      <c r="AJ55" s="156">
        <f t="shared" si="132"/>
        <v>36584</v>
      </c>
      <c r="AK55" s="156">
        <f t="shared" si="132"/>
        <v>42232</v>
      </c>
      <c r="AL55" s="156">
        <f t="shared" si="132"/>
        <v>42232</v>
      </c>
      <c r="AM55" s="156">
        <f t="shared" si="132"/>
        <v>-3159</v>
      </c>
      <c r="AN55" s="156">
        <f t="shared" si="132"/>
        <v>0</v>
      </c>
      <c r="AO55" s="156">
        <f t="shared" si="132"/>
        <v>0</v>
      </c>
      <c r="AP55" s="156">
        <f t="shared" si="132"/>
        <v>33425</v>
      </c>
      <c r="AQ55" s="156">
        <f t="shared" si="132"/>
        <v>42232</v>
      </c>
      <c r="AR55" s="156">
        <f t="shared" si="132"/>
        <v>42232</v>
      </c>
      <c r="AS55" s="156">
        <f t="shared" si="132"/>
        <v>0</v>
      </c>
      <c r="AT55" s="156">
        <f t="shared" si="132"/>
        <v>0</v>
      </c>
      <c r="AU55" s="156">
        <f t="shared" si="132"/>
        <v>0</v>
      </c>
      <c r="AV55" s="156">
        <f t="shared" si="132"/>
        <v>33425</v>
      </c>
      <c r="AW55" s="156">
        <f t="shared" si="132"/>
        <v>42232</v>
      </c>
      <c r="AX55" s="156">
        <f t="shared" si="132"/>
        <v>42232</v>
      </c>
      <c r="AY55" s="156">
        <f t="shared" ref="AY55:BD55" si="133">AY56+AY58</f>
        <v>0</v>
      </c>
      <c r="AZ55" s="156">
        <f t="shared" si="133"/>
        <v>0</v>
      </c>
      <c r="BA55" s="156">
        <f t="shared" si="133"/>
        <v>0</v>
      </c>
      <c r="BB55" s="156">
        <f t="shared" si="133"/>
        <v>33425</v>
      </c>
      <c r="BC55" s="156">
        <f t="shared" si="133"/>
        <v>42232</v>
      </c>
      <c r="BD55" s="156">
        <f t="shared" si="133"/>
        <v>42232</v>
      </c>
    </row>
    <row r="56" spans="1:56" s="122" customFormat="1" x14ac:dyDescent="0.25">
      <c r="A56" s="149">
        <v>182</v>
      </c>
      <c r="B56" s="70" t="s">
        <v>28</v>
      </c>
      <c r="C56" s="164" t="s">
        <v>135</v>
      </c>
      <c r="D56" s="160"/>
      <c r="E56" s="160"/>
      <c r="F56" s="161">
        <f t="shared" ref="F56:H56" si="134">F57</f>
        <v>29640</v>
      </c>
      <c r="G56" s="161">
        <f t="shared" si="134"/>
        <v>29640</v>
      </c>
      <c r="H56" s="161">
        <f t="shared" si="134"/>
        <v>29640</v>
      </c>
      <c r="I56" s="162">
        <f t="shared" si="21"/>
        <v>0</v>
      </c>
      <c r="J56" s="162">
        <f t="shared" si="9"/>
        <v>0</v>
      </c>
      <c r="K56" s="162">
        <f t="shared" si="9"/>
        <v>0</v>
      </c>
      <c r="L56" s="156">
        <f t="shared" ref="L56:BD56" si="135">L57</f>
        <v>29640</v>
      </c>
      <c r="M56" s="156">
        <f t="shared" si="135"/>
        <v>29640</v>
      </c>
      <c r="N56" s="156">
        <f t="shared" si="135"/>
        <v>29640</v>
      </c>
      <c r="O56" s="156">
        <f t="shared" si="135"/>
        <v>-5648</v>
      </c>
      <c r="P56" s="156">
        <f t="shared" si="135"/>
        <v>0</v>
      </c>
      <c r="Q56" s="156">
        <f t="shared" si="135"/>
        <v>0</v>
      </c>
      <c r="R56" s="156">
        <f t="shared" si="135"/>
        <v>23992</v>
      </c>
      <c r="S56" s="156">
        <f t="shared" si="135"/>
        <v>29640</v>
      </c>
      <c r="T56" s="156">
        <f t="shared" si="135"/>
        <v>29640</v>
      </c>
      <c r="U56" s="156">
        <f t="shared" si="135"/>
        <v>0</v>
      </c>
      <c r="V56" s="156">
        <f t="shared" si="135"/>
        <v>0</v>
      </c>
      <c r="W56" s="156">
        <f t="shared" si="135"/>
        <v>0</v>
      </c>
      <c r="X56" s="156">
        <f t="shared" si="135"/>
        <v>23992</v>
      </c>
      <c r="Y56" s="156">
        <f t="shared" si="135"/>
        <v>29640</v>
      </c>
      <c r="Z56" s="156">
        <f t="shared" si="135"/>
        <v>29640</v>
      </c>
      <c r="AA56" s="156">
        <f t="shared" si="135"/>
        <v>0</v>
      </c>
      <c r="AB56" s="156">
        <f t="shared" si="135"/>
        <v>0</v>
      </c>
      <c r="AC56" s="156">
        <f t="shared" si="135"/>
        <v>0</v>
      </c>
      <c r="AD56" s="156">
        <f t="shared" si="135"/>
        <v>23992</v>
      </c>
      <c r="AE56" s="156">
        <f t="shared" si="135"/>
        <v>29640</v>
      </c>
      <c r="AF56" s="156">
        <f t="shared" si="135"/>
        <v>29640</v>
      </c>
      <c r="AG56" s="156">
        <f t="shared" si="135"/>
        <v>0</v>
      </c>
      <c r="AH56" s="156">
        <f t="shared" si="135"/>
        <v>0</v>
      </c>
      <c r="AI56" s="156">
        <f t="shared" si="135"/>
        <v>0</v>
      </c>
      <c r="AJ56" s="156">
        <f t="shared" si="135"/>
        <v>23992</v>
      </c>
      <c r="AK56" s="156">
        <f t="shared" si="135"/>
        <v>29640</v>
      </c>
      <c r="AL56" s="156">
        <f t="shared" si="135"/>
        <v>29640</v>
      </c>
      <c r="AM56" s="156">
        <f t="shared" si="135"/>
        <v>-3159</v>
      </c>
      <c r="AN56" s="156">
        <f t="shared" si="135"/>
        <v>0</v>
      </c>
      <c r="AO56" s="156">
        <f t="shared" si="135"/>
        <v>0</v>
      </c>
      <c r="AP56" s="156">
        <f t="shared" si="135"/>
        <v>20833</v>
      </c>
      <c r="AQ56" s="156">
        <f t="shared" si="135"/>
        <v>29640</v>
      </c>
      <c r="AR56" s="156">
        <f t="shared" si="135"/>
        <v>29640</v>
      </c>
      <c r="AS56" s="156">
        <f t="shared" si="135"/>
        <v>0</v>
      </c>
      <c r="AT56" s="156">
        <f t="shared" si="135"/>
        <v>0</v>
      </c>
      <c r="AU56" s="156">
        <f t="shared" si="135"/>
        <v>0</v>
      </c>
      <c r="AV56" s="156">
        <f t="shared" si="135"/>
        <v>20833</v>
      </c>
      <c r="AW56" s="156">
        <f t="shared" si="135"/>
        <v>29640</v>
      </c>
      <c r="AX56" s="156">
        <f t="shared" si="135"/>
        <v>29640</v>
      </c>
      <c r="AY56" s="156">
        <f t="shared" si="135"/>
        <v>0</v>
      </c>
      <c r="AZ56" s="156">
        <f t="shared" si="135"/>
        <v>0</v>
      </c>
      <c r="BA56" s="156">
        <f t="shared" si="135"/>
        <v>0</v>
      </c>
      <c r="BB56" s="156">
        <f t="shared" si="135"/>
        <v>20833</v>
      </c>
      <c r="BC56" s="156">
        <f t="shared" si="135"/>
        <v>29640</v>
      </c>
      <c r="BD56" s="156">
        <f t="shared" si="135"/>
        <v>29640</v>
      </c>
    </row>
    <row r="57" spans="1:56" s="265" customFormat="1" ht="37.5" x14ac:dyDescent="0.25">
      <c r="A57" s="266">
        <v>182</v>
      </c>
      <c r="B57" s="70" t="s">
        <v>29</v>
      </c>
      <c r="C57" s="169" t="s">
        <v>136</v>
      </c>
      <c r="D57" s="267"/>
      <c r="E57" s="267"/>
      <c r="F57" s="260">
        <v>29640</v>
      </c>
      <c r="G57" s="260">
        <v>29640</v>
      </c>
      <c r="H57" s="260">
        <v>29640</v>
      </c>
      <c r="I57" s="268">
        <f t="shared" si="21"/>
        <v>0</v>
      </c>
      <c r="J57" s="162">
        <f t="shared" si="9"/>
        <v>0</v>
      </c>
      <c r="K57" s="162">
        <f t="shared" si="9"/>
        <v>0</v>
      </c>
      <c r="L57" s="255">
        <v>29640</v>
      </c>
      <c r="M57" s="255">
        <v>29640</v>
      </c>
      <c r="N57" s="255">
        <v>29640</v>
      </c>
      <c r="O57" s="255">
        <v>-5648</v>
      </c>
      <c r="P57" s="255"/>
      <c r="Q57" s="255"/>
      <c r="R57" s="154">
        <f t="shared" si="12"/>
        <v>23992</v>
      </c>
      <c r="S57" s="154">
        <f t="shared" si="12"/>
        <v>29640</v>
      </c>
      <c r="T57" s="154">
        <f t="shared" si="12"/>
        <v>29640</v>
      </c>
      <c r="U57" s="255"/>
      <c r="V57" s="255"/>
      <c r="W57" s="255"/>
      <c r="X57" s="154">
        <f t="shared" ref="X57:Z57" si="136">R57+U57</f>
        <v>23992</v>
      </c>
      <c r="Y57" s="154">
        <f t="shared" si="136"/>
        <v>29640</v>
      </c>
      <c r="Z57" s="154">
        <f t="shared" si="136"/>
        <v>29640</v>
      </c>
      <c r="AA57" s="255"/>
      <c r="AB57" s="255"/>
      <c r="AC57" s="255"/>
      <c r="AD57" s="154">
        <f t="shared" ref="AD57:AF57" si="137">X57+AA57</f>
        <v>23992</v>
      </c>
      <c r="AE57" s="154">
        <f t="shared" si="137"/>
        <v>29640</v>
      </c>
      <c r="AF57" s="154">
        <f t="shared" si="137"/>
        <v>29640</v>
      </c>
      <c r="AG57" s="255"/>
      <c r="AH57" s="255"/>
      <c r="AI57" s="255"/>
      <c r="AJ57" s="154">
        <f t="shared" ref="AJ57:AL57" si="138">AD57+AG57</f>
        <v>23992</v>
      </c>
      <c r="AK57" s="154">
        <f t="shared" si="138"/>
        <v>29640</v>
      </c>
      <c r="AL57" s="154">
        <f t="shared" si="138"/>
        <v>29640</v>
      </c>
      <c r="AM57" s="255">
        <f>-2992-167</f>
        <v>-3159</v>
      </c>
      <c r="AN57" s="255"/>
      <c r="AO57" s="255"/>
      <c r="AP57" s="154">
        <f t="shared" ref="AP57:AR57" si="139">AJ57+AM57</f>
        <v>20833</v>
      </c>
      <c r="AQ57" s="154">
        <f t="shared" si="139"/>
        <v>29640</v>
      </c>
      <c r="AR57" s="154">
        <f t="shared" si="139"/>
        <v>29640</v>
      </c>
      <c r="AS57" s="255"/>
      <c r="AT57" s="255"/>
      <c r="AU57" s="255"/>
      <c r="AV57" s="154">
        <f t="shared" ref="AV57:AX57" si="140">AP57+AS57</f>
        <v>20833</v>
      </c>
      <c r="AW57" s="154">
        <f t="shared" si="140"/>
        <v>29640</v>
      </c>
      <c r="AX57" s="154">
        <f t="shared" si="140"/>
        <v>29640</v>
      </c>
      <c r="AY57" s="255"/>
      <c r="AZ57" s="255"/>
      <c r="BA57" s="255"/>
      <c r="BB57" s="154">
        <f t="shared" ref="BB57" si="141">AV57+AY57</f>
        <v>20833</v>
      </c>
      <c r="BC57" s="154">
        <f t="shared" ref="BC57" si="142">AW57+AZ57</f>
        <v>29640</v>
      </c>
      <c r="BD57" s="154">
        <f t="shared" ref="BD57" si="143">AX57+BA57</f>
        <v>29640</v>
      </c>
    </row>
    <row r="58" spans="1:56" s="122" customFormat="1" x14ac:dyDescent="0.25">
      <c r="A58" s="149">
        <v>182</v>
      </c>
      <c r="B58" s="70" t="s">
        <v>30</v>
      </c>
      <c r="C58" s="164" t="s">
        <v>137</v>
      </c>
      <c r="D58" s="160"/>
      <c r="E58" s="160"/>
      <c r="F58" s="161">
        <f t="shared" ref="F58:H58" si="144">F59</f>
        <v>12592</v>
      </c>
      <c r="G58" s="161">
        <f t="shared" si="144"/>
        <v>12592</v>
      </c>
      <c r="H58" s="161">
        <f t="shared" si="144"/>
        <v>12592</v>
      </c>
      <c r="I58" s="162">
        <f t="shared" si="21"/>
        <v>0</v>
      </c>
      <c r="J58" s="162">
        <f t="shared" si="9"/>
        <v>0</v>
      </c>
      <c r="K58" s="162">
        <f t="shared" si="9"/>
        <v>0</v>
      </c>
      <c r="L58" s="156">
        <f t="shared" ref="L58:BD58" si="145">L59</f>
        <v>12592</v>
      </c>
      <c r="M58" s="156">
        <f t="shared" si="145"/>
        <v>12592</v>
      </c>
      <c r="N58" s="156">
        <f t="shared" si="145"/>
        <v>12592</v>
      </c>
      <c r="O58" s="156">
        <f t="shared" si="145"/>
        <v>0</v>
      </c>
      <c r="P58" s="156">
        <f t="shared" si="145"/>
        <v>0</v>
      </c>
      <c r="Q58" s="156">
        <f t="shared" si="145"/>
        <v>0</v>
      </c>
      <c r="R58" s="156">
        <f t="shared" si="145"/>
        <v>12592</v>
      </c>
      <c r="S58" s="156">
        <f t="shared" si="145"/>
        <v>12592</v>
      </c>
      <c r="T58" s="156">
        <f t="shared" si="145"/>
        <v>12592</v>
      </c>
      <c r="U58" s="156">
        <f t="shared" si="145"/>
        <v>0</v>
      </c>
      <c r="V58" s="156">
        <f t="shared" si="145"/>
        <v>0</v>
      </c>
      <c r="W58" s="156">
        <f t="shared" si="145"/>
        <v>0</v>
      </c>
      <c r="X58" s="156">
        <f t="shared" si="145"/>
        <v>12592</v>
      </c>
      <c r="Y58" s="156">
        <f t="shared" si="145"/>
        <v>12592</v>
      </c>
      <c r="Z58" s="156">
        <f t="shared" si="145"/>
        <v>12592</v>
      </c>
      <c r="AA58" s="156">
        <f t="shared" si="145"/>
        <v>0</v>
      </c>
      <c r="AB58" s="156">
        <f t="shared" si="145"/>
        <v>0</v>
      </c>
      <c r="AC58" s="156">
        <f t="shared" si="145"/>
        <v>0</v>
      </c>
      <c r="AD58" s="156">
        <f t="shared" si="145"/>
        <v>12592</v>
      </c>
      <c r="AE58" s="156">
        <f t="shared" si="145"/>
        <v>12592</v>
      </c>
      <c r="AF58" s="156">
        <f t="shared" si="145"/>
        <v>12592</v>
      </c>
      <c r="AG58" s="156">
        <f t="shared" si="145"/>
        <v>0</v>
      </c>
      <c r="AH58" s="156">
        <f t="shared" si="145"/>
        <v>0</v>
      </c>
      <c r="AI58" s="156">
        <f t="shared" si="145"/>
        <v>0</v>
      </c>
      <c r="AJ58" s="156">
        <f t="shared" si="145"/>
        <v>12592</v>
      </c>
      <c r="AK58" s="156">
        <f t="shared" si="145"/>
        <v>12592</v>
      </c>
      <c r="AL58" s="156">
        <f t="shared" si="145"/>
        <v>12592</v>
      </c>
      <c r="AM58" s="156">
        <f t="shared" si="145"/>
        <v>0</v>
      </c>
      <c r="AN58" s="156">
        <f t="shared" si="145"/>
        <v>0</v>
      </c>
      <c r="AO58" s="156">
        <f t="shared" si="145"/>
        <v>0</v>
      </c>
      <c r="AP58" s="156">
        <f t="shared" si="145"/>
        <v>12592</v>
      </c>
      <c r="AQ58" s="156">
        <f t="shared" si="145"/>
        <v>12592</v>
      </c>
      <c r="AR58" s="156">
        <f t="shared" si="145"/>
        <v>12592</v>
      </c>
      <c r="AS58" s="156">
        <f t="shared" si="145"/>
        <v>0</v>
      </c>
      <c r="AT58" s="156">
        <f t="shared" si="145"/>
        <v>0</v>
      </c>
      <c r="AU58" s="156">
        <f t="shared" si="145"/>
        <v>0</v>
      </c>
      <c r="AV58" s="156">
        <f t="shared" si="145"/>
        <v>12592</v>
      </c>
      <c r="AW58" s="156">
        <f t="shared" si="145"/>
        <v>12592</v>
      </c>
      <c r="AX58" s="156">
        <f t="shared" si="145"/>
        <v>12592</v>
      </c>
      <c r="AY58" s="156">
        <f t="shared" si="145"/>
        <v>0</v>
      </c>
      <c r="AZ58" s="156">
        <f t="shared" si="145"/>
        <v>0</v>
      </c>
      <c r="BA58" s="156">
        <f t="shared" si="145"/>
        <v>0</v>
      </c>
      <c r="BB58" s="156">
        <f t="shared" si="145"/>
        <v>12592</v>
      </c>
      <c r="BC58" s="156">
        <f t="shared" si="145"/>
        <v>12592</v>
      </c>
      <c r="BD58" s="156">
        <f t="shared" si="145"/>
        <v>12592</v>
      </c>
    </row>
    <row r="59" spans="1:56" s="122" customFormat="1" ht="37.5" x14ac:dyDescent="0.25">
      <c r="A59" s="149">
        <v>182</v>
      </c>
      <c r="B59" s="70" t="s">
        <v>31</v>
      </c>
      <c r="C59" s="169" t="s">
        <v>138</v>
      </c>
      <c r="D59" s="160"/>
      <c r="E59" s="160"/>
      <c r="F59" s="260">
        <v>12592</v>
      </c>
      <c r="G59" s="260">
        <v>12592</v>
      </c>
      <c r="H59" s="260">
        <v>12592</v>
      </c>
      <c r="I59" s="162">
        <f t="shared" si="21"/>
        <v>0</v>
      </c>
      <c r="J59" s="162">
        <f t="shared" si="9"/>
        <v>0</v>
      </c>
      <c r="K59" s="162">
        <f t="shared" si="9"/>
        <v>0</v>
      </c>
      <c r="L59" s="255">
        <v>12592</v>
      </c>
      <c r="M59" s="255">
        <v>12592</v>
      </c>
      <c r="N59" s="255">
        <v>12592</v>
      </c>
      <c r="O59" s="255"/>
      <c r="P59" s="255"/>
      <c r="Q59" s="255"/>
      <c r="R59" s="154">
        <f t="shared" si="12"/>
        <v>12592</v>
      </c>
      <c r="S59" s="154">
        <f t="shared" si="12"/>
        <v>12592</v>
      </c>
      <c r="T59" s="154">
        <f t="shared" si="12"/>
        <v>12592</v>
      </c>
      <c r="U59" s="255"/>
      <c r="V59" s="255"/>
      <c r="W59" s="255"/>
      <c r="X59" s="154">
        <f t="shared" ref="X59:Z59" si="146">R59+U59</f>
        <v>12592</v>
      </c>
      <c r="Y59" s="154">
        <f t="shared" si="146"/>
        <v>12592</v>
      </c>
      <c r="Z59" s="154">
        <f t="shared" si="146"/>
        <v>12592</v>
      </c>
      <c r="AA59" s="255"/>
      <c r="AB59" s="255"/>
      <c r="AC59" s="255"/>
      <c r="AD59" s="154">
        <f t="shared" ref="AD59:AF59" si="147">X59+AA59</f>
        <v>12592</v>
      </c>
      <c r="AE59" s="154">
        <f t="shared" si="147"/>
        <v>12592</v>
      </c>
      <c r="AF59" s="154">
        <f t="shared" si="147"/>
        <v>12592</v>
      </c>
      <c r="AG59" s="255"/>
      <c r="AH59" s="255"/>
      <c r="AI59" s="255"/>
      <c r="AJ59" s="154">
        <f t="shared" ref="AJ59:AL59" si="148">AD59+AG59</f>
        <v>12592</v>
      </c>
      <c r="AK59" s="154">
        <f t="shared" si="148"/>
        <v>12592</v>
      </c>
      <c r="AL59" s="154">
        <f t="shared" si="148"/>
        <v>12592</v>
      </c>
      <c r="AM59" s="255"/>
      <c r="AN59" s="255"/>
      <c r="AO59" s="255"/>
      <c r="AP59" s="154">
        <f t="shared" ref="AP59:AR59" si="149">AJ59+AM59</f>
        <v>12592</v>
      </c>
      <c r="AQ59" s="154">
        <f t="shared" si="149"/>
        <v>12592</v>
      </c>
      <c r="AR59" s="154">
        <f t="shared" si="149"/>
        <v>12592</v>
      </c>
      <c r="AS59" s="255"/>
      <c r="AT59" s="255"/>
      <c r="AU59" s="255"/>
      <c r="AV59" s="154">
        <f t="shared" ref="AV59:AX59" si="150">AP59+AS59</f>
        <v>12592</v>
      </c>
      <c r="AW59" s="154">
        <f t="shared" si="150"/>
        <v>12592</v>
      </c>
      <c r="AX59" s="154">
        <f t="shared" si="150"/>
        <v>12592</v>
      </c>
      <c r="AY59" s="255"/>
      <c r="AZ59" s="255"/>
      <c r="BA59" s="255"/>
      <c r="BB59" s="154">
        <f t="shared" ref="BB59" si="151">AV59+AY59</f>
        <v>12592</v>
      </c>
      <c r="BC59" s="154">
        <f t="shared" ref="BC59" si="152">AW59+AZ59</f>
        <v>12592</v>
      </c>
      <c r="BD59" s="154">
        <f t="shared" ref="BD59" si="153">AX59+BA59</f>
        <v>12592</v>
      </c>
    </row>
    <row r="60" spans="1:56" s="122" customFormat="1" x14ac:dyDescent="0.25">
      <c r="A60" s="149">
        <v>182</v>
      </c>
      <c r="B60" s="70" t="s">
        <v>32</v>
      </c>
      <c r="C60" s="186" t="s">
        <v>139</v>
      </c>
      <c r="D60" s="160"/>
      <c r="E60" s="160"/>
      <c r="F60" s="80">
        <f>F61+F63+F64</f>
        <v>8326</v>
      </c>
      <c r="G60" s="80">
        <f>G61+G63+G64</f>
        <v>8652</v>
      </c>
      <c r="H60" s="80">
        <f>H61+H63+H64</f>
        <v>8991</v>
      </c>
      <c r="I60" s="162">
        <f t="shared" si="21"/>
        <v>0</v>
      </c>
      <c r="J60" s="162">
        <f t="shared" si="9"/>
        <v>0</v>
      </c>
      <c r="K60" s="162">
        <f t="shared" si="9"/>
        <v>0</v>
      </c>
      <c r="L60" s="81">
        <f>L61+L63+L64</f>
        <v>8326</v>
      </c>
      <c r="M60" s="81">
        <f>M61+M63+M64</f>
        <v>8652</v>
      </c>
      <c r="N60" s="81">
        <f>N61+N63+N64</f>
        <v>8991</v>
      </c>
      <c r="O60" s="81">
        <f t="shared" ref="O60:AX60" si="154">O61+O63+O64</f>
        <v>0</v>
      </c>
      <c r="P60" s="81">
        <f t="shared" si="154"/>
        <v>0</v>
      </c>
      <c r="Q60" s="81">
        <f t="shared" si="154"/>
        <v>0</v>
      </c>
      <c r="R60" s="81">
        <f t="shared" si="154"/>
        <v>8326</v>
      </c>
      <c r="S60" s="81">
        <f t="shared" si="154"/>
        <v>8652</v>
      </c>
      <c r="T60" s="81">
        <f t="shared" si="154"/>
        <v>8991</v>
      </c>
      <c r="U60" s="81">
        <f t="shared" si="154"/>
        <v>0</v>
      </c>
      <c r="V60" s="81">
        <f t="shared" si="154"/>
        <v>0</v>
      </c>
      <c r="W60" s="81">
        <f t="shared" si="154"/>
        <v>0</v>
      </c>
      <c r="X60" s="81">
        <f t="shared" si="154"/>
        <v>8326</v>
      </c>
      <c r="Y60" s="81">
        <f t="shared" si="154"/>
        <v>8652</v>
      </c>
      <c r="Z60" s="81">
        <f t="shared" si="154"/>
        <v>8991</v>
      </c>
      <c r="AA60" s="81">
        <f t="shared" si="154"/>
        <v>0</v>
      </c>
      <c r="AB60" s="81">
        <f t="shared" si="154"/>
        <v>0</v>
      </c>
      <c r="AC60" s="81">
        <f t="shared" si="154"/>
        <v>0</v>
      </c>
      <c r="AD60" s="81">
        <f t="shared" si="154"/>
        <v>8326</v>
      </c>
      <c r="AE60" s="81">
        <f t="shared" si="154"/>
        <v>8652</v>
      </c>
      <c r="AF60" s="81">
        <f>AF61+AF63+AF64</f>
        <v>8991</v>
      </c>
      <c r="AG60" s="81">
        <f t="shared" si="154"/>
        <v>0</v>
      </c>
      <c r="AH60" s="81">
        <f t="shared" si="154"/>
        <v>0</v>
      </c>
      <c r="AI60" s="81">
        <f t="shared" si="154"/>
        <v>0</v>
      </c>
      <c r="AJ60" s="81">
        <f t="shared" si="154"/>
        <v>8326</v>
      </c>
      <c r="AK60" s="81">
        <f t="shared" si="154"/>
        <v>8652</v>
      </c>
      <c r="AL60" s="81">
        <f t="shared" si="154"/>
        <v>8991</v>
      </c>
      <c r="AM60" s="81">
        <f t="shared" si="154"/>
        <v>0</v>
      </c>
      <c r="AN60" s="81">
        <f t="shared" si="154"/>
        <v>0</v>
      </c>
      <c r="AO60" s="81">
        <f t="shared" si="154"/>
        <v>0</v>
      </c>
      <c r="AP60" s="81">
        <f t="shared" si="154"/>
        <v>8326</v>
      </c>
      <c r="AQ60" s="81">
        <f t="shared" si="154"/>
        <v>8652</v>
      </c>
      <c r="AR60" s="81">
        <f t="shared" si="154"/>
        <v>8991</v>
      </c>
      <c r="AS60" s="81">
        <f t="shared" si="154"/>
        <v>0</v>
      </c>
      <c r="AT60" s="81">
        <f t="shared" si="154"/>
        <v>0</v>
      </c>
      <c r="AU60" s="81">
        <f t="shared" si="154"/>
        <v>0</v>
      </c>
      <c r="AV60" s="81">
        <f t="shared" si="154"/>
        <v>8326</v>
      </c>
      <c r="AW60" s="81">
        <f t="shared" si="154"/>
        <v>8652</v>
      </c>
      <c r="AX60" s="81">
        <f t="shared" si="154"/>
        <v>8991</v>
      </c>
      <c r="AY60" s="81">
        <f t="shared" ref="AY60:BD60" si="155">AY61+AY63+AY64</f>
        <v>832</v>
      </c>
      <c r="AZ60" s="81">
        <f t="shared" si="155"/>
        <v>0</v>
      </c>
      <c r="BA60" s="81">
        <f t="shared" si="155"/>
        <v>0</v>
      </c>
      <c r="BB60" s="81">
        <f t="shared" si="155"/>
        <v>9158</v>
      </c>
      <c r="BC60" s="81">
        <f t="shared" si="155"/>
        <v>8652</v>
      </c>
      <c r="BD60" s="81">
        <f t="shared" si="155"/>
        <v>8991</v>
      </c>
    </row>
    <row r="61" spans="1:56" s="122" customFormat="1" ht="37.5" x14ac:dyDescent="0.25">
      <c r="A61" s="149">
        <v>182</v>
      </c>
      <c r="B61" s="185" t="s">
        <v>33</v>
      </c>
      <c r="C61" s="164" t="s">
        <v>266</v>
      </c>
      <c r="D61" s="160"/>
      <c r="E61" s="160"/>
      <c r="F61" s="161">
        <f t="shared" ref="F61:H61" si="156">F62</f>
        <v>8153</v>
      </c>
      <c r="G61" s="161">
        <f t="shared" si="156"/>
        <v>8479</v>
      </c>
      <c r="H61" s="161">
        <f t="shared" si="156"/>
        <v>8818</v>
      </c>
      <c r="I61" s="162">
        <f t="shared" si="21"/>
        <v>0</v>
      </c>
      <c r="J61" s="162">
        <f t="shared" si="9"/>
        <v>0</v>
      </c>
      <c r="K61" s="162">
        <f t="shared" si="9"/>
        <v>0</v>
      </c>
      <c r="L61" s="156">
        <f t="shared" ref="L61:BD61" si="157">L62</f>
        <v>8153</v>
      </c>
      <c r="M61" s="156">
        <f t="shared" si="157"/>
        <v>8479</v>
      </c>
      <c r="N61" s="156">
        <f t="shared" si="157"/>
        <v>8818</v>
      </c>
      <c r="O61" s="156">
        <f t="shared" si="157"/>
        <v>0</v>
      </c>
      <c r="P61" s="156">
        <f t="shared" si="157"/>
        <v>0</v>
      </c>
      <c r="Q61" s="156">
        <f t="shared" si="157"/>
        <v>0</v>
      </c>
      <c r="R61" s="156">
        <f t="shared" si="157"/>
        <v>8153</v>
      </c>
      <c r="S61" s="156">
        <f t="shared" si="157"/>
        <v>8479</v>
      </c>
      <c r="T61" s="156">
        <f t="shared" si="157"/>
        <v>8818</v>
      </c>
      <c r="U61" s="156">
        <f t="shared" si="157"/>
        <v>0</v>
      </c>
      <c r="V61" s="156">
        <f t="shared" si="157"/>
        <v>0</v>
      </c>
      <c r="W61" s="156">
        <f t="shared" si="157"/>
        <v>0</v>
      </c>
      <c r="X61" s="156">
        <f t="shared" si="157"/>
        <v>8153</v>
      </c>
      <c r="Y61" s="156">
        <f t="shared" si="157"/>
        <v>8479</v>
      </c>
      <c r="Z61" s="156">
        <f t="shared" si="157"/>
        <v>8818</v>
      </c>
      <c r="AA61" s="156">
        <f t="shared" si="157"/>
        <v>0</v>
      </c>
      <c r="AB61" s="156">
        <f t="shared" si="157"/>
        <v>0</v>
      </c>
      <c r="AC61" s="156">
        <f t="shared" si="157"/>
        <v>0</v>
      </c>
      <c r="AD61" s="156">
        <f>AD62</f>
        <v>8153</v>
      </c>
      <c r="AE61" s="156">
        <f t="shared" si="157"/>
        <v>8479</v>
      </c>
      <c r="AF61" s="156">
        <f t="shared" si="157"/>
        <v>8818</v>
      </c>
      <c r="AG61" s="156">
        <f t="shared" si="157"/>
        <v>0</v>
      </c>
      <c r="AH61" s="156">
        <f t="shared" si="157"/>
        <v>0</v>
      </c>
      <c r="AI61" s="156">
        <f t="shared" si="157"/>
        <v>0</v>
      </c>
      <c r="AJ61" s="156">
        <f t="shared" si="157"/>
        <v>8153</v>
      </c>
      <c r="AK61" s="156">
        <f t="shared" si="157"/>
        <v>8479</v>
      </c>
      <c r="AL61" s="156">
        <f t="shared" si="157"/>
        <v>8818</v>
      </c>
      <c r="AM61" s="156">
        <f t="shared" si="157"/>
        <v>0</v>
      </c>
      <c r="AN61" s="156">
        <f t="shared" si="157"/>
        <v>0</v>
      </c>
      <c r="AO61" s="156">
        <f t="shared" si="157"/>
        <v>0</v>
      </c>
      <c r="AP61" s="156">
        <f t="shared" si="157"/>
        <v>8153</v>
      </c>
      <c r="AQ61" s="156">
        <f t="shared" si="157"/>
        <v>8479</v>
      </c>
      <c r="AR61" s="156">
        <f t="shared" si="157"/>
        <v>8818</v>
      </c>
      <c r="AS61" s="156">
        <f t="shared" si="157"/>
        <v>0</v>
      </c>
      <c r="AT61" s="156">
        <f t="shared" si="157"/>
        <v>0</v>
      </c>
      <c r="AU61" s="156">
        <f t="shared" si="157"/>
        <v>0</v>
      </c>
      <c r="AV61" s="156">
        <f t="shared" si="157"/>
        <v>8153</v>
      </c>
      <c r="AW61" s="156">
        <f t="shared" si="157"/>
        <v>8479</v>
      </c>
      <c r="AX61" s="156">
        <f t="shared" si="157"/>
        <v>8818</v>
      </c>
      <c r="AY61" s="156">
        <f t="shared" si="157"/>
        <v>959</v>
      </c>
      <c r="AZ61" s="156">
        <f t="shared" si="157"/>
        <v>0</v>
      </c>
      <c r="BA61" s="156">
        <f t="shared" si="157"/>
        <v>0</v>
      </c>
      <c r="BB61" s="156">
        <f t="shared" si="157"/>
        <v>9112</v>
      </c>
      <c r="BC61" s="156">
        <f t="shared" si="157"/>
        <v>8479</v>
      </c>
      <c r="BD61" s="156">
        <f t="shared" si="157"/>
        <v>8818</v>
      </c>
    </row>
    <row r="62" spans="1:56" s="122" customFormat="1" ht="37.5" x14ac:dyDescent="0.25">
      <c r="A62" s="149">
        <v>182</v>
      </c>
      <c r="B62" s="70" t="s">
        <v>34</v>
      </c>
      <c r="C62" s="169" t="s">
        <v>267</v>
      </c>
      <c r="D62" s="160"/>
      <c r="E62" s="160"/>
      <c r="F62" s="161">
        <v>8153</v>
      </c>
      <c r="G62" s="161">
        <v>8479</v>
      </c>
      <c r="H62" s="161">
        <v>8818</v>
      </c>
      <c r="I62" s="162">
        <f t="shared" si="21"/>
        <v>0</v>
      </c>
      <c r="J62" s="162">
        <f t="shared" si="9"/>
        <v>0</v>
      </c>
      <c r="K62" s="162">
        <f t="shared" si="9"/>
        <v>0</v>
      </c>
      <c r="L62" s="156">
        <v>8153</v>
      </c>
      <c r="M62" s="156">
        <v>8479</v>
      </c>
      <c r="N62" s="156">
        <v>8818</v>
      </c>
      <c r="O62" s="156"/>
      <c r="P62" s="156"/>
      <c r="Q62" s="156"/>
      <c r="R62" s="154">
        <f t="shared" si="12"/>
        <v>8153</v>
      </c>
      <c r="S62" s="154">
        <f t="shared" si="12"/>
        <v>8479</v>
      </c>
      <c r="T62" s="154">
        <f t="shared" si="12"/>
        <v>8818</v>
      </c>
      <c r="U62" s="156"/>
      <c r="V62" s="156"/>
      <c r="W62" s="156"/>
      <c r="X62" s="154">
        <f t="shared" ref="X62:Z63" si="158">R62+U62</f>
        <v>8153</v>
      </c>
      <c r="Y62" s="154">
        <f t="shared" si="158"/>
        <v>8479</v>
      </c>
      <c r="Z62" s="154">
        <f t="shared" si="158"/>
        <v>8818</v>
      </c>
      <c r="AA62" s="156"/>
      <c r="AB62" s="156"/>
      <c r="AC62" s="156"/>
      <c r="AD62" s="154">
        <f>X62+AA62</f>
        <v>8153</v>
      </c>
      <c r="AE62" s="154">
        <f>Y62+AB62</f>
        <v>8479</v>
      </c>
      <c r="AF62" s="154">
        <f t="shared" ref="AD62:AF63" si="159">Z62+AC62</f>
        <v>8818</v>
      </c>
      <c r="AG62" s="156"/>
      <c r="AH62" s="156"/>
      <c r="AI62" s="156"/>
      <c r="AJ62" s="154">
        <f t="shared" ref="AJ62:AL63" si="160">AD62+AG62</f>
        <v>8153</v>
      </c>
      <c r="AK62" s="154">
        <f t="shared" si="160"/>
        <v>8479</v>
      </c>
      <c r="AL62" s="154">
        <f t="shared" si="160"/>
        <v>8818</v>
      </c>
      <c r="AM62" s="156"/>
      <c r="AN62" s="156"/>
      <c r="AO62" s="156"/>
      <c r="AP62" s="154">
        <f t="shared" ref="AP62:AR63" si="161">AJ62+AM62</f>
        <v>8153</v>
      </c>
      <c r="AQ62" s="154">
        <f t="shared" si="161"/>
        <v>8479</v>
      </c>
      <c r="AR62" s="154">
        <f t="shared" si="161"/>
        <v>8818</v>
      </c>
      <c r="AS62" s="156"/>
      <c r="AT62" s="156"/>
      <c r="AU62" s="156"/>
      <c r="AV62" s="154">
        <f t="shared" ref="AV62:AX63" si="162">AP62+AS62</f>
        <v>8153</v>
      </c>
      <c r="AW62" s="154">
        <f t="shared" si="162"/>
        <v>8479</v>
      </c>
      <c r="AX62" s="154">
        <f t="shared" si="162"/>
        <v>8818</v>
      </c>
      <c r="AY62" s="156">
        <v>959</v>
      </c>
      <c r="AZ62" s="156"/>
      <c r="BA62" s="156"/>
      <c r="BB62" s="154">
        <f t="shared" ref="BB62:BB63" si="163">AV62+AY62</f>
        <v>9112</v>
      </c>
      <c r="BC62" s="154">
        <f t="shared" ref="BC62:BC63" si="164">AW62+AZ62</f>
        <v>8479</v>
      </c>
      <c r="BD62" s="154">
        <f t="shared" ref="BD62:BD63" si="165">AX62+BA62</f>
        <v>8818</v>
      </c>
    </row>
    <row r="63" spans="1:56" s="122" customFormat="1" ht="79.5" hidden="1" customHeight="1" x14ac:dyDescent="0.25">
      <c r="A63" s="149"/>
      <c r="B63" s="247" t="s">
        <v>268</v>
      </c>
      <c r="C63" s="257" t="s">
        <v>269</v>
      </c>
      <c r="D63" s="160"/>
      <c r="E63" s="160"/>
      <c r="F63" s="161">
        <v>0</v>
      </c>
      <c r="G63" s="161">
        <v>0</v>
      </c>
      <c r="H63" s="161">
        <v>0</v>
      </c>
      <c r="I63" s="162">
        <f t="shared" si="21"/>
        <v>0</v>
      </c>
      <c r="J63" s="162">
        <f t="shared" si="9"/>
        <v>0</v>
      </c>
      <c r="K63" s="162">
        <f t="shared" si="9"/>
        <v>0</v>
      </c>
      <c r="L63" s="161">
        <v>0</v>
      </c>
      <c r="M63" s="161">
        <v>0</v>
      </c>
      <c r="N63" s="161">
        <v>0</v>
      </c>
      <c r="O63" s="161"/>
      <c r="P63" s="161"/>
      <c r="Q63" s="161"/>
      <c r="R63" s="154">
        <f t="shared" si="12"/>
        <v>0</v>
      </c>
      <c r="S63" s="154">
        <f t="shared" si="12"/>
        <v>0</v>
      </c>
      <c r="T63" s="154">
        <f t="shared" si="12"/>
        <v>0</v>
      </c>
      <c r="U63" s="161"/>
      <c r="V63" s="161"/>
      <c r="W63" s="161"/>
      <c r="X63" s="154">
        <f t="shared" si="158"/>
        <v>0</v>
      </c>
      <c r="Y63" s="154">
        <f t="shared" si="158"/>
        <v>0</v>
      </c>
      <c r="Z63" s="154">
        <f t="shared" si="158"/>
        <v>0</v>
      </c>
      <c r="AA63" s="161"/>
      <c r="AB63" s="161"/>
      <c r="AC63" s="161"/>
      <c r="AD63" s="154">
        <f t="shared" si="159"/>
        <v>0</v>
      </c>
      <c r="AE63" s="154">
        <f t="shared" si="159"/>
        <v>0</v>
      </c>
      <c r="AF63" s="154">
        <f t="shared" si="159"/>
        <v>0</v>
      </c>
      <c r="AG63" s="161"/>
      <c r="AH63" s="161"/>
      <c r="AI63" s="161"/>
      <c r="AJ63" s="154">
        <f t="shared" si="160"/>
        <v>0</v>
      </c>
      <c r="AK63" s="154">
        <f t="shared" si="160"/>
        <v>0</v>
      </c>
      <c r="AL63" s="154">
        <f t="shared" si="160"/>
        <v>0</v>
      </c>
      <c r="AM63" s="161"/>
      <c r="AN63" s="161"/>
      <c r="AO63" s="161"/>
      <c r="AP63" s="154">
        <f t="shared" si="161"/>
        <v>0</v>
      </c>
      <c r="AQ63" s="154">
        <f t="shared" si="161"/>
        <v>0</v>
      </c>
      <c r="AR63" s="154">
        <f t="shared" si="161"/>
        <v>0</v>
      </c>
      <c r="AS63" s="156"/>
      <c r="AT63" s="161"/>
      <c r="AU63" s="161"/>
      <c r="AV63" s="154">
        <f t="shared" si="162"/>
        <v>0</v>
      </c>
      <c r="AW63" s="154">
        <f t="shared" si="162"/>
        <v>0</v>
      </c>
      <c r="AX63" s="154">
        <f t="shared" si="162"/>
        <v>0</v>
      </c>
      <c r="AY63" s="156"/>
      <c r="AZ63" s="161"/>
      <c r="BA63" s="161"/>
      <c r="BB63" s="154">
        <f t="shared" si="163"/>
        <v>0</v>
      </c>
      <c r="BC63" s="154">
        <f t="shared" si="164"/>
        <v>0</v>
      </c>
      <c r="BD63" s="154">
        <f t="shared" si="165"/>
        <v>0</v>
      </c>
    </row>
    <row r="64" spans="1:56" s="117" customFormat="1" ht="37.5" x14ac:dyDescent="0.25">
      <c r="A64" s="149">
        <v>182</v>
      </c>
      <c r="B64" s="185" t="s">
        <v>35</v>
      </c>
      <c r="C64" s="269" t="s">
        <v>140</v>
      </c>
      <c r="D64" s="189"/>
      <c r="E64" s="189"/>
      <c r="F64" s="156">
        <f t="shared" ref="F64:AC64" si="166">F65+F68</f>
        <v>173</v>
      </c>
      <c r="G64" s="156">
        <f t="shared" si="166"/>
        <v>173</v>
      </c>
      <c r="H64" s="156">
        <f t="shared" si="166"/>
        <v>173</v>
      </c>
      <c r="I64" s="156">
        <f t="shared" si="166"/>
        <v>0</v>
      </c>
      <c r="J64" s="156">
        <f t="shared" si="166"/>
        <v>0</v>
      </c>
      <c r="K64" s="156">
        <f t="shared" si="166"/>
        <v>0</v>
      </c>
      <c r="L64" s="156">
        <f t="shared" si="166"/>
        <v>173</v>
      </c>
      <c r="M64" s="156">
        <f>M65+M68</f>
        <v>173</v>
      </c>
      <c r="N64" s="156">
        <f t="shared" si="166"/>
        <v>173</v>
      </c>
      <c r="O64" s="156">
        <f t="shared" si="166"/>
        <v>0</v>
      </c>
      <c r="P64" s="156">
        <f t="shared" si="166"/>
        <v>0</v>
      </c>
      <c r="Q64" s="156">
        <f t="shared" si="166"/>
        <v>0</v>
      </c>
      <c r="R64" s="156">
        <f t="shared" si="166"/>
        <v>173</v>
      </c>
      <c r="S64" s="156">
        <f t="shared" si="166"/>
        <v>173</v>
      </c>
      <c r="T64" s="156">
        <f t="shared" si="166"/>
        <v>173</v>
      </c>
      <c r="U64" s="156">
        <f t="shared" si="166"/>
        <v>0</v>
      </c>
      <c r="V64" s="156">
        <f t="shared" si="166"/>
        <v>0</v>
      </c>
      <c r="W64" s="156">
        <f t="shared" si="166"/>
        <v>0</v>
      </c>
      <c r="X64" s="156">
        <f t="shared" si="166"/>
        <v>173</v>
      </c>
      <c r="Y64" s="156">
        <f t="shared" si="166"/>
        <v>173</v>
      </c>
      <c r="Z64" s="156">
        <f t="shared" si="166"/>
        <v>173</v>
      </c>
      <c r="AA64" s="156">
        <f t="shared" si="166"/>
        <v>0</v>
      </c>
      <c r="AB64" s="156">
        <f t="shared" si="166"/>
        <v>0</v>
      </c>
      <c r="AC64" s="156">
        <f t="shared" si="166"/>
        <v>0</v>
      </c>
      <c r="AD64" s="156">
        <f>AD65+AD68</f>
        <v>173</v>
      </c>
      <c r="AE64" s="156">
        <f t="shared" ref="AE64:AX64" si="167">AE65+AE68</f>
        <v>173</v>
      </c>
      <c r="AF64" s="156">
        <f>AF65+AF68</f>
        <v>173</v>
      </c>
      <c r="AG64" s="156">
        <f t="shared" si="167"/>
        <v>0</v>
      </c>
      <c r="AH64" s="156">
        <f t="shared" si="167"/>
        <v>0</v>
      </c>
      <c r="AI64" s="156">
        <f t="shared" si="167"/>
        <v>0</v>
      </c>
      <c r="AJ64" s="156">
        <f t="shared" si="167"/>
        <v>173</v>
      </c>
      <c r="AK64" s="156">
        <f t="shared" si="167"/>
        <v>173</v>
      </c>
      <c r="AL64" s="156">
        <f t="shared" si="167"/>
        <v>173</v>
      </c>
      <c r="AM64" s="156">
        <f t="shared" si="167"/>
        <v>0</v>
      </c>
      <c r="AN64" s="156">
        <f t="shared" si="167"/>
        <v>0</v>
      </c>
      <c r="AO64" s="156">
        <f t="shared" si="167"/>
        <v>0</v>
      </c>
      <c r="AP64" s="156">
        <f t="shared" si="167"/>
        <v>173</v>
      </c>
      <c r="AQ64" s="156">
        <f t="shared" si="167"/>
        <v>173</v>
      </c>
      <c r="AR64" s="156">
        <f t="shared" si="167"/>
        <v>173</v>
      </c>
      <c r="AS64" s="156">
        <f t="shared" si="167"/>
        <v>0</v>
      </c>
      <c r="AT64" s="156">
        <f t="shared" si="167"/>
        <v>0</v>
      </c>
      <c r="AU64" s="156">
        <f t="shared" si="167"/>
        <v>0</v>
      </c>
      <c r="AV64" s="156">
        <f t="shared" si="167"/>
        <v>173</v>
      </c>
      <c r="AW64" s="156">
        <f t="shared" si="167"/>
        <v>173</v>
      </c>
      <c r="AX64" s="156">
        <f t="shared" si="167"/>
        <v>173</v>
      </c>
      <c r="AY64" s="156">
        <f t="shared" ref="AY64:BD64" si="168">AY65+AY68</f>
        <v>-127</v>
      </c>
      <c r="AZ64" s="156">
        <f t="shared" si="168"/>
        <v>0</v>
      </c>
      <c r="BA64" s="156">
        <f t="shared" si="168"/>
        <v>0</v>
      </c>
      <c r="BB64" s="156">
        <f t="shared" si="168"/>
        <v>46</v>
      </c>
      <c r="BC64" s="156">
        <f t="shared" si="168"/>
        <v>173</v>
      </c>
      <c r="BD64" s="156">
        <f t="shared" si="168"/>
        <v>173</v>
      </c>
    </row>
    <row r="65" spans="1:56" s="117" customFormat="1" ht="37.5" x14ac:dyDescent="0.25">
      <c r="A65" s="149">
        <v>900</v>
      </c>
      <c r="B65" s="70" t="s">
        <v>36</v>
      </c>
      <c r="C65" s="164" t="s">
        <v>141</v>
      </c>
      <c r="D65" s="189"/>
      <c r="E65" s="189"/>
      <c r="F65" s="156">
        <v>80</v>
      </c>
      <c r="G65" s="156">
        <v>80</v>
      </c>
      <c r="H65" s="156">
        <v>80</v>
      </c>
      <c r="I65" s="191">
        <f t="shared" si="21"/>
        <v>0</v>
      </c>
      <c r="J65" s="191">
        <f t="shared" si="9"/>
        <v>0</v>
      </c>
      <c r="K65" s="191">
        <f t="shared" si="9"/>
        <v>0</v>
      </c>
      <c r="L65" s="156">
        <v>80</v>
      </c>
      <c r="M65" s="156">
        <v>80</v>
      </c>
      <c r="N65" s="156">
        <v>80</v>
      </c>
      <c r="O65" s="156"/>
      <c r="P65" s="156"/>
      <c r="Q65" s="156"/>
      <c r="R65" s="155">
        <f t="shared" si="12"/>
        <v>80</v>
      </c>
      <c r="S65" s="155">
        <f t="shared" si="12"/>
        <v>80</v>
      </c>
      <c r="T65" s="155">
        <f t="shared" si="12"/>
        <v>80</v>
      </c>
      <c r="U65" s="156"/>
      <c r="V65" s="156"/>
      <c r="W65" s="156"/>
      <c r="X65" s="155">
        <f t="shared" ref="X65:Z65" si="169">R65+U65</f>
        <v>80</v>
      </c>
      <c r="Y65" s="155">
        <f t="shared" si="169"/>
        <v>80</v>
      </c>
      <c r="Z65" s="155">
        <f t="shared" si="169"/>
        <v>80</v>
      </c>
      <c r="AA65" s="156"/>
      <c r="AB65" s="156"/>
      <c r="AC65" s="156"/>
      <c r="AD65" s="155">
        <f>AD66+AD67</f>
        <v>80</v>
      </c>
      <c r="AE65" s="155">
        <f t="shared" ref="AE65:AO65" si="170">AE66+AE67</f>
        <v>80</v>
      </c>
      <c r="AF65" s="155">
        <f t="shared" si="170"/>
        <v>80</v>
      </c>
      <c r="AG65" s="155">
        <f t="shared" si="170"/>
        <v>0</v>
      </c>
      <c r="AH65" s="155">
        <f t="shared" si="170"/>
        <v>0</v>
      </c>
      <c r="AI65" s="155">
        <f t="shared" si="170"/>
        <v>0</v>
      </c>
      <c r="AJ65" s="155">
        <f>AJ66+AJ67</f>
        <v>80</v>
      </c>
      <c r="AK65" s="155">
        <f t="shared" si="170"/>
        <v>80</v>
      </c>
      <c r="AL65" s="155">
        <f t="shared" si="170"/>
        <v>80</v>
      </c>
      <c r="AM65" s="155">
        <f t="shared" si="170"/>
        <v>0</v>
      </c>
      <c r="AN65" s="155">
        <f t="shared" si="170"/>
        <v>0</v>
      </c>
      <c r="AO65" s="155">
        <f t="shared" si="170"/>
        <v>0</v>
      </c>
      <c r="AP65" s="155">
        <f>AP66+AP67</f>
        <v>80</v>
      </c>
      <c r="AQ65" s="155">
        <f t="shared" ref="AQ65:AU65" si="171">AQ66+AQ67</f>
        <v>80</v>
      </c>
      <c r="AR65" s="155">
        <f t="shared" si="171"/>
        <v>80</v>
      </c>
      <c r="AS65" s="155">
        <f t="shared" si="171"/>
        <v>0</v>
      </c>
      <c r="AT65" s="155">
        <f t="shared" si="171"/>
        <v>0</v>
      </c>
      <c r="AU65" s="155">
        <f t="shared" si="171"/>
        <v>0</v>
      </c>
      <c r="AV65" s="155">
        <f>AV66+AV67</f>
        <v>80</v>
      </c>
      <c r="AW65" s="155">
        <f t="shared" ref="AW65:BA65" si="172">AW66+AW67</f>
        <v>80</v>
      </c>
      <c r="AX65" s="155">
        <f t="shared" si="172"/>
        <v>80</v>
      </c>
      <c r="AY65" s="155">
        <f t="shared" si="172"/>
        <v>-45</v>
      </c>
      <c r="AZ65" s="155">
        <f t="shared" si="172"/>
        <v>0</v>
      </c>
      <c r="BA65" s="155">
        <f t="shared" si="172"/>
        <v>0</v>
      </c>
      <c r="BB65" s="155">
        <f>BB66+BB67</f>
        <v>35</v>
      </c>
      <c r="BC65" s="155">
        <f t="shared" ref="BC65:BD65" si="173">BC66+BC67</f>
        <v>80</v>
      </c>
      <c r="BD65" s="155">
        <f t="shared" si="173"/>
        <v>80</v>
      </c>
    </row>
    <row r="66" spans="1:56" s="117" customFormat="1" ht="37.5" hidden="1" x14ac:dyDescent="0.25">
      <c r="A66" s="149">
        <v>900</v>
      </c>
      <c r="B66" s="270" t="s">
        <v>36</v>
      </c>
      <c r="C66" s="170" t="s">
        <v>141</v>
      </c>
      <c r="D66" s="189"/>
      <c r="E66" s="189"/>
      <c r="F66" s="156"/>
      <c r="G66" s="156"/>
      <c r="H66" s="156"/>
      <c r="I66" s="191"/>
      <c r="J66" s="191"/>
      <c r="K66" s="191"/>
      <c r="L66" s="156"/>
      <c r="M66" s="156"/>
      <c r="N66" s="156"/>
      <c r="O66" s="156"/>
      <c r="P66" s="156"/>
      <c r="Q66" s="156"/>
      <c r="R66" s="155"/>
      <c r="S66" s="155"/>
      <c r="T66" s="155"/>
      <c r="U66" s="156"/>
      <c r="V66" s="156"/>
      <c r="W66" s="156"/>
      <c r="X66" s="155"/>
      <c r="Y66" s="155"/>
      <c r="Z66" s="155"/>
      <c r="AA66" s="156"/>
      <c r="AB66" s="156"/>
      <c r="AC66" s="156"/>
      <c r="AD66" s="155">
        <v>80</v>
      </c>
      <c r="AE66" s="155">
        <v>80</v>
      </c>
      <c r="AF66" s="155">
        <v>80</v>
      </c>
      <c r="AG66" s="156">
        <v>-80</v>
      </c>
      <c r="AH66" s="156">
        <v>-80</v>
      </c>
      <c r="AI66" s="156">
        <v>-80</v>
      </c>
      <c r="AJ66" s="155">
        <f t="shared" ref="AJ66:AL67" si="174">AD66+AG66</f>
        <v>0</v>
      </c>
      <c r="AK66" s="155">
        <f t="shared" si="174"/>
        <v>0</v>
      </c>
      <c r="AL66" s="155">
        <f t="shared" si="174"/>
        <v>0</v>
      </c>
      <c r="AM66" s="156"/>
      <c r="AN66" s="156"/>
      <c r="AO66" s="156"/>
      <c r="AP66" s="155">
        <f t="shared" ref="AP66:AR67" si="175">AJ66+AM66</f>
        <v>0</v>
      </c>
      <c r="AQ66" s="155">
        <f t="shared" si="175"/>
        <v>0</v>
      </c>
      <c r="AR66" s="155">
        <f t="shared" si="175"/>
        <v>0</v>
      </c>
      <c r="AS66" s="156"/>
      <c r="AT66" s="156"/>
      <c r="AU66" s="156"/>
      <c r="AV66" s="155">
        <f t="shared" ref="AV66:AX67" si="176">AP66+AS66</f>
        <v>0</v>
      </c>
      <c r="AW66" s="155">
        <f t="shared" si="176"/>
        <v>0</v>
      </c>
      <c r="AX66" s="155">
        <f t="shared" si="176"/>
        <v>0</v>
      </c>
      <c r="AY66" s="156"/>
      <c r="AZ66" s="156"/>
      <c r="BA66" s="156"/>
      <c r="BB66" s="155">
        <f t="shared" ref="BB66:BB67" si="177">AV66+AY66</f>
        <v>0</v>
      </c>
      <c r="BC66" s="155">
        <f t="shared" ref="BC66:BC67" si="178">AW66+AZ66</f>
        <v>0</v>
      </c>
      <c r="BD66" s="155">
        <f t="shared" ref="BD66:BD67" si="179">AX66+BA66</f>
        <v>0</v>
      </c>
    </row>
    <row r="67" spans="1:56" s="117" customFormat="1" ht="56.25" x14ac:dyDescent="0.25">
      <c r="A67" s="149">
        <v>900</v>
      </c>
      <c r="B67" s="270" t="s">
        <v>453</v>
      </c>
      <c r="C67" s="169" t="s">
        <v>454</v>
      </c>
      <c r="D67" s="189"/>
      <c r="E67" s="189"/>
      <c r="F67" s="156"/>
      <c r="G67" s="156"/>
      <c r="H67" s="156"/>
      <c r="I67" s="191"/>
      <c r="J67" s="191"/>
      <c r="K67" s="191"/>
      <c r="L67" s="156"/>
      <c r="M67" s="156"/>
      <c r="N67" s="156"/>
      <c r="O67" s="156"/>
      <c r="P67" s="156"/>
      <c r="Q67" s="156"/>
      <c r="R67" s="155"/>
      <c r="S67" s="155"/>
      <c r="T67" s="155"/>
      <c r="U67" s="156"/>
      <c r="V67" s="156"/>
      <c r="W67" s="156"/>
      <c r="X67" s="155"/>
      <c r="Y67" s="155"/>
      <c r="Z67" s="155"/>
      <c r="AA67" s="156"/>
      <c r="AB67" s="156"/>
      <c r="AC67" s="156"/>
      <c r="AD67" s="155"/>
      <c r="AE67" s="155"/>
      <c r="AF67" s="155"/>
      <c r="AG67" s="156">
        <v>80</v>
      </c>
      <c r="AH67" s="156">
        <v>80</v>
      </c>
      <c r="AI67" s="156">
        <v>80</v>
      </c>
      <c r="AJ67" s="155">
        <f t="shared" si="174"/>
        <v>80</v>
      </c>
      <c r="AK67" s="155">
        <f t="shared" si="174"/>
        <v>80</v>
      </c>
      <c r="AL67" s="155">
        <f t="shared" si="174"/>
        <v>80</v>
      </c>
      <c r="AM67" s="156"/>
      <c r="AN67" s="156"/>
      <c r="AO67" s="156"/>
      <c r="AP67" s="155">
        <f t="shared" si="175"/>
        <v>80</v>
      </c>
      <c r="AQ67" s="155">
        <f t="shared" si="175"/>
        <v>80</v>
      </c>
      <c r="AR67" s="155">
        <f t="shared" si="175"/>
        <v>80</v>
      </c>
      <c r="AS67" s="156"/>
      <c r="AT67" s="156"/>
      <c r="AU67" s="156"/>
      <c r="AV67" s="155">
        <f t="shared" si="176"/>
        <v>80</v>
      </c>
      <c r="AW67" s="155">
        <f t="shared" si="176"/>
        <v>80</v>
      </c>
      <c r="AX67" s="155">
        <f t="shared" si="176"/>
        <v>80</v>
      </c>
      <c r="AY67" s="156">
        <v>-45</v>
      </c>
      <c r="AZ67" s="156"/>
      <c r="BA67" s="156"/>
      <c r="BB67" s="155">
        <f t="shared" si="177"/>
        <v>35</v>
      </c>
      <c r="BC67" s="155">
        <f t="shared" si="178"/>
        <v>80</v>
      </c>
      <c r="BD67" s="155">
        <f t="shared" si="179"/>
        <v>80</v>
      </c>
    </row>
    <row r="68" spans="1:56" s="117" customFormat="1" ht="54.75" customHeight="1" x14ac:dyDescent="0.25">
      <c r="A68" s="149">
        <v>919</v>
      </c>
      <c r="B68" s="70" t="s">
        <v>37</v>
      </c>
      <c r="C68" s="164" t="s">
        <v>142</v>
      </c>
      <c r="D68" s="189"/>
      <c r="E68" s="189"/>
      <c r="F68" s="156">
        <f>F70</f>
        <v>93</v>
      </c>
      <c r="G68" s="156">
        <f>G70</f>
        <v>93</v>
      </c>
      <c r="H68" s="156">
        <f>H70</f>
        <v>93</v>
      </c>
      <c r="I68" s="191">
        <f t="shared" si="21"/>
        <v>0</v>
      </c>
      <c r="J68" s="191">
        <f t="shared" si="9"/>
        <v>0</v>
      </c>
      <c r="K68" s="191">
        <f t="shared" si="9"/>
        <v>0</v>
      </c>
      <c r="L68" s="156">
        <f>L70</f>
        <v>93</v>
      </c>
      <c r="M68" s="156">
        <f>M70</f>
        <v>93</v>
      </c>
      <c r="N68" s="156">
        <f>N70</f>
        <v>93</v>
      </c>
      <c r="O68" s="156">
        <f t="shared" ref="O68:AC68" si="180">O70</f>
        <v>0</v>
      </c>
      <c r="P68" s="156">
        <f t="shared" si="180"/>
        <v>0</v>
      </c>
      <c r="Q68" s="156">
        <f t="shared" si="180"/>
        <v>0</v>
      </c>
      <c r="R68" s="156">
        <f t="shared" si="180"/>
        <v>93</v>
      </c>
      <c r="S68" s="156">
        <f t="shared" si="180"/>
        <v>93</v>
      </c>
      <c r="T68" s="156">
        <f t="shared" si="180"/>
        <v>93</v>
      </c>
      <c r="U68" s="156">
        <f t="shared" si="180"/>
        <v>0</v>
      </c>
      <c r="V68" s="156">
        <f t="shared" si="180"/>
        <v>0</v>
      </c>
      <c r="W68" s="156">
        <f t="shared" si="180"/>
        <v>0</v>
      </c>
      <c r="X68" s="156">
        <f t="shared" si="180"/>
        <v>93</v>
      </c>
      <c r="Y68" s="156">
        <f t="shared" si="180"/>
        <v>93</v>
      </c>
      <c r="Z68" s="156">
        <f t="shared" si="180"/>
        <v>93</v>
      </c>
      <c r="AA68" s="156">
        <f t="shared" si="180"/>
        <v>0</v>
      </c>
      <c r="AB68" s="156">
        <f t="shared" si="180"/>
        <v>0</v>
      </c>
      <c r="AC68" s="156">
        <f t="shared" si="180"/>
        <v>0</v>
      </c>
      <c r="AD68" s="156">
        <f>AD69</f>
        <v>93</v>
      </c>
      <c r="AE68" s="156">
        <f t="shared" ref="AE68:BD68" si="181">AE69</f>
        <v>93</v>
      </c>
      <c r="AF68" s="156">
        <f t="shared" si="181"/>
        <v>93</v>
      </c>
      <c r="AG68" s="156">
        <f t="shared" si="181"/>
        <v>0</v>
      </c>
      <c r="AH68" s="156">
        <f t="shared" si="181"/>
        <v>0</v>
      </c>
      <c r="AI68" s="156">
        <f t="shared" si="181"/>
        <v>0</v>
      </c>
      <c r="AJ68" s="156">
        <f>AJ69</f>
        <v>93</v>
      </c>
      <c r="AK68" s="156">
        <f t="shared" si="181"/>
        <v>93</v>
      </c>
      <c r="AL68" s="156">
        <f t="shared" si="181"/>
        <v>93</v>
      </c>
      <c r="AM68" s="156">
        <f t="shared" si="181"/>
        <v>0</v>
      </c>
      <c r="AN68" s="156">
        <f t="shared" si="181"/>
        <v>0</v>
      </c>
      <c r="AO68" s="156">
        <f t="shared" si="181"/>
        <v>0</v>
      </c>
      <c r="AP68" s="156">
        <f>AP69</f>
        <v>93</v>
      </c>
      <c r="AQ68" s="156">
        <f t="shared" si="181"/>
        <v>93</v>
      </c>
      <c r="AR68" s="156">
        <f t="shared" si="181"/>
        <v>93</v>
      </c>
      <c r="AS68" s="156">
        <f t="shared" si="181"/>
        <v>0</v>
      </c>
      <c r="AT68" s="156">
        <f t="shared" si="181"/>
        <v>0</v>
      </c>
      <c r="AU68" s="156">
        <f t="shared" si="181"/>
        <v>0</v>
      </c>
      <c r="AV68" s="156">
        <f>AV69</f>
        <v>93</v>
      </c>
      <c r="AW68" s="156">
        <f t="shared" si="181"/>
        <v>93</v>
      </c>
      <c r="AX68" s="156">
        <f t="shared" si="181"/>
        <v>93</v>
      </c>
      <c r="AY68" s="156">
        <f t="shared" si="181"/>
        <v>-82</v>
      </c>
      <c r="AZ68" s="156">
        <f t="shared" si="181"/>
        <v>0</v>
      </c>
      <c r="BA68" s="156">
        <f t="shared" si="181"/>
        <v>0</v>
      </c>
      <c r="BB68" s="156">
        <f>BB69</f>
        <v>11</v>
      </c>
      <c r="BC68" s="156">
        <f t="shared" si="181"/>
        <v>93</v>
      </c>
      <c r="BD68" s="156">
        <f t="shared" si="181"/>
        <v>93</v>
      </c>
    </row>
    <row r="69" spans="1:56" s="117" customFormat="1" ht="93.75" x14ac:dyDescent="0.25">
      <c r="A69" s="149">
        <v>919</v>
      </c>
      <c r="B69" s="70" t="s">
        <v>38</v>
      </c>
      <c r="C69" s="252" t="s">
        <v>444</v>
      </c>
      <c r="D69" s="189"/>
      <c r="E69" s="189"/>
      <c r="F69" s="156"/>
      <c r="G69" s="156"/>
      <c r="H69" s="156"/>
      <c r="I69" s="191"/>
      <c r="J69" s="191"/>
      <c r="K69" s="191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>
        <f>AD70+AD71</f>
        <v>93</v>
      </c>
      <c r="AE69" s="156">
        <f t="shared" ref="AE69:AO69" si="182">AE70+AE71</f>
        <v>93</v>
      </c>
      <c r="AF69" s="156">
        <f t="shared" si="182"/>
        <v>93</v>
      </c>
      <c r="AG69" s="156">
        <f t="shared" si="182"/>
        <v>0</v>
      </c>
      <c r="AH69" s="156">
        <f t="shared" si="182"/>
        <v>0</v>
      </c>
      <c r="AI69" s="156">
        <f t="shared" si="182"/>
        <v>0</v>
      </c>
      <c r="AJ69" s="156">
        <f>AJ70+AJ71</f>
        <v>93</v>
      </c>
      <c r="AK69" s="156">
        <f t="shared" si="182"/>
        <v>93</v>
      </c>
      <c r="AL69" s="156">
        <f t="shared" si="182"/>
        <v>93</v>
      </c>
      <c r="AM69" s="156">
        <f t="shared" si="182"/>
        <v>0</v>
      </c>
      <c r="AN69" s="156">
        <f t="shared" si="182"/>
        <v>0</v>
      </c>
      <c r="AO69" s="156">
        <f t="shared" si="182"/>
        <v>0</v>
      </c>
      <c r="AP69" s="156">
        <f>AP70+AP71</f>
        <v>93</v>
      </c>
      <c r="AQ69" s="156">
        <f t="shared" ref="AQ69:AU69" si="183">AQ70+AQ71</f>
        <v>93</v>
      </c>
      <c r="AR69" s="156">
        <f t="shared" si="183"/>
        <v>93</v>
      </c>
      <c r="AS69" s="156">
        <f t="shared" si="183"/>
        <v>0</v>
      </c>
      <c r="AT69" s="156">
        <f t="shared" si="183"/>
        <v>0</v>
      </c>
      <c r="AU69" s="156">
        <f t="shared" si="183"/>
        <v>0</v>
      </c>
      <c r="AV69" s="156">
        <f>AV70+AV71</f>
        <v>93</v>
      </c>
      <c r="AW69" s="156">
        <f t="shared" ref="AW69:BA69" si="184">AW70+AW71</f>
        <v>93</v>
      </c>
      <c r="AX69" s="156">
        <f t="shared" si="184"/>
        <v>93</v>
      </c>
      <c r="AY69" s="156">
        <f t="shared" si="184"/>
        <v>-82</v>
      </c>
      <c r="AZ69" s="156">
        <f t="shared" si="184"/>
        <v>0</v>
      </c>
      <c r="BA69" s="156">
        <f t="shared" si="184"/>
        <v>0</v>
      </c>
      <c r="BB69" s="156">
        <f>BB70+BB71</f>
        <v>11</v>
      </c>
      <c r="BC69" s="156">
        <f t="shared" ref="BC69:BD69" si="185">BC70+BC71</f>
        <v>93</v>
      </c>
      <c r="BD69" s="156">
        <f t="shared" si="185"/>
        <v>93</v>
      </c>
    </row>
    <row r="70" spans="1:56" s="117" customFormat="1" ht="93.75" hidden="1" x14ac:dyDescent="0.25">
      <c r="A70" s="163">
        <v>919</v>
      </c>
      <c r="B70" s="70" t="s">
        <v>38</v>
      </c>
      <c r="C70" s="169" t="s">
        <v>444</v>
      </c>
      <c r="D70" s="189"/>
      <c r="E70" s="189"/>
      <c r="F70" s="156">
        <v>93</v>
      </c>
      <c r="G70" s="156">
        <v>93</v>
      </c>
      <c r="H70" s="156">
        <v>93</v>
      </c>
      <c r="I70" s="191">
        <f t="shared" si="21"/>
        <v>0</v>
      </c>
      <c r="J70" s="191">
        <f t="shared" si="9"/>
        <v>0</v>
      </c>
      <c r="K70" s="191">
        <f t="shared" si="9"/>
        <v>0</v>
      </c>
      <c r="L70" s="156">
        <v>93</v>
      </c>
      <c r="M70" s="156">
        <v>93</v>
      </c>
      <c r="N70" s="156">
        <v>93</v>
      </c>
      <c r="O70" s="156"/>
      <c r="P70" s="156"/>
      <c r="Q70" s="156"/>
      <c r="R70" s="155">
        <f t="shared" si="12"/>
        <v>93</v>
      </c>
      <c r="S70" s="155">
        <f t="shared" si="12"/>
        <v>93</v>
      </c>
      <c r="T70" s="155">
        <f t="shared" si="12"/>
        <v>93</v>
      </c>
      <c r="U70" s="156"/>
      <c r="V70" s="156"/>
      <c r="W70" s="156"/>
      <c r="X70" s="155">
        <f t="shared" ref="X70:Z102" si="186">R70+U70</f>
        <v>93</v>
      </c>
      <c r="Y70" s="155">
        <f t="shared" si="186"/>
        <v>93</v>
      </c>
      <c r="Z70" s="155">
        <f t="shared" si="186"/>
        <v>93</v>
      </c>
      <c r="AA70" s="156"/>
      <c r="AB70" s="156"/>
      <c r="AC70" s="156"/>
      <c r="AD70" s="155">
        <f t="shared" ref="AD70:AF102" si="187">X70+AA70</f>
        <v>93</v>
      </c>
      <c r="AE70" s="155">
        <f t="shared" si="187"/>
        <v>93</v>
      </c>
      <c r="AF70" s="155">
        <f t="shared" si="187"/>
        <v>93</v>
      </c>
      <c r="AG70" s="156">
        <v>-93</v>
      </c>
      <c r="AH70" s="156">
        <v>-93</v>
      </c>
      <c r="AI70" s="156">
        <v>-93</v>
      </c>
      <c r="AJ70" s="155">
        <f>AD70+AG70</f>
        <v>0</v>
      </c>
      <c r="AK70" s="155">
        <f t="shared" ref="AK70:AL102" si="188">AE70+AH70</f>
        <v>0</v>
      </c>
      <c r="AL70" s="155">
        <f t="shared" si="188"/>
        <v>0</v>
      </c>
      <c r="AM70" s="156"/>
      <c r="AN70" s="156"/>
      <c r="AO70" s="156"/>
      <c r="AP70" s="155">
        <f>AJ70+AM70</f>
        <v>0</v>
      </c>
      <c r="AQ70" s="155">
        <f t="shared" ref="AQ70:AR71" si="189">AK70+AN70</f>
        <v>0</v>
      </c>
      <c r="AR70" s="155">
        <f t="shared" si="189"/>
        <v>0</v>
      </c>
      <c r="AS70" s="156"/>
      <c r="AT70" s="156"/>
      <c r="AU70" s="156"/>
      <c r="AV70" s="155">
        <f>AP70+AS70</f>
        <v>0</v>
      </c>
      <c r="AW70" s="155">
        <f t="shared" ref="AW70:AX71" si="190">AQ70+AT70</f>
        <v>0</v>
      </c>
      <c r="AX70" s="155">
        <f t="shared" si="190"/>
        <v>0</v>
      </c>
      <c r="AY70" s="156"/>
      <c r="AZ70" s="156"/>
      <c r="BA70" s="156"/>
      <c r="BB70" s="155">
        <f>AV70+AY70</f>
        <v>0</v>
      </c>
      <c r="BC70" s="155">
        <f t="shared" ref="BC70:BC71" si="191">AW70+AZ70</f>
        <v>0</v>
      </c>
      <c r="BD70" s="155">
        <f t="shared" ref="BD70:BD71" si="192">AX70+BA70</f>
        <v>0</v>
      </c>
    </row>
    <row r="71" spans="1:56" s="117" customFormat="1" ht="130.5" customHeight="1" x14ac:dyDescent="0.25">
      <c r="A71" s="163">
        <v>919</v>
      </c>
      <c r="B71" s="70" t="s">
        <v>443</v>
      </c>
      <c r="C71" s="169" t="s">
        <v>445</v>
      </c>
      <c r="D71" s="189"/>
      <c r="E71" s="189"/>
      <c r="F71" s="156"/>
      <c r="G71" s="156"/>
      <c r="H71" s="156"/>
      <c r="I71" s="191"/>
      <c r="J71" s="191"/>
      <c r="K71" s="191"/>
      <c r="L71" s="156"/>
      <c r="M71" s="156"/>
      <c r="N71" s="156"/>
      <c r="O71" s="156"/>
      <c r="P71" s="156"/>
      <c r="Q71" s="156"/>
      <c r="R71" s="155"/>
      <c r="S71" s="155"/>
      <c r="T71" s="155"/>
      <c r="U71" s="156"/>
      <c r="V71" s="156"/>
      <c r="W71" s="156"/>
      <c r="X71" s="155"/>
      <c r="Y71" s="155"/>
      <c r="Z71" s="155"/>
      <c r="AA71" s="156"/>
      <c r="AB71" s="156"/>
      <c r="AC71" s="156"/>
      <c r="AD71" s="155">
        <v>0</v>
      </c>
      <c r="AE71" s="155">
        <v>0</v>
      </c>
      <c r="AF71" s="155">
        <v>0</v>
      </c>
      <c r="AG71" s="156">
        <v>93</v>
      </c>
      <c r="AH71" s="156">
        <v>93</v>
      </c>
      <c r="AI71" s="156">
        <v>93</v>
      </c>
      <c r="AJ71" s="155">
        <f t="shared" ref="AJ71:AJ102" si="193">AD71+AG71</f>
        <v>93</v>
      </c>
      <c r="AK71" s="155">
        <f t="shared" si="188"/>
        <v>93</v>
      </c>
      <c r="AL71" s="155">
        <f t="shared" si="188"/>
        <v>93</v>
      </c>
      <c r="AM71" s="156"/>
      <c r="AN71" s="156"/>
      <c r="AO71" s="156"/>
      <c r="AP71" s="155">
        <f t="shared" ref="AP71" si="194">AJ71+AM71</f>
        <v>93</v>
      </c>
      <c r="AQ71" s="155">
        <f t="shared" si="189"/>
        <v>93</v>
      </c>
      <c r="AR71" s="155">
        <f t="shared" si="189"/>
        <v>93</v>
      </c>
      <c r="AS71" s="156"/>
      <c r="AT71" s="156"/>
      <c r="AU71" s="156"/>
      <c r="AV71" s="155">
        <f t="shared" ref="AV71" si="195">AP71+AS71</f>
        <v>93</v>
      </c>
      <c r="AW71" s="155">
        <f t="shared" si="190"/>
        <v>93</v>
      </c>
      <c r="AX71" s="155">
        <f t="shared" si="190"/>
        <v>93</v>
      </c>
      <c r="AY71" s="156">
        <v>-82</v>
      </c>
      <c r="AZ71" s="156"/>
      <c r="BA71" s="156"/>
      <c r="BB71" s="155">
        <f t="shared" ref="BB71" si="196">AV71+AY71</f>
        <v>11</v>
      </c>
      <c r="BC71" s="155">
        <f t="shared" si="191"/>
        <v>93</v>
      </c>
      <c r="BD71" s="155">
        <f t="shared" si="192"/>
        <v>93</v>
      </c>
    </row>
    <row r="72" spans="1:56" s="273" customFormat="1" ht="21" x14ac:dyDescent="0.25">
      <c r="A72" s="271"/>
      <c r="B72" s="70"/>
      <c r="C72" s="79" t="s">
        <v>270</v>
      </c>
      <c r="D72" s="189"/>
      <c r="E72" s="189"/>
      <c r="F72" s="81">
        <f>F73+F102+F110+F122+F136+F165</f>
        <v>54872.600000000006</v>
      </c>
      <c r="G72" s="81">
        <f>G73+G102+G110+G122+G136+G165</f>
        <v>65547.700000000012</v>
      </c>
      <c r="H72" s="81">
        <f>H73+H102+H110+H122+H136+H165</f>
        <v>66012.700000000012</v>
      </c>
      <c r="I72" s="191">
        <f t="shared" si="21"/>
        <v>3105</v>
      </c>
      <c r="J72" s="191">
        <f t="shared" si="9"/>
        <v>3229</v>
      </c>
      <c r="K72" s="191">
        <f t="shared" si="9"/>
        <v>3358</v>
      </c>
      <c r="L72" s="81">
        <f t="shared" ref="L72:Q72" si="197">L73+L102+L110+L122+L136+L165</f>
        <v>57977.600000000006</v>
      </c>
      <c r="M72" s="81">
        <f t="shared" si="197"/>
        <v>68776.700000000012</v>
      </c>
      <c r="N72" s="81">
        <f t="shared" si="197"/>
        <v>69370.700000000012</v>
      </c>
      <c r="O72" s="81">
        <f t="shared" si="197"/>
        <v>5648</v>
      </c>
      <c r="P72" s="81">
        <f t="shared" si="197"/>
        <v>0</v>
      </c>
      <c r="Q72" s="81">
        <f t="shared" si="197"/>
        <v>0</v>
      </c>
      <c r="R72" s="272">
        <f t="shared" si="12"/>
        <v>63625.600000000006</v>
      </c>
      <c r="S72" s="272">
        <f t="shared" si="12"/>
        <v>68776.700000000012</v>
      </c>
      <c r="T72" s="272">
        <f t="shared" si="12"/>
        <v>69370.700000000012</v>
      </c>
      <c r="U72" s="212">
        <f>U73+U102+U110+U122+U136+U165</f>
        <v>0</v>
      </c>
      <c r="V72" s="212">
        <f>V73+V102+V110+V122+V136+V165</f>
        <v>0</v>
      </c>
      <c r="W72" s="212">
        <f>W73+W102+W110+W122+W136+W165</f>
        <v>0</v>
      </c>
      <c r="X72" s="272">
        <f t="shared" si="186"/>
        <v>63625.600000000006</v>
      </c>
      <c r="Y72" s="272">
        <f t="shared" si="186"/>
        <v>68776.700000000012</v>
      </c>
      <c r="Z72" s="272">
        <f t="shared" si="186"/>
        <v>69370.700000000012</v>
      </c>
      <c r="AA72" s="212">
        <f>AA73+AA102+AA110+AA122+AA136+AA165</f>
        <v>0</v>
      </c>
      <c r="AB72" s="212">
        <f>AB73+AB102+AB110+AB122+AB136+AB165</f>
        <v>0</v>
      </c>
      <c r="AC72" s="212">
        <f>AC73+AC102+AC110+AC122+AC136+AC165</f>
        <v>0</v>
      </c>
      <c r="AD72" s="272">
        <f>X72+AA72</f>
        <v>63625.600000000006</v>
      </c>
      <c r="AE72" s="272">
        <f>Y72+AB72</f>
        <v>68776.700000000012</v>
      </c>
      <c r="AF72" s="272">
        <f>Z72+AC72</f>
        <v>69370.700000000012</v>
      </c>
      <c r="AG72" s="212">
        <f>AG73+AG102+AG110+AG122+AG136+AG165</f>
        <v>0</v>
      </c>
      <c r="AH72" s="212">
        <f>AH73+AH102+AH110+AH122+AH136+AH165</f>
        <v>0</v>
      </c>
      <c r="AI72" s="212">
        <f>AI73+AI102+AI110+AI122+AI136+AI165</f>
        <v>0</v>
      </c>
      <c r="AJ72" s="272">
        <f>AJ73+AJ102+AJ110+AJ122+AJ136</f>
        <v>63625.600000000006</v>
      </c>
      <c r="AK72" s="272">
        <f>AK73+AK102+AK110+AK122+AK136</f>
        <v>68776.700000000012</v>
      </c>
      <c r="AL72" s="272">
        <f t="shared" ref="AL72" si="198">AL73+AL102+AL110+AL122+AL136</f>
        <v>69370.7</v>
      </c>
      <c r="AM72" s="212">
        <f>AM73+AM102+AM110+AM122+AM136+AM165</f>
        <v>8465</v>
      </c>
      <c r="AN72" s="212">
        <f>AN73+AN102+AN110+AN122+AN136+AN165</f>
        <v>0</v>
      </c>
      <c r="AO72" s="212">
        <f>AO73+AO102+AO110+AO122+AO136+AO165</f>
        <v>0</v>
      </c>
      <c r="AP72" s="272">
        <f>AP73+AP102+AP110+AP122+AP136</f>
        <v>72090.600000000006</v>
      </c>
      <c r="AQ72" s="272">
        <f>AQ73+AQ102+AQ110+AQ122+AQ136</f>
        <v>68776.700000000012</v>
      </c>
      <c r="AR72" s="272">
        <f t="shared" ref="AR72" si="199">AR73+AR102+AR110+AR122+AR136</f>
        <v>69370.7</v>
      </c>
      <c r="AS72" s="81">
        <f>AS73+AS102+AS110+AS122+AS136+AS165</f>
        <v>0</v>
      </c>
      <c r="AT72" s="212">
        <f>AT73+AT102+AT110+AT122+AT136+AT165</f>
        <v>0</v>
      </c>
      <c r="AU72" s="212">
        <f>AU73+AU102+AU110+AU122+AU136+AU165</f>
        <v>0</v>
      </c>
      <c r="AV72" s="272">
        <f>AV73+AV102+AV110+AV122+AV136</f>
        <v>72090.600000000006</v>
      </c>
      <c r="AW72" s="272">
        <f>AW73+AW102+AW110+AW122+AW136</f>
        <v>68776.700000000012</v>
      </c>
      <c r="AX72" s="272">
        <f t="shared" ref="AX72" si="200">AX73+AX102+AX110+AX122+AX136</f>
        <v>69370.7</v>
      </c>
      <c r="AY72" s="81">
        <f>AY73+AY102+AY110+AY122+AY136+AY165</f>
        <v>-4142.8</v>
      </c>
      <c r="AZ72" s="212">
        <f>AZ73+AZ102+AZ110+AZ122+AZ136+AZ165</f>
        <v>0</v>
      </c>
      <c r="BA72" s="212">
        <f>BA73+BA102+BA110+BA122+BA136+BA165</f>
        <v>0</v>
      </c>
      <c r="BB72" s="272">
        <f>BB73+BB102+BB110+BB122+BB136</f>
        <v>67947.8</v>
      </c>
      <c r="BC72" s="272">
        <f>BC73+BC102+BC110+BC122+BC136</f>
        <v>68776.700000000012</v>
      </c>
      <c r="BD72" s="272">
        <f t="shared" ref="BD72" si="201">BD73+BD102+BD110+BD122+BD136</f>
        <v>69370.7</v>
      </c>
    </row>
    <row r="73" spans="1:56" s="117" customFormat="1" ht="37.5" x14ac:dyDescent="0.25">
      <c r="A73" s="163"/>
      <c r="B73" s="185" t="s">
        <v>39</v>
      </c>
      <c r="C73" s="274" t="s">
        <v>144</v>
      </c>
      <c r="D73" s="189"/>
      <c r="E73" s="189"/>
      <c r="F73" s="81">
        <f>F74+F76+F94+F97</f>
        <v>43932.800000000003</v>
      </c>
      <c r="G73" s="81">
        <f>G74+G76+G94+G97</f>
        <v>44542.9</v>
      </c>
      <c r="H73" s="81">
        <f>H74+H76+H94+H97</f>
        <v>45508.9</v>
      </c>
      <c r="I73" s="191">
        <f t="shared" si="21"/>
        <v>3105</v>
      </c>
      <c r="J73" s="191">
        <f t="shared" si="9"/>
        <v>3229</v>
      </c>
      <c r="K73" s="191">
        <f t="shared" si="9"/>
        <v>3358</v>
      </c>
      <c r="L73" s="81">
        <f t="shared" ref="L73:Q73" si="202">L74+L76+L94+L97</f>
        <v>47037.8</v>
      </c>
      <c r="M73" s="81">
        <f t="shared" si="202"/>
        <v>47771.9</v>
      </c>
      <c r="N73" s="81">
        <f t="shared" si="202"/>
        <v>48866.9</v>
      </c>
      <c r="O73" s="81">
        <f t="shared" si="202"/>
        <v>0</v>
      </c>
      <c r="P73" s="81">
        <f t="shared" si="202"/>
        <v>0</v>
      </c>
      <c r="Q73" s="81">
        <f t="shared" si="202"/>
        <v>0</v>
      </c>
      <c r="R73" s="155">
        <f t="shared" si="12"/>
        <v>47037.8</v>
      </c>
      <c r="S73" s="155">
        <f t="shared" si="12"/>
        <v>47771.9</v>
      </c>
      <c r="T73" s="155">
        <f t="shared" si="12"/>
        <v>48866.9</v>
      </c>
      <c r="U73" s="81">
        <f>U74+U76+U94+U97</f>
        <v>0</v>
      </c>
      <c r="V73" s="81">
        <f>V74+V76+V94+V97</f>
        <v>0</v>
      </c>
      <c r="W73" s="81">
        <f>W74+W76+W94+W97</f>
        <v>0</v>
      </c>
      <c r="X73" s="155">
        <f t="shared" si="186"/>
        <v>47037.8</v>
      </c>
      <c r="Y73" s="155">
        <f t="shared" si="186"/>
        <v>47771.9</v>
      </c>
      <c r="Z73" s="155">
        <f t="shared" si="186"/>
        <v>48866.9</v>
      </c>
      <c r="AA73" s="81">
        <f>AA74+AA76+AA94+AA97</f>
        <v>0</v>
      </c>
      <c r="AB73" s="81">
        <f>AB74+AB76+AB94+AB97</f>
        <v>0</v>
      </c>
      <c r="AC73" s="81">
        <f>AC74+AC76+AC94+AC97</f>
        <v>0</v>
      </c>
      <c r="AD73" s="272">
        <f>X73+AA73</f>
        <v>47037.8</v>
      </c>
      <c r="AE73" s="272">
        <f t="shared" si="187"/>
        <v>47771.9</v>
      </c>
      <c r="AF73" s="272">
        <f t="shared" si="187"/>
        <v>48866.9</v>
      </c>
      <c r="AG73" s="81">
        <f>AG74+AG76+AG94+AG97</f>
        <v>8.1999999999999886</v>
      </c>
      <c r="AH73" s="81">
        <f t="shared" ref="AH73:AL73" si="203">AH74+AH76+AH94+AH97</f>
        <v>-11.9</v>
      </c>
      <c r="AI73" s="81">
        <f t="shared" si="203"/>
        <v>-6.9</v>
      </c>
      <c r="AJ73" s="81">
        <f>AJ74+AJ76+AJ94+AJ97</f>
        <v>47046</v>
      </c>
      <c r="AK73" s="81">
        <f>AK74+AK76+AK94+AK97</f>
        <v>47760</v>
      </c>
      <c r="AL73" s="81">
        <f t="shared" si="203"/>
        <v>48860</v>
      </c>
      <c r="AM73" s="81">
        <f>AM74+AM76+AM94+AM97</f>
        <v>7628</v>
      </c>
      <c r="AN73" s="81">
        <f t="shared" ref="AN73:AO73" si="204">AN74+AN76+AN94+AN97</f>
        <v>0</v>
      </c>
      <c r="AO73" s="81">
        <f t="shared" si="204"/>
        <v>0</v>
      </c>
      <c r="AP73" s="81">
        <f>AP74+AP76+AP94+AP97</f>
        <v>54674</v>
      </c>
      <c r="AQ73" s="81">
        <f>AQ74+AQ76+AQ94+AQ97</f>
        <v>47760</v>
      </c>
      <c r="AR73" s="81">
        <f t="shared" ref="AR73" si="205">AR74+AR76+AR94+AR97</f>
        <v>48860</v>
      </c>
      <c r="AS73" s="81">
        <f>AS74+AS76+AS94+AS97</f>
        <v>0</v>
      </c>
      <c r="AT73" s="81">
        <f t="shared" ref="AT73:AU73" si="206">AT74+AT76+AT94+AT97</f>
        <v>0</v>
      </c>
      <c r="AU73" s="81">
        <f t="shared" si="206"/>
        <v>0</v>
      </c>
      <c r="AV73" s="81">
        <f>AV74+AV76+AV94+AV97</f>
        <v>54674</v>
      </c>
      <c r="AW73" s="81">
        <f>AW74+AW76+AW94+AW97</f>
        <v>47760</v>
      </c>
      <c r="AX73" s="81">
        <f t="shared" ref="AX73" si="207">AX74+AX76+AX94+AX97</f>
        <v>48860</v>
      </c>
      <c r="AY73" s="81">
        <f>AY74+AY76+AY94+AY97</f>
        <v>-143</v>
      </c>
      <c r="AZ73" s="81">
        <f t="shared" ref="AZ73:BA73" si="208">AZ74+AZ76+AZ94+AZ97</f>
        <v>0</v>
      </c>
      <c r="BA73" s="81">
        <f t="shared" si="208"/>
        <v>0</v>
      </c>
      <c r="BB73" s="81">
        <f>BB74+BB76+BB94+BB97</f>
        <v>54531</v>
      </c>
      <c r="BC73" s="81">
        <f>BC74+BC76+BC94+BC97</f>
        <v>47760</v>
      </c>
      <c r="BD73" s="81">
        <f t="shared" ref="BD73" si="209">BD74+BD76+BD94+BD97</f>
        <v>48860</v>
      </c>
    </row>
    <row r="74" spans="1:56" s="117" customFormat="1" ht="37.5" x14ac:dyDescent="0.25">
      <c r="A74" s="163"/>
      <c r="B74" s="185" t="s">
        <v>40</v>
      </c>
      <c r="C74" s="164" t="s">
        <v>145</v>
      </c>
      <c r="D74" s="189"/>
      <c r="E74" s="189"/>
      <c r="F74" s="156">
        <f t="shared" ref="F74:H74" si="210">F75</f>
        <v>16.8</v>
      </c>
      <c r="G74" s="156">
        <f t="shared" si="210"/>
        <v>11.9</v>
      </c>
      <c r="H74" s="156">
        <f t="shared" si="210"/>
        <v>6.9</v>
      </c>
      <c r="I74" s="191">
        <f t="shared" si="21"/>
        <v>0</v>
      </c>
      <c r="J74" s="191">
        <f t="shared" si="9"/>
        <v>0</v>
      </c>
      <c r="K74" s="191">
        <f t="shared" si="9"/>
        <v>0</v>
      </c>
      <c r="L74" s="156">
        <f t="shared" ref="L74:Q74" si="211">L75</f>
        <v>16.8</v>
      </c>
      <c r="M74" s="156">
        <f t="shared" si="211"/>
        <v>11.9</v>
      </c>
      <c r="N74" s="156">
        <f t="shared" si="211"/>
        <v>6.9</v>
      </c>
      <c r="O74" s="156">
        <f t="shared" si="211"/>
        <v>0</v>
      </c>
      <c r="P74" s="156">
        <f t="shared" si="211"/>
        <v>0</v>
      </c>
      <c r="Q74" s="156">
        <f t="shared" si="211"/>
        <v>0</v>
      </c>
      <c r="R74" s="155">
        <f t="shared" si="12"/>
        <v>16.8</v>
      </c>
      <c r="S74" s="155">
        <f t="shared" si="12"/>
        <v>11.9</v>
      </c>
      <c r="T74" s="155">
        <f t="shared" si="12"/>
        <v>6.9</v>
      </c>
      <c r="U74" s="156">
        <f t="shared" ref="U74:W74" si="212">U75</f>
        <v>0</v>
      </c>
      <c r="V74" s="156">
        <f t="shared" si="212"/>
        <v>0</v>
      </c>
      <c r="W74" s="156">
        <f t="shared" si="212"/>
        <v>0</v>
      </c>
      <c r="X74" s="155">
        <f t="shared" si="186"/>
        <v>16.8</v>
      </c>
      <c r="Y74" s="155">
        <f t="shared" si="186"/>
        <v>11.9</v>
      </c>
      <c r="Z74" s="155">
        <f t="shared" si="186"/>
        <v>6.9</v>
      </c>
      <c r="AA74" s="156">
        <f t="shared" ref="AA74:AC74" si="213">AA75</f>
        <v>0</v>
      </c>
      <c r="AB74" s="156">
        <f t="shared" si="213"/>
        <v>0</v>
      </c>
      <c r="AC74" s="156">
        <f t="shared" si="213"/>
        <v>0</v>
      </c>
      <c r="AD74" s="155">
        <f t="shared" si="187"/>
        <v>16.8</v>
      </c>
      <c r="AE74" s="155">
        <f t="shared" si="187"/>
        <v>11.9</v>
      </c>
      <c r="AF74" s="155">
        <f t="shared" si="187"/>
        <v>6.9</v>
      </c>
      <c r="AG74" s="156">
        <f t="shared" ref="AG74:AI74" si="214">AG75</f>
        <v>-16.8</v>
      </c>
      <c r="AH74" s="156">
        <f t="shared" si="214"/>
        <v>-11.9</v>
      </c>
      <c r="AI74" s="156">
        <f t="shared" si="214"/>
        <v>-6.9</v>
      </c>
      <c r="AJ74" s="155">
        <f t="shared" si="193"/>
        <v>0</v>
      </c>
      <c r="AK74" s="155">
        <f t="shared" si="188"/>
        <v>0</v>
      </c>
      <c r="AL74" s="155">
        <f t="shared" si="188"/>
        <v>0</v>
      </c>
      <c r="AM74" s="156">
        <f t="shared" ref="AM74:AO74" si="215">AM75</f>
        <v>0</v>
      </c>
      <c r="AN74" s="156">
        <f t="shared" si="215"/>
        <v>0</v>
      </c>
      <c r="AO74" s="156">
        <f t="shared" si="215"/>
        <v>0</v>
      </c>
      <c r="AP74" s="155">
        <f t="shared" ref="AP74:AR76" si="216">AJ74+AM74</f>
        <v>0</v>
      </c>
      <c r="AQ74" s="155">
        <f t="shared" si="216"/>
        <v>0</v>
      </c>
      <c r="AR74" s="155">
        <f t="shared" si="216"/>
        <v>0</v>
      </c>
      <c r="AS74" s="156">
        <f t="shared" ref="AS74:AU74" si="217">AS75</f>
        <v>0</v>
      </c>
      <c r="AT74" s="156">
        <f t="shared" si="217"/>
        <v>0</v>
      </c>
      <c r="AU74" s="156">
        <f t="shared" si="217"/>
        <v>0</v>
      </c>
      <c r="AV74" s="155">
        <f t="shared" ref="AV74:AX76" si="218">AP74+AS74</f>
        <v>0</v>
      </c>
      <c r="AW74" s="155">
        <f t="shared" si="218"/>
        <v>0</v>
      </c>
      <c r="AX74" s="155">
        <f t="shared" si="218"/>
        <v>0</v>
      </c>
      <c r="AY74" s="156">
        <f t="shared" ref="AY74:BA74" si="219">AY75</f>
        <v>0</v>
      </c>
      <c r="AZ74" s="156">
        <f t="shared" si="219"/>
        <v>0</v>
      </c>
      <c r="BA74" s="156">
        <f t="shared" si="219"/>
        <v>0</v>
      </c>
      <c r="BB74" s="155">
        <f t="shared" ref="BB74" si="220">AV74+AY74</f>
        <v>0</v>
      </c>
      <c r="BC74" s="155">
        <f t="shared" ref="BC74:BC76" si="221">AW74+AZ74</f>
        <v>0</v>
      </c>
      <c r="BD74" s="155">
        <f t="shared" ref="BD74:BD76" si="222">AX74+BA74</f>
        <v>0</v>
      </c>
    </row>
    <row r="75" spans="1:56" s="117" customFormat="1" ht="37.5" hidden="1" x14ac:dyDescent="0.25">
      <c r="A75" s="163">
        <v>900</v>
      </c>
      <c r="B75" s="70" t="s">
        <v>41</v>
      </c>
      <c r="C75" s="169" t="s">
        <v>146</v>
      </c>
      <c r="D75" s="189"/>
      <c r="E75" s="189"/>
      <c r="F75" s="156">
        <v>16.8</v>
      </c>
      <c r="G75" s="156">
        <v>11.9</v>
      </c>
      <c r="H75" s="156">
        <v>6.9</v>
      </c>
      <c r="I75" s="191">
        <f t="shared" si="21"/>
        <v>0</v>
      </c>
      <c r="J75" s="191">
        <f t="shared" si="9"/>
        <v>0</v>
      </c>
      <c r="K75" s="191">
        <f t="shared" si="9"/>
        <v>0</v>
      </c>
      <c r="L75" s="156">
        <v>16.8</v>
      </c>
      <c r="M75" s="156">
        <v>11.9</v>
      </c>
      <c r="N75" s="156">
        <v>6.9</v>
      </c>
      <c r="O75" s="156"/>
      <c r="P75" s="156"/>
      <c r="Q75" s="156"/>
      <c r="R75" s="155">
        <f t="shared" si="12"/>
        <v>16.8</v>
      </c>
      <c r="S75" s="155">
        <f t="shared" si="12"/>
        <v>11.9</v>
      </c>
      <c r="T75" s="155">
        <f t="shared" si="12"/>
        <v>6.9</v>
      </c>
      <c r="U75" s="156"/>
      <c r="V75" s="156"/>
      <c r="W75" s="156"/>
      <c r="X75" s="155">
        <f t="shared" si="186"/>
        <v>16.8</v>
      </c>
      <c r="Y75" s="155">
        <f t="shared" si="186"/>
        <v>11.9</v>
      </c>
      <c r="Z75" s="155">
        <f t="shared" si="186"/>
        <v>6.9</v>
      </c>
      <c r="AA75" s="156"/>
      <c r="AB75" s="156"/>
      <c r="AC75" s="156"/>
      <c r="AD75" s="155">
        <f t="shared" si="187"/>
        <v>16.8</v>
      </c>
      <c r="AE75" s="155">
        <f t="shared" si="187"/>
        <v>11.9</v>
      </c>
      <c r="AF75" s="155">
        <f t="shared" si="187"/>
        <v>6.9</v>
      </c>
      <c r="AG75" s="156">
        <v>-16.8</v>
      </c>
      <c r="AH75" s="156">
        <v>-11.9</v>
      </c>
      <c r="AI75" s="156">
        <v>-6.9</v>
      </c>
      <c r="AJ75" s="155">
        <f>AD75+AG75</f>
        <v>0</v>
      </c>
      <c r="AK75" s="155">
        <f t="shared" si="188"/>
        <v>0</v>
      </c>
      <c r="AL75" s="155">
        <f t="shared" si="188"/>
        <v>0</v>
      </c>
      <c r="AM75" s="156"/>
      <c r="AN75" s="156"/>
      <c r="AO75" s="156"/>
      <c r="AP75" s="155">
        <f>AJ75+AM75</f>
        <v>0</v>
      </c>
      <c r="AQ75" s="155">
        <f t="shared" si="216"/>
        <v>0</v>
      </c>
      <c r="AR75" s="155">
        <f t="shared" si="216"/>
        <v>0</v>
      </c>
      <c r="AS75" s="156"/>
      <c r="AT75" s="156"/>
      <c r="AU75" s="156"/>
      <c r="AV75" s="155">
        <f>AP75+AS75</f>
        <v>0</v>
      </c>
      <c r="AW75" s="155">
        <f t="shared" si="218"/>
        <v>0</v>
      </c>
      <c r="AX75" s="155">
        <f t="shared" si="218"/>
        <v>0</v>
      </c>
      <c r="AY75" s="156"/>
      <c r="AZ75" s="156"/>
      <c r="BA75" s="156"/>
      <c r="BB75" s="155">
        <f>AV75+AY75</f>
        <v>0</v>
      </c>
      <c r="BC75" s="155">
        <f t="shared" si="221"/>
        <v>0</v>
      </c>
      <c r="BD75" s="155">
        <f t="shared" si="222"/>
        <v>0</v>
      </c>
    </row>
    <row r="76" spans="1:56" s="117" customFormat="1" ht="93.75" x14ac:dyDescent="0.25">
      <c r="A76" s="163">
        <v>905</v>
      </c>
      <c r="B76" s="185" t="s">
        <v>42</v>
      </c>
      <c r="C76" s="269" t="s">
        <v>147</v>
      </c>
      <c r="D76" s="189"/>
      <c r="E76" s="189"/>
      <c r="F76" s="156">
        <f>F77+F82+F85+F89</f>
        <v>40886</v>
      </c>
      <c r="G76" s="156">
        <f>G77+G82+G85+G89</f>
        <v>41539</v>
      </c>
      <c r="H76" s="156">
        <f>H77+H82+H85+H89</f>
        <v>42510</v>
      </c>
      <c r="I76" s="191">
        <f t="shared" si="21"/>
        <v>3105</v>
      </c>
      <c r="J76" s="191">
        <f t="shared" si="9"/>
        <v>3229</v>
      </c>
      <c r="K76" s="191">
        <f t="shared" si="9"/>
        <v>3358</v>
      </c>
      <c r="L76" s="156">
        <f t="shared" ref="L76:Q76" si="223">L77+L82+L85+L89</f>
        <v>43991</v>
      </c>
      <c r="M76" s="156">
        <f t="shared" si="223"/>
        <v>44768</v>
      </c>
      <c r="N76" s="156">
        <f t="shared" si="223"/>
        <v>45868</v>
      </c>
      <c r="O76" s="156">
        <f t="shared" si="223"/>
        <v>0</v>
      </c>
      <c r="P76" s="156">
        <f t="shared" si="223"/>
        <v>0</v>
      </c>
      <c r="Q76" s="156">
        <f t="shared" si="223"/>
        <v>0</v>
      </c>
      <c r="R76" s="155">
        <f t="shared" si="12"/>
        <v>43991</v>
      </c>
      <c r="S76" s="155">
        <f t="shared" si="12"/>
        <v>44768</v>
      </c>
      <c r="T76" s="155">
        <f t="shared" si="12"/>
        <v>45868</v>
      </c>
      <c r="U76" s="156">
        <f>U77+U82+U85+U89</f>
        <v>0</v>
      </c>
      <c r="V76" s="156">
        <f>V77+V82+V85+V89</f>
        <v>0</v>
      </c>
      <c r="W76" s="156">
        <f>W77+W82+W85+W89</f>
        <v>0</v>
      </c>
      <c r="X76" s="155">
        <f t="shared" si="186"/>
        <v>43991</v>
      </c>
      <c r="Y76" s="155">
        <f t="shared" si="186"/>
        <v>44768</v>
      </c>
      <c r="Z76" s="155">
        <f t="shared" si="186"/>
        <v>45868</v>
      </c>
      <c r="AA76" s="156">
        <f>AA77+AA82+AA85+AA89</f>
        <v>0</v>
      </c>
      <c r="AB76" s="156">
        <f>AB77+AB82+AB85+AB89</f>
        <v>0</v>
      </c>
      <c r="AC76" s="156">
        <f>AC77+AC82+AC85+AC89</f>
        <v>0</v>
      </c>
      <c r="AD76" s="155">
        <f>X76+AA76</f>
        <v>43991</v>
      </c>
      <c r="AE76" s="155">
        <f t="shared" si="187"/>
        <v>44768</v>
      </c>
      <c r="AF76" s="155">
        <f t="shared" si="187"/>
        <v>45868</v>
      </c>
      <c r="AG76" s="156">
        <f>AG77+AG82+AG89</f>
        <v>225</v>
      </c>
      <c r="AH76" s="156">
        <f>AH77+AH82+AH89</f>
        <v>0</v>
      </c>
      <c r="AI76" s="156">
        <f>AI77+AI82+AI89</f>
        <v>0</v>
      </c>
      <c r="AJ76" s="155">
        <f t="shared" si="193"/>
        <v>44216</v>
      </c>
      <c r="AK76" s="155">
        <f t="shared" si="188"/>
        <v>44768</v>
      </c>
      <c r="AL76" s="155">
        <f t="shared" si="188"/>
        <v>45868</v>
      </c>
      <c r="AM76" s="156">
        <f>AM77+AM82+AM89</f>
        <v>7628</v>
      </c>
      <c r="AN76" s="156">
        <f>AN77+AN82+AN89</f>
        <v>0</v>
      </c>
      <c r="AO76" s="156">
        <f>AO77+AO82+AO89</f>
        <v>0</v>
      </c>
      <c r="AP76" s="155">
        <f t="shared" ref="AP76" si="224">AJ76+AM76</f>
        <v>51844</v>
      </c>
      <c r="AQ76" s="155">
        <f t="shared" si="216"/>
        <v>44768</v>
      </c>
      <c r="AR76" s="155">
        <f t="shared" si="216"/>
        <v>45868</v>
      </c>
      <c r="AS76" s="156">
        <f>AS77+AS82+AS89</f>
        <v>0</v>
      </c>
      <c r="AT76" s="156">
        <f>AT77+AT82+AT89</f>
        <v>0</v>
      </c>
      <c r="AU76" s="156">
        <f>AU77+AU82+AU89</f>
        <v>0</v>
      </c>
      <c r="AV76" s="155">
        <f t="shared" ref="AV76" si="225">AP76+AS76</f>
        <v>51844</v>
      </c>
      <c r="AW76" s="155">
        <f t="shared" si="218"/>
        <v>44768</v>
      </c>
      <c r="AX76" s="155">
        <f t="shared" si="218"/>
        <v>45868</v>
      </c>
      <c r="AY76" s="156">
        <f>AY77+AY82+AY89</f>
        <v>-143</v>
      </c>
      <c r="AZ76" s="156">
        <f>AZ77+AZ82+AZ89</f>
        <v>0</v>
      </c>
      <c r="BA76" s="156">
        <f>BA77+BA82+BA89</f>
        <v>0</v>
      </c>
      <c r="BB76" s="155">
        <f t="shared" ref="BB76" si="226">AV76+AY76</f>
        <v>51701</v>
      </c>
      <c r="BC76" s="155">
        <f t="shared" si="221"/>
        <v>44768</v>
      </c>
      <c r="BD76" s="155">
        <f t="shared" si="222"/>
        <v>45868</v>
      </c>
    </row>
    <row r="77" spans="1:56" s="117" customFormat="1" ht="75" x14ac:dyDescent="0.25">
      <c r="A77" s="163">
        <v>905</v>
      </c>
      <c r="B77" s="70" t="s">
        <v>43</v>
      </c>
      <c r="C77" s="164" t="s">
        <v>148</v>
      </c>
      <c r="D77" s="189"/>
      <c r="E77" s="189"/>
      <c r="F77" s="156">
        <f t="shared" ref="F77:H77" si="227">F79</f>
        <v>21152</v>
      </c>
      <c r="G77" s="156">
        <f t="shared" si="227"/>
        <v>21706</v>
      </c>
      <c r="H77" s="156">
        <f t="shared" si="227"/>
        <v>22574</v>
      </c>
      <c r="I77" s="191">
        <f t="shared" si="21"/>
        <v>3105</v>
      </c>
      <c r="J77" s="191">
        <f t="shared" si="9"/>
        <v>3229</v>
      </c>
      <c r="K77" s="191">
        <f t="shared" si="9"/>
        <v>3358</v>
      </c>
      <c r="L77" s="156">
        <f t="shared" ref="L77:Q77" si="228">L79</f>
        <v>24257</v>
      </c>
      <c r="M77" s="156">
        <f t="shared" si="228"/>
        <v>24935</v>
      </c>
      <c r="N77" s="156">
        <f t="shared" si="228"/>
        <v>25932</v>
      </c>
      <c r="O77" s="156">
        <f t="shared" si="228"/>
        <v>0</v>
      </c>
      <c r="P77" s="156">
        <f t="shared" si="228"/>
        <v>0</v>
      </c>
      <c r="Q77" s="156">
        <f t="shared" si="228"/>
        <v>0</v>
      </c>
      <c r="R77" s="155">
        <f t="shared" si="12"/>
        <v>24257</v>
      </c>
      <c r="S77" s="155">
        <f t="shared" si="12"/>
        <v>24935</v>
      </c>
      <c r="T77" s="155">
        <f t="shared" si="12"/>
        <v>25932</v>
      </c>
      <c r="U77" s="156">
        <f t="shared" ref="U77:W77" si="229">U79</f>
        <v>0</v>
      </c>
      <c r="V77" s="156">
        <f t="shared" si="229"/>
        <v>0</v>
      </c>
      <c r="W77" s="156">
        <f t="shared" si="229"/>
        <v>0</v>
      </c>
      <c r="X77" s="155">
        <f t="shared" si="186"/>
        <v>24257</v>
      </c>
      <c r="Y77" s="155">
        <f t="shared" si="186"/>
        <v>24935</v>
      </c>
      <c r="Z77" s="155">
        <f t="shared" si="186"/>
        <v>25932</v>
      </c>
      <c r="AA77" s="156">
        <f t="shared" ref="AA77:AC77" si="230">AA79</f>
        <v>0</v>
      </c>
      <c r="AB77" s="156">
        <f t="shared" si="230"/>
        <v>0</v>
      </c>
      <c r="AC77" s="156">
        <f t="shared" si="230"/>
        <v>0</v>
      </c>
      <c r="AD77" s="155">
        <f t="shared" si="187"/>
        <v>24257</v>
      </c>
      <c r="AE77" s="155">
        <f t="shared" si="187"/>
        <v>24935</v>
      </c>
      <c r="AF77" s="155">
        <f t="shared" si="187"/>
        <v>25932</v>
      </c>
      <c r="AG77" s="156">
        <f>AG79+AG80+AG81</f>
        <v>17.5</v>
      </c>
      <c r="AH77" s="156">
        <f t="shared" ref="AH77:AL77" si="231">AH79+AH80</f>
        <v>0</v>
      </c>
      <c r="AI77" s="156">
        <f t="shared" si="231"/>
        <v>0</v>
      </c>
      <c r="AJ77" s="156">
        <f t="shared" si="231"/>
        <v>24257</v>
      </c>
      <c r="AK77" s="156">
        <f t="shared" si="231"/>
        <v>24935</v>
      </c>
      <c r="AL77" s="156">
        <f t="shared" si="231"/>
        <v>25932</v>
      </c>
      <c r="AM77" s="156">
        <f>AM79+AM80+AM81</f>
        <v>0</v>
      </c>
      <c r="AN77" s="156">
        <f t="shared" ref="AN77:AR77" si="232">AN79+AN80</f>
        <v>0</v>
      </c>
      <c r="AO77" s="156">
        <f t="shared" si="232"/>
        <v>0</v>
      </c>
      <c r="AP77" s="156">
        <f t="shared" si="232"/>
        <v>24257</v>
      </c>
      <c r="AQ77" s="156">
        <f t="shared" si="232"/>
        <v>24935</v>
      </c>
      <c r="AR77" s="156">
        <f t="shared" si="232"/>
        <v>25932</v>
      </c>
      <c r="AS77" s="156">
        <f>AS79+AS80+AS81</f>
        <v>0</v>
      </c>
      <c r="AT77" s="156">
        <f t="shared" ref="AT77:AX77" si="233">AT79+AT80</f>
        <v>0</v>
      </c>
      <c r="AU77" s="156">
        <f t="shared" si="233"/>
        <v>0</v>
      </c>
      <c r="AV77" s="156">
        <f t="shared" si="233"/>
        <v>24257</v>
      </c>
      <c r="AW77" s="156">
        <f t="shared" si="233"/>
        <v>24935</v>
      </c>
      <c r="AX77" s="156">
        <f t="shared" si="233"/>
        <v>25932</v>
      </c>
      <c r="AY77" s="156">
        <f>AY79+AY80+AY81</f>
        <v>891</v>
      </c>
      <c r="AZ77" s="156">
        <f t="shared" ref="AZ77:BD77" si="234">AZ79+AZ80</f>
        <v>0</v>
      </c>
      <c r="BA77" s="156">
        <f t="shared" si="234"/>
        <v>0</v>
      </c>
      <c r="BB77" s="156">
        <f t="shared" si="234"/>
        <v>25148</v>
      </c>
      <c r="BC77" s="156">
        <f t="shared" si="234"/>
        <v>24935</v>
      </c>
      <c r="BD77" s="156">
        <f t="shared" si="234"/>
        <v>25932</v>
      </c>
    </row>
    <row r="78" spans="1:56" s="117" customFormat="1" ht="75" x14ac:dyDescent="0.25">
      <c r="A78" s="163">
        <v>905</v>
      </c>
      <c r="B78" s="70" t="s">
        <v>44</v>
      </c>
      <c r="C78" s="252" t="s">
        <v>460</v>
      </c>
      <c r="D78" s="189"/>
      <c r="E78" s="189"/>
      <c r="F78" s="156"/>
      <c r="G78" s="156"/>
      <c r="H78" s="156"/>
      <c r="I78" s="191"/>
      <c r="J78" s="191"/>
      <c r="K78" s="191"/>
      <c r="L78" s="156"/>
      <c r="M78" s="156"/>
      <c r="N78" s="156"/>
      <c r="O78" s="156"/>
      <c r="P78" s="156"/>
      <c r="Q78" s="156"/>
      <c r="R78" s="155"/>
      <c r="S78" s="155"/>
      <c r="T78" s="155"/>
      <c r="U78" s="156"/>
      <c r="V78" s="156"/>
      <c r="W78" s="156"/>
      <c r="X78" s="155"/>
      <c r="Y78" s="155"/>
      <c r="Z78" s="155"/>
      <c r="AA78" s="156"/>
      <c r="AB78" s="156"/>
      <c r="AC78" s="156"/>
      <c r="AD78" s="155">
        <f t="shared" ref="AD78:AF78" si="235">AD79+AD80</f>
        <v>24257</v>
      </c>
      <c r="AE78" s="155">
        <f t="shared" si="235"/>
        <v>24935</v>
      </c>
      <c r="AF78" s="155">
        <f t="shared" si="235"/>
        <v>25932</v>
      </c>
      <c r="AG78" s="155">
        <f>AG79+AG80+AG81</f>
        <v>17.5</v>
      </c>
      <c r="AH78" s="155">
        <f t="shared" ref="AH78:AL78" si="236">AH79+AH80+AH81</f>
        <v>0</v>
      </c>
      <c r="AI78" s="155">
        <f t="shared" si="236"/>
        <v>0</v>
      </c>
      <c r="AJ78" s="155">
        <f t="shared" si="236"/>
        <v>24274.5</v>
      </c>
      <c r="AK78" s="155">
        <f t="shared" si="236"/>
        <v>24935</v>
      </c>
      <c r="AL78" s="155">
        <f t="shared" si="236"/>
        <v>25932</v>
      </c>
      <c r="AM78" s="155">
        <f>AM79+AM80+AM81</f>
        <v>0</v>
      </c>
      <c r="AN78" s="155">
        <f t="shared" ref="AN78:AR78" si="237">AN79+AN80+AN81</f>
        <v>0</v>
      </c>
      <c r="AO78" s="155">
        <f t="shared" si="237"/>
        <v>0</v>
      </c>
      <c r="AP78" s="155">
        <f t="shared" si="237"/>
        <v>24274.5</v>
      </c>
      <c r="AQ78" s="155">
        <f t="shared" si="237"/>
        <v>24935</v>
      </c>
      <c r="AR78" s="155">
        <f t="shared" si="237"/>
        <v>25932</v>
      </c>
      <c r="AS78" s="155">
        <f>AS79+AS80+AS81</f>
        <v>0</v>
      </c>
      <c r="AT78" s="155">
        <f t="shared" ref="AT78:AX78" si="238">AT79+AT80+AT81</f>
        <v>0</v>
      </c>
      <c r="AU78" s="155">
        <f t="shared" si="238"/>
        <v>0</v>
      </c>
      <c r="AV78" s="155">
        <f t="shared" si="238"/>
        <v>24274.5</v>
      </c>
      <c r="AW78" s="155">
        <f t="shared" si="238"/>
        <v>24935</v>
      </c>
      <c r="AX78" s="155">
        <f t="shared" si="238"/>
        <v>25932</v>
      </c>
      <c r="AY78" s="155">
        <f>AY79+AY80+AY81</f>
        <v>891</v>
      </c>
      <c r="AZ78" s="155">
        <f t="shared" ref="AZ78:BD78" si="239">AZ79+AZ80+AZ81</f>
        <v>0</v>
      </c>
      <c r="BA78" s="155">
        <f t="shared" si="239"/>
        <v>0</v>
      </c>
      <c r="BB78" s="155">
        <f t="shared" si="239"/>
        <v>25165.5</v>
      </c>
      <c r="BC78" s="155">
        <f t="shared" si="239"/>
        <v>24935</v>
      </c>
      <c r="BD78" s="155">
        <f t="shared" si="239"/>
        <v>25932</v>
      </c>
    </row>
    <row r="79" spans="1:56" s="117" customFormat="1" ht="94.5" hidden="1" x14ac:dyDescent="0.25">
      <c r="A79" s="163">
        <v>905</v>
      </c>
      <c r="B79" s="70" t="s">
        <v>44</v>
      </c>
      <c r="C79" s="170" t="s">
        <v>461</v>
      </c>
      <c r="D79" s="189"/>
      <c r="E79" s="189"/>
      <c r="F79" s="156">
        <v>21152</v>
      </c>
      <c r="G79" s="156">
        <v>21706</v>
      </c>
      <c r="H79" s="156">
        <v>22574</v>
      </c>
      <c r="I79" s="191">
        <f t="shared" si="21"/>
        <v>3105</v>
      </c>
      <c r="J79" s="191">
        <f t="shared" si="9"/>
        <v>3229</v>
      </c>
      <c r="K79" s="191">
        <f t="shared" si="9"/>
        <v>3358</v>
      </c>
      <c r="L79" s="156">
        <f>21152+3105</f>
        <v>24257</v>
      </c>
      <c r="M79" s="156">
        <f>21706+3229</f>
        <v>24935</v>
      </c>
      <c r="N79" s="156">
        <f>22574+3358</f>
        <v>25932</v>
      </c>
      <c r="O79" s="156"/>
      <c r="P79" s="156"/>
      <c r="Q79" s="156"/>
      <c r="R79" s="155">
        <f t="shared" si="12"/>
        <v>24257</v>
      </c>
      <c r="S79" s="155">
        <f t="shared" si="12"/>
        <v>24935</v>
      </c>
      <c r="T79" s="155">
        <f t="shared" si="12"/>
        <v>25932</v>
      </c>
      <c r="U79" s="156"/>
      <c r="V79" s="156"/>
      <c r="W79" s="156"/>
      <c r="X79" s="155">
        <f t="shared" si="186"/>
        <v>24257</v>
      </c>
      <c r="Y79" s="155">
        <f t="shared" si="186"/>
        <v>24935</v>
      </c>
      <c r="Z79" s="155">
        <f t="shared" si="186"/>
        <v>25932</v>
      </c>
      <c r="AA79" s="156"/>
      <c r="AB79" s="156"/>
      <c r="AC79" s="156"/>
      <c r="AD79" s="155">
        <f t="shared" si="187"/>
        <v>24257</v>
      </c>
      <c r="AE79" s="155">
        <f t="shared" si="187"/>
        <v>24935</v>
      </c>
      <c r="AF79" s="155">
        <f t="shared" si="187"/>
        <v>25932</v>
      </c>
      <c r="AG79" s="156">
        <v>-24257</v>
      </c>
      <c r="AH79" s="156">
        <v>-24935</v>
      </c>
      <c r="AI79" s="156">
        <v>-25932</v>
      </c>
      <c r="AJ79" s="155">
        <f t="shared" si="193"/>
        <v>0</v>
      </c>
      <c r="AK79" s="155">
        <f t="shared" si="188"/>
        <v>0</v>
      </c>
      <c r="AL79" s="155">
        <f>AF79+AI79</f>
        <v>0</v>
      </c>
      <c r="AM79" s="156"/>
      <c r="AN79" s="156"/>
      <c r="AO79" s="156"/>
      <c r="AP79" s="155">
        <f t="shared" ref="AP79:AQ81" si="240">AJ79+AM79</f>
        <v>0</v>
      </c>
      <c r="AQ79" s="155">
        <f t="shared" si="240"/>
        <v>0</v>
      </c>
      <c r="AR79" s="155">
        <f>AL79+AO79</f>
        <v>0</v>
      </c>
      <c r="AS79" s="156"/>
      <c r="AT79" s="156"/>
      <c r="AU79" s="156"/>
      <c r="AV79" s="155">
        <f t="shared" ref="AV79:AW81" si="241">AP79+AS79</f>
        <v>0</v>
      </c>
      <c r="AW79" s="155">
        <f t="shared" si="241"/>
        <v>0</v>
      </c>
      <c r="AX79" s="155">
        <f>AR79+AU79</f>
        <v>0</v>
      </c>
      <c r="AY79" s="156"/>
      <c r="AZ79" s="156"/>
      <c r="BA79" s="156"/>
      <c r="BB79" s="155">
        <f t="shared" ref="BB79:BB81" si="242">AV79+AY79</f>
        <v>0</v>
      </c>
      <c r="BC79" s="155">
        <f t="shared" ref="BC79:BC81" si="243">AW79+AZ79</f>
        <v>0</v>
      </c>
      <c r="BD79" s="155">
        <f>AX79+BA79</f>
        <v>0</v>
      </c>
    </row>
    <row r="80" spans="1:56" s="117" customFormat="1" ht="94.5" x14ac:dyDescent="0.25">
      <c r="A80" s="163">
        <v>905</v>
      </c>
      <c r="B80" s="70" t="s">
        <v>428</v>
      </c>
      <c r="C80" s="169" t="s">
        <v>462</v>
      </c>
      <c r="D80" s="189"/>
      <c r="E80" s="189"/>
      <c r="F80" s="156"/>
      <c r="G80" s="156"/>
      <c r="H80" s="156"/>
      <c r="I80" s="191"/>
      <c r="J80" s="191"/>
      <c r="K80" s="191"/>
      <c r="L80" s="156"/>
      <c r="M80" s="156"/>
      <c r="N80" s="156"/>
      <c r="O80" s="156"/>
      <c r="P80" s="156"/>
      <c r="Q80" s="156"/>
      <c r="R80" s="155"/>
      <c r="S80" s="155"/>
      <c r="T80" s="155"/>
      <c r="U80" s="156"/>
      <c r="V80" s="156"/>
      <c r="W80" s="156"/>
      <c r="X80" s="155"/>
      <c r="Y80" s="155"/>
      <c r="Z80" s="155"/>
      <c r="AA80" s="156"/>
      <c r="AB80" s="156"/>
      <c r="AC80" s="156"/>
      <c r="AD80" s="155">
        <v>0</v>
      </c>
      <c r="AE80" s="155">
        <v>0</v>
      </c>
      <c r="AF80" s="155">
        <v>0</v>
      </c>
      <c r="AG80" s="156">
        <v>24257</v>
      </c>
      <c r="AH80" s="156">
        <v>24935</v>
      </c>
      <c r="AI80" s="156">
        <v>25932</v>
      </c>
      <c r="AJ80" s="155">
        <f t="shared" si="193"/>
        <v>24257</v>
      </c>
      <c r="AK80" s="155">
        <f t="shared" si="188"/>
        <v>24935</v>
      </c>
      <c r="AL80" s="155">
        <f>AF80+AI80</f>
        <v>25932</v>
      </c>
      <c r="AM80" s="156"/>
      <c r="AN80" s="156"/>
      <c r="AO80" s="156"/>
      <c r="AP80" s="155">
        <f t="shared" si="240"/>
        <v>24257</v>
      </c>
      <c r="AQ80" s="155">
        <f t="shared" si="240"/>
        <v>24935</v>
      </c>
      <c r="AR80" s="155">
        <f>AL80+AO80</f>
        <v>25932</v>
      </c>
      <c r="AS80" s="156"/>
      <c r="AT80" s="156"/>
      <c r="AU80" s="156"/>
      <c r="AV80" s="155">
        <f t="shared" si="241"/>
        <v>24257</v>
      </c>
      <c r="AW80" s="155">
        <f t="shared" si="241"/>
        <v>24935</v>
      </c>
      <c r="AX80" s="155">
        <f>AR80+AU80</f>
        <v>25932</v>
      </c>
      <c r="AY80" s="156">
        <v>891</v>
      </c>
      <c r="AZ80" s="156"/>
      <c r="BA80" s="156"/>
      <c r="BB80" s="155">
        <f t="shared" si="242"/>
        <v>25148</v>
      </c>
      <c r="BC80" s="155">
        <f t="shared" si="243"/>
        <v>24935</v>
      </c>
      <c r="BD80" s="155">
        <f>AX80+BA80</f>
        <v>25932</v>
      </c>
    </row>
    <row r="81" spans="1:56" s="117" customFormat="1" ht="94.5" hidden="1" x14ac:dyDescent="0.25">
      <c r="A81" s="163"/>
      <c r="B81" s="70" t="s">
        <v>442</v>
      </c>
      <c r="C81" s="169" t="s">
        <v>463</v>
      </c>
      <c r="D81" s="189"/>
      <c r="E81" s="189"/>
      <c r="F81" s="156"/>
      <c r="G81" s="156"/>
      <c r="H81" s="156"/>
      <c r="I81" s="191"/>
      <c r="J81" s="191"/>
      <c r="K81" s="191"/>
      <c r="L81" s="156"/>
      <c r="M81" s="156"/>
      <c r="N81" s="156"/>
      <c r="O81" s="156"/>
      <c r="P81" s="156"/>
      <c r="Q81" s="156"/>
      <c r="R81" s="155"/>
      <c r="S81" s="155"/>
      <c r="T81" s="155"/>
      <c r="U81" s="156"/>
      <c r="V81" s="156"/>
      <c r="W81" s="156"/>
      <c r="X81" s="155"/>
      <c r="Y81" s="155"/>
      <c r="Z81" s="155"/>
      <c r="AA81" s="156"/>
      <c r="AB81" s="156"/>
      <c r="AC81" s="156"/>
      <c r="AD81" s="155">
        <v>0</v>
      </c>
      <c r="AE81" s="155">
        <v>0</v>
      </c>
      <c r="AF81" s="155">
        <v>0</v>
      </c>
      <c r="AG81" s="156">
        <v>17.5</v>
      </c>
      <c r="AH81" s="156"/>
      <c r="AI81" s="156"/>
      <c r="AJ81" s="155">
        <f t="shared" si="193"/>
        <v>17.5</v>
      </c>
      <c r="AK81" s="155">
        <f t="shared" si="188"/>
        <v>0</v>
      </c>
      <c r="AL81" s="155">
        <f>AF81+AI81</f>
        <v>0</v>
      </c>
      <c r="AM81" s="156"/>
      <c r="AN81" s="156"/>
      <c r="AO81" s="156"/>
      <c r="AP81" s="155">
        <f t="shared" si="240"/>
        <v>17.5</v>
      </c>
      <c r="AQ81" s="155">
        <f t="shared" si="240"/>
        <v>0</v>
      </c>
      <c r="AR81" s="155">
        <f>AL81+AO81</f>
        <v>0</v>
      </c>
      <c r="AS81" s="156"/>
      <c r="AT81" s="156"/>
      <c r="AU81" s="156"/>
      <c r="AV81" s="155">
        <f t="shared" si="241"/>
        <v>17.5</v>
      </c>
      <c r="AW81" s="155">
        <f t="shared" si="241"/>
        <v>0</v>
      </c>
      <c r="AX81" s="155">
        <f>AR81+AU81</f>
        <v>0</v>
      </c>
      <c r="AY81" s="156"/>
      <c r="AZ81" s="156"/>
      <c r="BA81" s="156"/>
      <c r="BB81" s="155">
        <f t="shared" si="242"/>
        <v>17.5</v>
      </c>
      <c r="BC81" s="155">
        <f t="shared" si="243"/>
        <v>0</v>
      </c>
      <c r="BD81" s="155">
        <f>AX81+BA81</f>
        <v>0</v>
      </c>
    </row>
    <row r="82" spans="1:56" s="117" customFormat="1" ht="75" x14ac:dyDescent="0.25">
      <c r="A82" s="163">
        <v>905</v>
      </c>
      <c r="B82" s="70" t="s">
        <v>45</v>
      </c>
      <c r="C82" s="164" t="s">
        <v>149</v>
      </c>
      <c r="D82" s="189"/>
      <c r="E82" s="189"/>
      <c r="F82" s="156">
        <f>F83</f>
        <v>2469</v>
      </c>
      <c r="G82" s="156">
        <f>G83</f>
        <v>2568</v>
      </c>
      <c r="H82" s="156">
        <f>H83</f>
        <v>2671</v>
      </c>
      <c r="I82" s="191">
        <f t="shared" si="21"/>
        <v>0</v>
      </c>
      <c r="J82" s="191">
        <f t="shared" si="9"/>
        <v>0</v>
      </c>
      <c r="K82" s="191">
        <f t="shared" si="9"/>
        <v>0</v>
      </c>
      <c r="L82" s="156">
        <f t="shared" ref="L82:Q82" si="244">L83</f>
        <v>2469</v>
      </c>
      <c r="M82" s="156">
        <f t="shared" si="244"/>
        <v>2568</v>
      </c>
      <c r="N82" s="156">
        <f t="shared" si="244"/>
        <v>2671</v>
      </c>
      <c r="O82" s="156">
        <f t="shared" si="244"/>
        <v>0</v>
      </c>
      <c r="P82" s="156">
        <f t="shared" si="244"/>
        <v>0</v>
      </c>
      <c r="Q82" s="156">
        <f t="shared" si="244"/>
        <v>0</v>
      </c>
      <c r="R82" s="155">
        <f t="shared" si="12"/>
        <v>2469</v>
      </c>
      <c r="S82" s="155">
        <f t="shared" si="12"/>
        <v>2568</v>
      </c>
      <c r="T82" s="155">
        <f t="shared" si="12"/>
        <v>2671</v>
      </c>
      <c r="U82" s="156">
        <f>U83</f>
        <v>0</v>
      </c>
      <c r="V82" s="156">
        <f>V83</f>
        <v>0</v>
      </c>
      <c r="W82" s="156">
        <f>W83</f>
        <v>0</v>
      </c>
      <c r="X82" s="155">
        <f t="shared" si="186"/>
        <v>2469</v>
      </c>
      <c r="Y82" s="155">
        <f t="shared" si="186"/>
        <v>2568</v>
      </c>
      <c r="Z82" s="155">
        <f t="shared" si="186"/>
        <v>2671</v>
      </c>
      <c r="AA82" s="156">
        <f>AA83</f>
        <v>0</v>
      </c>
      <c r="AB82" s="156">
        <f>AB83</f>
        <v>0</v>
      </c>
      <c r="AC82" s="156">
        <f>AC83</f>
        <v>0</v>
      </c>
      <c r="AD82" s="155">
        <f>X82+AA82</f>
        <v>2469</v>
      </c>
      <c r="AE82" s="155">
        <f t="shared" si="187"/>
        <v>2568</v>
      </c>
      <c r="AF82" s="155">
        <f>Z82+AC82</f>
        <v>2671</v>
      </c>
      <c r="AG82" s="156">
        <f>AG83</f>
        <v>-17.5</v>
      </c>
      <c r="AH82" s="156">
        <f t="shared" ref="AH82:AO82" si="245">AH83</f>
        <v>0</v>
      </c>
      <c r="AI82" s="156">
        <f t="shared" si="245"/>
        <v>0</v>
      </c>
      <c r="AJ82" s="156">
        <f t="shared" si="245"/>
        <v>2451.5</v>
      </c>
      <c r="AK82" s="156">
        <f t="shared" si="245"/>
        <v>2568</v>
      </c>
      <c r="AL82" s="156">
        <f t="shared" si="245"/>
        <v>2671</v>
      </c>
      <c r="AM82" s="156">
        <f>AM83</f>
        <v>0</v>
      </c>
      <c r="AN82" s="156">
        <f t="shared" si="245"/>
        <v>0</v>
      </c>
      <c r="AO82" s="156">
        <f t="shared" si="245"/>
        <v>0</v>
      </c>
      <c r="AP82" s="156">
        <f t="shared" ref="AP82:AR82" si="246">AP83+AP84</f>
        <v>2451.5</v>
      </c>
      <c r="AQ82" s="156">
        <f t="shared" si="246"/>
        <v>2568</v>
      </c>
      <c r="AR82" s="156">
        <f t="shared" si="246"/>
        <v>2671</v>
      </c>
      <c r="AS82" s="156">
        <f>AS83+AS84</f>
        <v>0</v>
      </c>
      <c r="AT82" s="156">
        <f t="shared" ref="AT82:AX82" si="247">AT83+AT84</f>
        <v>0</v>
      </c>
      <c r="AU82" s="156">
        <f t="shared" si="247"/>
        <v>0</v>
      </c>
      <c r="AV82" s="156">
        <f t="shared" si="247"/>
        <v>2451.5</v>
      </c>
      <c r="AW82" s="156">
        <f t="shared" si="247"/>
        <v>2568</v>
      </c>
      <c r="AX82" s="156">
        <f t="shared" si="247"/>
        <v>2671</v>
      </c>
      <c r="AY82" s="156">
        <f>AY83+AY84</f>
        <v>0</v>
      </c>
      <c r="AZ82" s="156">
        <f t="shared" ref="AZ82:BD82" si="248">AZ83+AZ84</f>
        <v>0</v>
      </c>
      <c r="BA82" s="156">
        <f t="shared" si="248"/>
        <v>0</v>
      </c>
      <c r="BB82" s="156">
        <f t="shared" si="248"/>
        <v>2451.5</v>
      </c>
      <c r="BC82" s="156">
        <f t="shared" si="248"/>
        <v>2568</v>
      </c>
      <c r="BD82" s="156">
        <f t="shared" si="248"/>
        <v>2671</v>
      </c>
    </row>
    <row r="83" spans="1:56" s="117" customFormat="1" ht="75" hidden="1" x14ac:dyDescent="0.25">
      <c r="A83" s="163">
        <v>905</v>
      </c>
      <c r="B83" s="275" t="s">
        <v>46</v>
      </c>
      <c r="C83" s="169" t="s">
        <v>150</v>
      </c>
      <c r="D83" s="189"/>
      <c r="E83" s="189"/>
      <c r="F83" s="156">
        <v>2469</v>
      </c>
      <c r="G83" s="156">
        <v>2568</v>
      </c>
      <c r="H83" s="156">
        <v>2671</v>
      </c>
      <c r="I83" s="191">
        <f t="shared" si="21"/>
        <v>0</v>
      </c>
      <c r="J83" s="191">
        <f t="shared" si="9"/>
        <v>0</v>
      </c>
      <c r="K83" s="191">
        <f t="shared" si="9"/>
        <v>0</v>
      </c>
      <c r="L83" s="156">
        <v>2469</v>
      </c>
      <c r="M83" s="156">
        <v>2568</v>
      </c>
      <c r="N83" s="156">
        <v>2671</v>
      </c>
      <c r="O83" s="156"/>
      <c r="P83" s="156"/>
      <c r="Q83" s="156"/>
      <c r="R83" s="155">
        <f t="shared" si="12"/>
        <v>2469</v>
      </c>
      <c r="S83" s="155">
        <f t="shared" si="12"/>
        <v>2568</v>
      </c>
      <c r="T83" s="155">
        <f t="shared" si="12"/>
        <v>2671</v>
      </c>
      <c r="U83" s="156"/>
      <c r="V83" s="156"/>
      <c r="W83" s="156"/>
      <c r="X83" s="155">
        <f t="shared" si="186"/>
        <v>2469</v>
      </c>
      <c r="Y83" s="155">
        <f t="shared" si="186"/>
        <v>2568</v>
      </c>
      <c r="Z83" s="155">
        <f t="shared" si="186"/>
        <v>2671</v>
      </c>
      <c r="AA83" s="156"/>
      <c r="AB83" s="156"/>
      <c r="AC83" s="156"/>
      <c r="AD83" s="155">
        <f t="shared" si="187"/>
        <v>2469</v>
      </c>
      <c r="AE83" s="155">
        <f t="shared" si="187"/>
        <v>2568</v>
      </c>
      <c r="AF83" s="155">
        <f t="shared" si="187"/>
        <v>2671</v>
      </c>
      <c r="AG83" s="156">
        <v>-17.5</v>
      </c>
      <c r="AH83" s="156"/>
      <c r="AI83" s="156"/>
      <c r="AJ83" s="155">
        <f t="shared" si="193"/>
        <v>2451.5</v>
      </c>
      <c r="AK83" s="155">
        <f t="shared" si="188"/>
        <v>2568</v>
      </c>
      <c r="AL83" s="155">
        <f t="shared" si="188"/>
        <v>2671</v>
      </c>
      <c r="AM83" s="156"/>
      <c r="AN83" s="156"/>
      <c r="AO83" s="156"/>
      <c r="AP83" s="155">
        <f t="shared" ref="AP83:AR83" si="249">AJ83+AM83</f>
        <v>2451.5</v>
      </c>
      <c r="AQ83" s="155">
        <f t="shared" si="249"/>
        <v>2568</v>
      </c>
      <c r="AR83" s="155">
        <f t="shared" si="249"/>
        <v>2671</v>
      </c>
      <c r="AS83" s="156">
        <v>-2451.5</v>
      </c>
      <c r="AT83" s="156">
        <v>-2568</v>
      </c>
      <c r="AU83" s="156">
        <v>-2671</v>
      </c>
      <c r="AV83" s="155">
        <f t="shared" ref="AV83:AX84" si="250">AP83+AS83</f>
        <v>0</v>
      </c>
      <c r="AW83" s="155">
        <f t="shared" si="250"/>
        <v>0</v>
      </c>
      <c r="AX83" s="155">
        <f t="shared" si="250"/>
        <v>0</v>
      </c>
      <c r="AY83" s="156"/>
      <c r="AZ83" s="156"/>
      <c r="BA83" s="156"/>
      <c r="BB83" s="155">
        <f t="shared" ref="BB83:BB84" si="251">AV83+AY83</f>
        <v>0</v>
      </c>
      <c r="BC83" s="155">
        <f t="shared" ref="BC83:BC84" si="252">AW83+AZ83</f>
        <v>0</v>
      </c>
      <c r="BD83" s="155">
        <f t="shared" ref="BD83:BD84" si="253">AX83+BA83</f>
        <v>0</v>
      </c>
    </row>
    <row r="84" spans="1:56" s="117" customFormat="1" ht="93.75" x14ac:dyDescent="0.25">
      <c r="A84" s="163"/>
      <c r="B84" s="275" t="s">
        <v>476</v>
      </c>
      <c r="C84" s="169" t="s">
        <v>477</v>
      </c>
      <c r="D84" s="189"/>
      <c r="E84" s="189"/>
      <c r="F84" s="156"/>
      <c r="G84" s="156"/>
      <c r="H84" s="156"/>
      <c r="I84" s="191"/>
      <c r="J84" s="191"/>
      <c r="K84" s="191"/>
      <c r="L84" s="156"/>
      <c r="M84" s="156"/>
      <c r="N84" s="156"/>
      <c r="O84" s="156"/>
      <c r="P84" s="156"/>
      <c r="Q84" s="156"/>
      <c r="R84" s="155"/>
      <c r="S84" s="155"/>
      <c r="T84" s="155"/>
      <c r="U84" s="156"/>
      <c r="V84" s="156"/>
      <c r="W84" s="156"/>
      <c r="X84" s="155"/>
      <c r="Y84" s="155"/>
      <c r="Z84" s="155"/>
      <c r="AA84" s="156"/>
      <c r="AB84" s="156"/>
      <c r="AC84" s="156"/>
      <c r="AD84" s="155"/>
      <c r="AE84" s="155"/>
      <c r="AF84" s="155"/>
      <c r="AG84" s="156"/>
      <c r="AH84" s="156"/>
      <c r="AI84" s="156"/>
      <c r="AJ84" s="155"/>
      <c r="AK84" s="155"/>
      <c r="AL84" s="155"/>
      <c r="AM84" s="156"/>
      <c r="AN84" s="156"/>
      <c r="AO84" s="156"/>
      <c r="AP84" s="155">
        <v>0</v>
      </c>
      <c r="AQ84" s="155">
        <v>0</v>
      </c>
      <c r="AR84" s="155">
        <v>0</v>
      </c>
      <c r="AS84" s="156">
        <v>2451.5</v>
      </c>
      <c r="AT84" s="156">
        <v>2568</v>
      </c>
      <c r="AU84" s="156">
        <v>2671</v>
      </c>
      <c r="AV84" s="155">
        <f t="shared" si="250"/>
        <v>2451.5</v>
      </c>
      <c r="AW84" s="155">
        <f t="shared" si="250"/>
        <v>2568</v>
      </c>
      <c r="AX84" s="155">
        <f t="shared" si="250"/>
        <v>2671</v>
      </c>
      <c r="AY84" s="156"/>
      <c r="AZ84" s="156"/>
      <c r="BA84" s="156"/>
      <c r="BB84" s="155">
        <f t="shared" si="251"/>
        <v>2451.5</v>
      </c>
      <c r="BC84" s="155">
        <f t="shared" si="252"/>
        <v>2568</v>
      </c>
      <c r="BD84" s="155">
        <f t="shared" si="253"/>
        <v>2671</v>
      </c>
    </row>
    <row r="85" spans="1:56" s="117" customFormat="1" ht="93.75" x14ac:dyDescent="0.25">
      <c r="A85" s="163">
        <v>905</v>
      </c>
      <c r="B85" s="70" t="s">
        <v>47</v>
      </c>
      <c r="C85" s="164" t="s">
        <v>151</v>
      </c>
      <c r="D85" s="189"/>
      <c r="E85" s="189"/>
      <c r="F85" s="156">
        <f t="shared" ref="F85:H85" si="254">F87</f>
        <v>450</v>
      </c>
      <c r="G85" s="156">
        <f t="shared" si="254"/>
        <v>450</v>
      </c>
      <c r="H85" s="156">
        <f t="shared" si="254"/>
        <v>450</v>
      </c>
      <c r="I85" s="191">
        <f t="shared" si="21"/>
        <v>0</v>
      </c>
      <c r="J85" s="191">
        <f t="shared" si="9"/>
        <v>0</v>
      </c>
      <c r="K85" s="191">
        <f t="shared" si="9"/>
        <v>0</v>
      </c>
      <c r="L85" s="156">
        <f t="shared" ref="L85:Q85" si="255">L87</f>
        <v>450</v>
      </c>
      <c r="M85" s="156">
        <f t="shared" si="255"/>
        <v>450</v>
      </c>
      <c r="N85" s="156">
        <f t="shared" si="255"/>
        <v>450</v>
      </c>
      <c r="O85" s="156">
        <f t="shared" si="255"/>
        <v>0</v>
      </c>
      <c r="P85" s="156">
        <f t="shared" si="255"/>
        <v>0</v>
      </c>
      <c r="Q85" s="156">
        <f t="shared" si="255"/>
        <v>0</v>
      </c>
      <c r="R85" s="155">
        <f t="shared" si="12"/>
        <v>450</v>
      </c>
      <c r="S85" s="155">
        <f t="shared" si="12"/>
        <v>450</v>
      </c>
      <c r="T85" s="155">
        <f t="shared" si="12"/>
        <v>450</v>
      </c>
      <c r="U85" s="156">
        <f t="shared" ref="U85:W85" si="256">U87</f>
        <v>0</v>
      </c>
      <c r="V85" s="156">
        <f t="shared" si="256"/>
        <v>0</v>
      </c>
      <c r="W85" s="156">
        <f t="shared" si="256"/>
        <v>0</v>
      </c>
      <c r="X85" s="155">
        <f t="shared" si="186"/>
        <v>450</v>
      </c>
      <c r="Y85" s="155">
        <f t="shared" si="186"/>
        <v>450</v>
      </c>
      <c r="Z85" s="155">
        <f t="shared" si="186"/>
        <v>450</v>
      </c>
      <c r="AA85" s="156">
        <f t="shared" ref="AA85:AC85" si="257">AA87</f>
        <v>0</v>
      </c>
      <c r="AB85" s="156">
        <f t="shared" si="257"/>
        <v>0</v>
      </c>
      <c r="AC85" s="156">
        <f t="shared" si="257"/>
        <v>0</v>
      </c>
      <c r="AD85" s="156">
        <f t="shared" ref="AD85:AF85" si="258">AD86</f>
        <v>450</v>
      </c>
      <c r="AE85" s="156">
        <f t="shared" si="258"/>
        <v>450</v>
      </c>
      <c r="AF85" s="156">
        <f t="shared" si="258"/>
        <v>450</v>
      </c>
      <c r="AG85" s="156">
        <f>AG86</f>
        <v>0</v>
      </c>
      <c r="AH85" s="156">
        <f t="shared" ref="AH85:BD85" si="259">AH86</f>
        <v>0</v>
      </c>
      <c r="AI85" s="156">
        <f t="shared" si="259"/>
        <v>0</v>
      </c>
      <c r="AJ85" s="156">
        <f t="shared" si="259"/>
        <v>450</v>
      </c>
      <c r="AK85" s="156">
        <f t="shared" si="259"/>
        <v>450</v>
      </c>
      <c r="AL85" s="156">
        <f t="shared" si="259"/>
        <v>450</v>
      </c>
      <c r="AM85" s="156">
        <f>AM86</f>
        <v>0</v>
      </c>
      <c r="AN85" s="156">
        <f t="shared" si="259"/>
        <v>0</v>
      </c>
      <c r="AO85" s="156">
        <f t="shared" si="259"/>
        <v>0</v>
      </c>
      <c r="AP85" s="156">
        <f t="shared" si="259"/>
        <v>450</v>
      </c>
      <c r="AQ85" s="156">
        <f t="shared" si="259"/>
        <v>450</v>
      </c>
      <c r="AR85" s="156">
        <f t="shared" si="259"/>
        <v>450</v>
      </c>
      <c r="AS85" s="156">
        <f>AS86</f>
        <v>0</v>
      </c>
      <c r="AT85" s="156">
        <f t="shared" si="259"/>
        <v>0</v>
      </c>
      <c r="AU85" s="156">
        <f t="shared" si="259"/>
        <v>0</v>
      </c>
      <c r="AV85" s="156">
        <f t="shared" si="259"/>
        <v>450</v>
      </c>
      <c r="AW85" s="156">
        <f t="shared" si="259"/>
        <v>450</v>
      </c>
      <c r="AX85" s="156">
        <f t="shared" si="259"/>
        <v>450</v>
      </c>
      <c r="AY85" s="156">
        <f>AY86</f>
        <v>0</v>
      </c>
      <c r="AZ85" s="156">
        <f t="shared" si="259"/>
        <v>0</v>
      </c>
      <c r="BA85" s="156">
        <f t="shared" si="259"/>
        <v>0</v>
      </c>
      <c r="BB85" s="156">
        <f t="shared" si="259"/>
        <v>450</v>
      </c>
      <c r="BC85" s="156">
        <f t="shared" si="259"/>
        <v>450</v>
      </c>
      <c r="BD85" s="156">
        <f t="shared" si="259"/>
        <v>450</v>
      </c>
    </row>
    <row r="86" spans="1:56" s="117" customFormat="1" ht="75" x14ac:dyDescent="0.25">
      <c r="A86" s="163">
        <v>905</v>
      </c>
      <c r="B86" s="70" t="s">
        <v>48</v>
      </c>
      <c r="C86" s="252" t="s">
        <v>152</v>
      </c>
      <c r="D86" s="189"/>
      <c r="E86" s="189"/>
      <c r="F86" s="156"/>
      <c r="G86" s="156"/>
      <c r="H86" s="156"/>
      <c r="I86" s="191"/>
      <c r="J86" s="191"/>
      <c r="K86" s="191"/>
      <c r="L86" s="156"/>
      <c r="M86" s="156"/>
      <c r="N86" s="156"/>
      <c r="O86" s="156"/>
      <c r="P86" s="156"/>
      <c r="Q86" s="156"/>
      <c r="R86" s="155"/>
      <c r="S86" s="155"/>
      <c r="T86" s="155"/>
      <c r="U86" s="156"/>
      <c r="V86" s="156"/>
      <c r="W86" s="156"/>
      <c r="X86" s="155"/>
      <c r="Y86" s="155"/>
      <c r="Z86" s="155"/>
      <c r="AA86" s="156"/>
      <c r="AB86" s="156"/>
      <c r="AC86" s="156"/>
      <c r="AD86" s="156">
        <v>450</v>
      </c>
      <c r="AE86" s="156">
        <v>450</v>
      </c>
      <c r="AF86" s="156">
        <v>450</v>
      </c>
      <c r="AG86" s="156">
        <f>AG87+AG88</f>
        <v>0</v>
      </c>
      <c r="AH86" s="156">
        <f t="shared" ref="AH86:AL86" si="260">AH87+AH88</f>
        <v>0</v>
      </c>
      <c r="AI86" s="156">
        <f t="shared" si="260"/>
        <v>0</v>
      </c>
      <c r="AJ86" s="156">
        <f t="shared" si="260"/>
        <v>450</v>
      </c>
      <c r="AK86" s="156">
        <f t="shared" si="260"/>
        <v>450</v>
      </c>
      <c r="AL86" s="156">
        <f t="shared" si="260"/>
        <v>450</v>
      </c>
      <c r="AM86" s="156"/>
      <c r="AN86" s="156">
        <f t="shared" ref="AN86:AR86" si="261">AN87+AN88</f>
        <v>0</v>
      </c>
      <c r="AO86" s="156">
        <f t="shared" si="261"/>
        <v>0</v>
      </c>
      <c r="AP86" s="156">
        <f t="shared" si="261"/>
        <v>450</v>
      </c>
      <c r="AQ86" s="156">
        <f t="shared" si="261"/>
        <v>450</v>
      </c>
      <c r="AR86" s="156">
        <f t="shared" si="261"/>
        <v>450</v>
      </c>
      <c r="AS86" s="156"/>
      <c r="AT86" s="156">
        <f t="shared" ref="AT86:AX86" si="262">AT87+AT88</f>
        <v>0</v>
      </c>
      <c r="AU86" s="156">
        <f t="shared" si="262"/>
        <v>0</v>
      </c>
      <c r="AV86" s="156">
        <f t="shared" si="262"/>
        <v>450</v>
      </c>
      <c r="AW86" s="156">
        <f t="shared" si="262"/>
        <v>450</v>
      </c>
      <c r="AX86" s="156">
        <f t="shared" si="262"/>
        <v>450</v>
      </c>
      <c r="AY86" s="156"/>
      <c r="AZ86" s="156">
        <f t="shared" ref="AZ86:BD86" si="263">AZ87+AZ88</f>
        <v>0</v>
      </c>
      <c r="BA86" s="156">
        <f t="shared" si="263"/>
        <v>0</v>
      </c>
      <c r="BB86" s="156">
        <f t="shared" si="263"/>
        <v>450</v>
      </c>
      <c r="BC86" s="156">
        <f t="shared" si="263"/>
        <v>450</v>
      </c>
      <c r="BD86" s="156">
        <f t="shared" si="263"/>
        <v>450</v>
      </c>
    </row>
    <row r="87" spans="1:56" s="117" customFormat="1" ht="75" hidden="1" x14ac:dyDescent="0.25">
      <c r="A87" s="163">
        <v>905</v>
      </c>
      <c r="B87" s="70" t="s">
        <v>48</v>
      </c>
      <c r="C87" s="170" t="s">
        <v>152</v>
      </c>
      <c r="D87" s="189"/>
      <c r="E87" s="189"/>
      <c r="F87" s="156">
        <v>450</v>
      </c>
      <c r="G87" s="156">
        <v>450</v>
      </c>
      <c r="H87" s="156">
        <v>450</v>
      </c>
      <c r="I87" s="191">
        <f t="shared" si="21"/>
        <v>0</v>
      </c>
      <c r="J87" s="191">
        <f t="shared" si="21"/>
        <v>0</v>
      </c>
      <c r="K87" s="191">
        <f t="shared" si="21"/>
        <v>0</v>
      </c>
      <c r="L87" s="156">
        <v>450</v>
      </c>
      <c r="M87" s="156">
        <v>450</v>
      </c>
      <c r="N87" s="156">
        <v>450</v>
      </c>
      <c r="O87" s="156"/>
      <c r="P87" s="156"/>
      <c r="Q87" s="156"/>
      <c r="R87" s="155">
        <f t="shared" ref="R87:T172" si="264">L87+O87</f>
        <v>450</v>
      </c>
      <c r="S87" s="155">
        <f t="shared" si="264"/>
        <v>450</v>
      </c>
      <c r="T87" s="155">
        <f t="shared" si="264"/>
        <v>450</v>
      </c>
      <c r="U87" s="156"/>
      <c r="V87" s="156"/>
      <c r="W87" s="156"/>
      <c r="X87" s="155">
        <f t="shared" si="186"/>
        <v>450</v>
      </c>
      <c r="Y87" s="155">
        <f t="shared" si="186"/>
        <v>450</v>
      </c>
      <c r="Z87" s="155">
        <f t="shared" si="186"/>
        <v>450</v>
      </c>
      <c r="AA87" s="156"/>
      <c r="AB87" s="156"/>
      <c r="AC87" s="156"/>
      <c r="AD87" s="155">
        <f t="shared" si="187"/>
        <v>450</v>
      </c>
      <c r="AE87" s="155">
        <f t="shared" si="187"/>
        <v>450</v>
      </c>
      <c r="AF87" s="155">
        <f t="shared" si="187"/>
        <v>450</v>
      </c>
      <c r="AG87" s="156">
        <v>-450</v>
      </c>
      <c r="AH87" s="156">
        <v>-450</v>
      </c>
      <c r="AI87" s="156">
        <v>-450</v>
      </c>
      <c r="AJ87" s="155">
        <f t="shared" si="193"/>
        <v>0</v>
      </c>
      <c r="AK87" s="155">
        <f t="shared" si="188"/>
        <v>0</v>
      </c>
      <c r="AL87" s="155">
        <f t="shared" si="188"/>
        <v>0</v>
      </c>
      <c r="AM87" s="156"/>
      <c r="AN87" s="156"/>
      <c r="AO87" s="156"/>
      <c r="AP87" s="155">
        <f t="shared" ref="AP87:AR88" si="265">AJ87+AM87</f>
        <v>0</v>
      </c>
      <c r="AQ87" s="155">
        <f t="shared" si="265"/>
        <v>0</v>
      </c>
      <c r="AR87" s="155">
        <f t="shared" si="265"/>
        <v>0</v>
      </c>
      <c r="AS87" s="156"/>
      <c r="AT87" s="156"/>
      <c r="AU87" s="156"/>
      <c r="AV87" s="155">
        <f t="shared" ref="AV87:AX88" si="266">AP87+AS87</f>
        <v>0</v>
      </c>
      <c r="AW87" s="155">
        <f t="shared" si="266"/>
        <v>0</v>
      </c>
      <c r="AX87" s="155">
        <f t="shared" si="266"/>
        <v>0</v>
      </c>
      <c r="AY87" s="156"/>
      <c r="AZ87" s="156"/>
      <c r="BA87" s="156"/>
      <c r="BB87" s="155">
        <f t="shared" ref="BB87:BB88" si="267">AV87+AY87</f>
        <v>0</v>
      </c>
      <c r="BC87" s="155">
        <f t="shared" ref="BC87:BC88" si="268">AW87+AZ87</f>
        <v>0</v>
      </c>
      <c r="BD87" s="155">
        <f t="shared" ref="BD87:BD88" si="269">AX87+BA87</f>
        <v>0</v>
      </c>
    </row>
    <row r="88" spans="1:56" s="117" customFormat="1" ht="93.75" x14ac:dyDescent="0.25">
      <c r="A88" s="163">
        <v>905</v>
      </c>
      <c r="B88" s="70" t="s">
        <v>429</v>
      </c>
      <c r="C88" s="169" t="s">
        <v>430</v>
      </c>
      <c r="D88" s="189"/>
      <c r="E88" s="189"/>
      <c r="F88" s="156"/>
      <c r="G88" s="156"/>
      <c r="H88" s="156"/>
      <c r="I88" s="191"/>
      <c r="J88" s="191"/>
      <c r="K88" s="191"/>
      <c r="L88" s="156"/>
      <c r="M88" s="156"/>
      <c r="N88" s="156"/>
      <c r="O88" s="156"/>
      <c r="P88" s="156"/>
      <c r="Q88" s="156"/>
      <c r="R88" s="155"/>
      <c r="S88" s="155"/>
      <c r="T88" s="155"/>
      <c r="U88" s="156"/>
      <c r="V88" s="156"/>
      <c r="W88" s="156"/>
      <c r="X88" s="155"/>
      <c r="Y88" s="155"/>
      <c r="Z88" s="155"/>
      <c r="AA88" s="156"/>
      <c r="AB88" s="156"/>
      <c r="AC88" s="156"/>
      <c r="AD88" s="155"/>
      <c r="AE88" s="155"/>
      <c r="AF88" s="155"/>
      <c r="AG88" s="156">
        <v>450</v>
      </c>
      <c r="AH88" s="156">
        <v>450</v>
      </c>
      <c r="AI88" s="156">
        <v>450</v>
      </c>
      <c r="AJ88" s="155">
        <f t="shared" si="193"/>
        <v>450</v>
      </c>
      <c r="AK88" s="155">
        <f t="shared" si="188"/>
        <v>450</v>
      </c>
      <c r="AL88" s="155">
        <f t="shared" si="188"/>
        <v>450</v>
      </c>
      <c r="AM88" s="156"/>
      <c r="AN88" s="156"/>
      <c r="AO88" s="156"/>
      <c r="AP88" s="155">
        <f t="shared" si="265"/>
        <v>450</v>
      </c>
      <c r="AQ88" s="155">
        <f t="shared" si="265"/>
        <v>450</v>
      </c>
      <c r="AR88" s="155">
        <f t="shared" si="265"/>
        <v>450</v>
      </c>
      <c r="AS88" s="156"/>
      <c r="AT88" s="156"/>
      <c r="AU88" s="156"/>
      <c r="AV88" s="155">
        <f t="shared" si="266"/>
        <v>450</v>
      </c>
      <c r="AW88" s="155">
        <f t="shared" si="266"/>
        <v>450</v>
      </c>
      <c r="AX88" s="155">
        <f t="shared" si="266"/>
        <v>450</v>
      </c>
      <c r="AY88" s="156"/>
      <c r="AZ88" s="156"/>
      <c r="BA88" s="156"/>
      <c r="BB88" s="155">
        <f t="shared" si="267"/>
        <v>450</v>
      </c>
      <c r="BC88" s="155">
        <f t="shared" si="268"/>
        <v>450</v>
      </c>
      <c r="BD88" s="155">
        <f t="shared" si="269"/>
        <v>450</v>
      </c>
    </row>
    <row r="89" spans="1:56" s="117" customFormat="1" ht="37.5" x14ac:dyDescent="0.25">
      <c r="A89" s="163">
        <v>905</v>
      </c>
      <c r="B89" s="70" t="s">
        <v>49</v>
      </c>
      <c r="C89" s="252" t="s">
        <v>153</v>
      </c>
      <c r="D89" s="189"/>
      <c r="E89" s="189"/>
      <c r="F89" s="156">
        <f t="shared" ref="F89:H89" si="270">F91</f>
        <v>16815</v>
      </c>
      <c r="G89" s="156">
        <f t="shared" si="270"/>
        <v>16815</v>
      </c>
      <c r="H89" s="156">
        <f t="shared" si="270"/>
        <v>16815</v>
      </c>
      <c r="I89" s="191">
        <f t="shared" ref="I89:K173" si="271">L89-F89</f>
        <v>0</v>
      </c>
      <c r="J89" s="191">
        <f t="shared" si="271"/>
        <v>0</v>
      </c>
      <c r="K89" s="191">
        <f t="shared" si="271"/>
        <v>0</v>
      </c>
      <c r="L89" s="156">
        <f t="shared" ref="L89:Q89" si="272">L91</f>
        <v>16815</v>
      </c>
      <c r="M89" s="156">
        <f t="shared" si="272"/>
        <v>16815</v>
      </c>
      <c r="N89" s="156">
        <f t="shared" si="272"/>
        <v>16815</v>
      </c>
      <c r="O89" s="156">
        <f t="shared" si="272"/>
        <v>0</v>
      </c>
      <c r="P89" s="156">
        <f t="shared" si="272"/>
        <v>0</v>
      </c>
      <c r="Q89" s="156">
        <f t="shared" si="272"/>
        <v>0</v>
      </c>
      <c r="R89" s="155">
        <f t="shared" si="264"/>
        <v>16815</v>
      </c>
      <c r="S89" s="155">
        <f t="shared" si="264"/>
        <v>16815</v>
      </c>
      <c r="T89" s="155">
        <f t="shared" si="264"/>
        <v>16815</v>
      </c>
      <c r="U89" s="156">
        <f t="shared" ref="U89:W89" si="273">U91</f>
        <v>0</v>
      </c>
      <c r="V89" s="156">
        <f t="shared" si="273"/>
        <v>0</v>
      </c>
      <c r="W89" s="156">
        <f t="shared" si="273"/>
        <v>0</v>
      </c>
      <c r="X89" s="155">
        <f t="shared" si="186"/>
        <v>16815</v>
      </c>
      <c r="Y89" s="155">
        <f t="shared" si="186"/>
        <v>16815</v>
      </c>
      <c r="Z89" s="155">
        <f t="shared" si="186"/>
        <v>16815</v>
      </c>
      <c r="AA89" s="156">
        <f t="shared" ref="AA89:AC89" si="274">AA91</f>
        <v>0</v>
      </c>
      <c r="AB89" s="156">
        <f t="shared" si="274"/>
        <v>0</v>
      </c>
      <c r="AC89" s="156">
        <f t="shared" si="274"/>
        <v>0</v>
      </c>
      <c r="AD89" s="156">
        <f>AD90</f>
        <v>16815</v>
      </c>
      <c r="AE89" s="156">
        <f t="shared" ref="AE89:BD89" si="275">AE90</f>
        <v>16815</v>
      </c>
      <c r="AF89" s="156">
        <f t="shared" si="275"/>
        <v>16815</v>
      </c>
      <c r="AG89" s="156">
        <f t="shared" si="275"/>
        <v>225</v>
      </c>
      <c r="AH89" s="156">
        <f t="shared" si="275"/>
        <v>0</v>
      </c>
      <c r="AI89" s="156">
        <f t="shared" si="275"/>
        <v>0</v>
      </c>
      <c r="AJ89" s="156">
        <f t="shared" si="275"/>
        <v>17040</v>
      </c>
      <c r="AK89" s="156">
        <f t="shared" si="275"/>
        <v>16815</v>
      </c>
      <c r="AL89" s="156">
        <f t="shared" si="275"/>
        <v>16815</v>
      </c>
      <c r="AM89" s="156">
        <f t="shared" si="275"/>
        <v>7628</v>
      </c>
      <c r="AN89" s="156">
        <f t="shared" si="275"/>
        <v>0</v>
      </c>
      <c r="AO89" s="156">
        <f t="shared" si="275"/>
        <v>0</v>
      </c>
      <c r="AP89" s="156">
        <f t="shared" si="275"/>
        <v>24668</v>
      </c>
      <c r="AQ89" s="156">
        <f t="shared" si="275"/>
        <v>16815</v>
      </c>
      <c r="AR89" s="156">
        <f t="shared" si="275"/>
        <v>16815</v>
      </c>
      <c r="AS89" s="156">
        <f t="shared" si="275"/>
        <v>0</v>
      </c>
      <c r="AT89" s="156">
        <f t="shared" si="275"/>
        <v>0</v>
      </c>
      <c r="AU89" s="156">
        <f t="shared" si="275"/>
        <v>0</v>
      </c>
      <c r="AV89" s="156">
        <f t="shared" si="275"/>
        <v>24668</v>
      </c>
      <c r="AW89" s="156">
        <f t="shared" si="275"/>
        <v>16815</v>
      </c>
      <c r="AX89" s="156">
        <f t="shared" si="275"/>
        <v>16815</v>
      </c>
      <c r="AY89" s="156">
        <f t="shared" si="275"/>
        <v>-1034</v>
      </c>
      <c r="AZ89" s="156">
        <f t="shared" si="275"/>
        <v>0</v>
      </c>
      <c r="BA89" s="156">
        <f t="shared" si="275"/>
        <v>0</v>
      </c>
      <c r="BB89" s="156">
        <f t="shared" si="275"/>
        <v>23634</v>
      </c>
      <c r="BC89" s="156">
        <f t="shared" si="275"/>
        <v>16815</v>
      </c>
      <c r="BD89" s="156">
        <f t="shared" si="275"/>
        <v>16815</v>
      </c>
    </row>
    <row r="90" spans="1:56" s="117" customFormat="1" ht="37.5" x14ac:dyDescent="0.25">
      <c r="A90" s="163">
        <v>905</v>
      </c>
      <c r="B90" s="70" t="s">
        <v>50</v>
      </c>
      <c r="C90" s="252" t="s">
        <v>328</v>
      </c>
      <c r="D90" s="189"/>
      <c r="E90" s="189"/>
      <c r="F90" s="156"/>
      <c r="G90" s="156"/>
      <c r="H90" s="156"/>
      <c r="I90" s="191"/>
      <c r="J90" s="191"/>
      <c r="K90" s="191"/>
      <c r="L90" s="156"/>
      <c r="M90" s="156"/>
      <c r="N90" s="156"/>
      <c r="O90" s="156"/>
      <c r="P90" s="156"/>
      <c r="Q90" s="156"/>
      <c r="R90" s="155"/>
      <c r="S90" s="155"/>
      <c r="T90" s="155"/>
      <c r="U90" s="156"/>
      <c r="V90" s="156"/>
      <c r="W90" s="156"/>
      <c r="X90" s="155"/>
      <c r="Y90" s="155"/>
      <c r="Z90" s="155"/>
      <c r="AA90" s="156"/>
      <c r="AB90" s="156"/>
      <c r="AC90" s="156"/>
      <c r="AD90" s="156">
        <f t="shared" ref="AD90:AF90" si="276">AD91+AD92+AD93</f>
        <v>16815</v>
      </c>
      <c r="AE90" s="156">
        <f t="shared" si="276"/>
        <v>16815</v>
      </c>
      <c r="AF90" s="156">
        <f t="shared" si="276"/>
        <v>16815</v>
      </c>
      <c r="AG90" s="156">
        <f>AG91+AG92+AG93</f>
        <v>225</v>
      </c>
      <c r="AH90" s="156">
        <f t="shared" ref="AH90:AX90" si="277">AH91+AH92+AH93</f>
        <v>0</v>
      </c>
      <c r="AI90" s="156">
        <f t="shared" si="277"/>
        <v>0</v>
      </c>
      <c r="AJ90" s="156">
        <f t="shared" si="277"/>
        <v>17040</v>
      </c>
      <c r="AK90" s="156">
        <f t="shared" si="277"/>
        <v>16815</v>
      </c>
      <c r="AL90" s="156">
        <f t="shared" si="277"/>
        <v>16815</v>
      </c>
      <c r="AM90" s="156">
        <f t="shared" si="277"/>
        <v>7628</v>
      </c>
      <c r="AN90" s="156">
        <f t="shared" si="277"/>
        <v>0</v>
      </c>
      <c r="AO90" s="156">
        <f t="shared" si="277"/>
        <v>0</v>
      </c>
      <c r="AP90" s="156">
        <f t="shared" si="277"/>
        <v>24668</v>
      </c>
      <c r="AQ90" s="156">
        <f t="shared" si="277"/>
        <v>16815</v>
      </c>
      <c r="AR90" s="156">
        <f t="shared" si="277"/>
        <v>16815</v>
      </c>
      <c r="AS90" s="156">
        <f t="shared" si="277"/>
        <v>0</v>
      </c>
      <c r="AT90" s="156">
        <f t="shared" si="277"/>
        <v>0</v>
      </c>
      <c r="AU90" s="156">
        <f t="shared" si="277"/>
        <v>0</v>
      </c>
      <c r="AV90" s="156">
        <f t="shared" si="277"/>
        <v>24668</v>
      </c>
      <c r="AW90" s="156">
        <f t="shared" si="277"/>
        <v>16815</v>
      </c>
      <c r="AX90" s="156">
        <f t="shared" si="277"/>
        <v>16815</v>
      </c>
      <c r="AY90" s="156">
        <f t="shared" ref="AY90:BD90" si="278">AY91+AY92+AY93</f>
        <v>-1034</v>
      </c>
      <c r="AZ90" s="156">
        <f t="shared" si="278"/>
        <v>0</v>
      </c>
      <c r="BA90" s="156">
        <f t="shared" si="278"/>
        <v>0</v>
      </c>
      <c r="BB90" s="156">
        <f t="shared" si="278"/>
        <v>23634</v>
      </c>
      <c r="BC90" s="156">
        <f t="shared" si="278"/>
        <v>16815</v>
      </c>
      <c r="BD90" s="156">
        <f t="shared" si="278"/>
        <v>16815</v>
      </c>
    </row>
    <row r="91" spans="1:56" s="117" customFormat="1" ht="37.5" x14ac:dyDescent="0.25">
      <c r="A91" s="163">
        <v>905</v>
      </c>
      <c r="B91" s="70" t="s">
        <v>50</v>
      </c>
      <c r="C91" s="170" t="s">
        <v>328</v>
      </c>
      <c r="D91" s="189"/>
      <c r="E91" s="189"/>
      <c r="F91" s="156">
        <v>16815</v>
      </c>
      <c r="G91" s="156">
        <f>F91</f>
        <v>16815</v>
      </c>
      <c r="H91" s="156">
        <f>G91</f>
        <v>16815</v>
      </c>
      <c r="I91" s="191">
        <f t="shared" si="271"/>
        <v>0</v>
      </c>
      <c r="J91" s="191">
        <f t="shared" si="271"/>
        <v>0</v>
      </c>
      <c r="K91" s="191">
        <f t="shared" si="271"/>
        <v>0</v>
      </c>
      <c r="L91" s="156">
        <v>16815</v>
      </c>
      <c r="M91" s="156">
        <f>L91</f>
        <v>16815</v>
      </c>
      <c r="N91" s="156">
        <f>M91</f>
        <v>16815</v>
      </c>
      <c r="O91" s="156"/>
      <c r="P91" s="156"/>
      <c r="Q91" s="156"/>
      <c r="R91" s="155">
        <f t="shared" si="264"/>
        <v>16815</v>
      </c>
      <c r="S91" s="155">
        <f t="shared" si="264"/>
        <v>16815</v>
      </c>
      <c r="T91" s="155">
        <f t="shared" si="264"/>
        <v>16815</v>
      </c>
      <c r="U91" s="156"/>
      <c r="V91" s="156"/>
      <c r="W91" s="156"/>
      <c r="X91" s="155">
        <f t="shared" si="186"/>
        <v>16815</v>
      </c>
      <c r="Y91" s="155">
        <f t="shared" si="186"/>
        <v>16815</v>
      </c>
      <c r="Z91" s="155">
        <f t="shared" si="186"/>
        <v>16815</v>
      </c>
      <c r="AA91" s="156"/>
      <c r="AB91" s="156"/>
      <c r="AC91" s="156"/>
      <c r="AD91" s="155">
        <f t="shared" si="187"/>
        <v>16815</v>
      </c>
      <c r="AE91" s="155">
        <f t="shared" si="187"/>
        <v>16815</v>
      </c>
      <c r="AF91" s="155">
        <f t="shared" si="187"/>
        <v>16815</v>
      </c>
      <c r="AG91" s="156">
        <v>-16815</v>
      </c>
      <c r="AH91" s="156">
        <v>-16815</v>
      </c>
      <c r="AI91" s="156">
        <v>-16815</v>
      </c>
      <c r="AJ91" s="155">
        <f t="shared" si="193"/>
        <v>0</v>
      </c>
      <c r="AK91" s="155">
        <f t="shared" si="188"/>
        <v>0</v>
      </c>
      <c r="AL91" s="155">
        <f t="shared" si="188"/>
        <v>0</v>
      </c>
      <c r="AM91" s="156"/>
      <c r="AN91" s="156"/>
      <c r="AO91" s="156"/>
      <c r="AP91" s="155">
        <f t="shared" ref="AP91:AR96" si="279">AJ91+AM91</f>
        <v>0</v>
      </c>
      <c r="AQ91" s="155">
        <f t="shared" si="279"/>
        <v>0</v>
      </c>
      <c r="AR91" s="155">
        <f t="shared" si="279"/>
        <v>0</v>
      </c>
      <c r="AS91" s="156"/>
      <c r="AT91" s="156"/>
      <c r="AU91" s="156"/>
      <c r="AV91" s="155">
        <f t="shared" ref="AV91:AX96" si="280">AP91+AS91</f>
        <v>0</v>
      </c>
      <c r="AW91" s="155">
        <f t="shared" si="280"/>
        <v>0</v>
      </c>
      <c r="AX91" s="155">
        <f t="shared" si="280"/>
        <v>0</v>
      </c>
      <c r="AY91" s="156"/>
      <c r="AZ91" s="156"/>
      <c r="BA91" s="156"/>
      <c r="BB91" s="155">
        <f t="shared" ref="BB91:BB96" si="281">AV91+AY91</f>
        <v>0</v>
      </c>
      <c r="BC91" s="155">
        <f t="shared" ref="BC91:BC96" si="282">AW91+AZ91</f>
        <v>0</v>
      </c>
      <c r="BD91" s="155">
        <f t="shared" ref="BD91:BD96" si="283">AX91+BA91</f>
        <v>0</v>
      </c>
    </row>
    <row r="92" spans="1:56" s="117" customFormat="1" ht="56.25" x14ac:dyDescent="0.25">
      <c r="A92" s="163">
        <v>905</v>
      </c>
      <c r="B92" s="70" t="s">
        <v>431</v>
      </c>
      <c r="C92" s="170" t="s">
        <v>432</v>
      </c>
      <c r="D92" s="189"/>
      <c r="E92" s="189"/>
      <c r="F92" s="156"/>
      <c r="G92" s="156"/>
      <c r="H92" s="156"/>
      <c r="I92" s="191"/>
      <c r="J92" s="191"/>
      <c r="K92" s="191"/>
      <c r="L92" s="156"/>
      <c r="M92" s="156"/>
      <c r="N92" s="156"/>
      <c r="O92" s="156"/>
      <c r="P92" s="156"/>
      <c r="Q92" s="156"/>
      <c r="R92" s="155"/>
      <c r="S92" s="155"/>
      <c r="T92" s="155"/>
      <c r="U92" s="156"/>
      <c r="V92" s="156"/>
      <c r="W92" s="156"/>
      <c r="X92" s="155"/>
      <c r="Y92" s="155"/>
      <c r="Z92" s="155"/>
      <c r="AA92" s="156"/>
      <c r="AB92" s="156"/>
      <c r="AC92" s="156"/>
      <c r="AD92" s="155">
        <v>0</v>
      </c>
      <c r="AE92" s="155">
        <v>0</v>
      </c>
      <c r="AF92" s="155">
        <v>0</v>
      </c>
      <c r="AG92" s="156">
        <v>16815</v>
      </c>
      <c r="AH92" s="156">
        <v>16815</v>
      </c>
      <c r="AI92" s="156">
        <v>16815</v>
      </c>
      <c r="AJ92" s="155">
        <f t="shared" si="193"/>
        <v>16815</v>
      </c>
      <c r="AK92" s="155">
        <f t="shared" si="188"/>
        <v>16815</v>
      </c>
      <c r="AL92" s="155">
        <f t="shared" si="188"/>
        <v>16815</v>
      </c>
      <c r="AM92" s="156">
        <v>5973</v>
      </c>
      <c r="AN92" s="156"/>
      <c r="AO92" s="156"/>
      <c r="AP92" s="155">
        <f t="shared" si="279"/>
        <v>22788</v>
      </c>
      <c r="AQ92" s="155">
        <f t="shared" si="279"/>
        <v>16815</v>
      </c>
      <c r="AR92" s="155">
        <f t="shared" si="279"/>
        <v>16815</v>
      </c>
      <c r="AS92" s="156"/>
      <c r="AT92" s="156"/>
      <c r="AU92" s="156"/>
      <c r="AV92" s="155">
        <f t="shared" si="280"/>
        <v>22788</v>
      </c>
      <c r="AW92" s="155">
        <f t="shared" si="280"/>
        <v>16815</v>
      </c>
      <c r="AX92" s="155">
        <f t="shared" si="280"/>
        <v>16815</v>
      </c>
      <c r="AY92" s="156">
        <v>502</v>
      </c>
      <c r="AZ92" s="156"/>
      <c r="BA92" s="156"/>
      <c r="BB92" s="155">
        <f t="shared" si="281"/>
        <v>23290</v>
      </c>
      <c r="BC92" s="155">
        <f t="shared" si="282"/>
        <v>16815</v>
      </c>
      <c r="BD92" s="155">
        <f t="shared" si="283"/>
        <v>16815</v>
      </c>
    </row>
    <row r="93" spans="1:56" s="117" customFormat="1" ht="37.5" x14ac:dyDescent="0.25">
      <c r="A93" s="163">
        <v>905</v>
      </c>
      <c r="B93" s="70" t="s">
        <v>433</v>
      </c>
      <c r="C93" s="170" t="s">
        <v>434</v>
      </c>
      <c r="D93" s="189"/>
      <c r="E93" s="189"/>
      <c r="F93" s="156"/>
      <c r="G93" s="156"/>
      <c r="H93" s="156"/>
      <c r="I93" s="191"/>
      <c r="J93" s="191"/>
      <c r="K93" s="191"/>
      <c r="L93" s="156"/>
      <c r="M93" s="156"/>
      <c r="N93" s="156"/>
      <c r="O93" s="156"/>
      <c r="P93" s="156"/>
      <c r="Q93" s="156"/>
      <c r="R93" s="155"/>
      <c r="S93" s="155"/>
      <c r="T93" s="155"/>
      <c r="U93" s="156"/>
      <c r="V93" s="156"/>
      <c r="W93" s="156"/>
      <c r="X93" s="155"/>
      <c r="Y93" s="155"/>
      <c r="Z93" s="155"/>
      <c r="AA93" s="156"/>
      <c r="AB93" s="156"/>
      <c r="AC93" s="156"/>
      <c r="AD93" s="155">
        <v>0</v>
      </c>
      <c r="AE93" s="155">
        <v>0</v>
      </c>
      <c r="AF93" s="155">
        <v>0</v>
      </c>
      <c r="AG93" s="156">
        <v>225</v>
      </c>
      <c r="AH93" s="156"/>
      <c r="AI93" s="156"/>
      <c r="AJ93" s="155">
        <f t="shared" si="193"/>
        <v>225</v>
      </c>
      <c r="AK93" s="155">
        <f t="shared" si="188"/>
        <v>0</v>
      </c>
      <c r="AL93" s="155">
        <f t="shared" si="188"/>
        <v>0</v>
      </c>
      <c r="AM93" s="156">
        <v>1655</v>
      </c>
      <c r="AN93" s="156"/>
      <c r="AO93" s="156"/>
      <c r="AP93" s="155">
        <f t="shared" si="279"/>
        <v>1880</v>
      </c>
      <c r="AQ93" s="155">
        <f t="shared" si="279"/>
        <v>0</v>
      </c>
      <c r="AR93" s="155">
        <f t="shared" si="279"/>
        <v>0</v>
      </c>
      <c r="AS93" s="156"/>
      <c r="AT93" s="156"/>
      <c r="AU93" s="156"/>
      <c r="AV93" s="155">
        <f t="shared" si="280"/>
        <v>1880</v>
      </c>
      <c r="AW93" s="155">
        <f t="shared" si="280"/>
        <v>0</v>
      </c>
      <c r="AX93" s="155">
        <f t="shared" si="280"/>
        <v>0</v>
      </c>
      <c r="AY93" s="156">
        <v>-1536</v>
      </c>
      <c r="AZ93" s="156"/>
      <c r="BA93" s="156"/>
      <c r="BB93" s="155">
        <f t="shared" si="281"/>
        <v>344</v>
      </c>
      <c r="BC93" s="155">
        <f t="shared" si="282"/>
        <v>0</v>
      </c>
      <c r="BD93" s="155">
        <f t="shared" si="283"/>
        <v>0</v>
      </c>
    </row>
    <row r="94" spans="1:56" s="117" customFormat="1" x14ac:dyDescent="0.25">
      <c r="A94" s="163">
        <v>905</v>
      </c>
      <c r="B94" s="185" t="s">
        <v>51</v>
      </c>
      <c r="C94" s="164" t="s">
        <v>154</v>
      </c>
      <c r="D94" s="189"/>
      <c r="E94" s="189"/>
      <c r="F94" s="156">
        <f t="shared" ref="F94:H95" si="284">F95</f>
        <v>42</v>
      </c>
      <c r="G94" s="156">
        <f t="shared" si="284"/>
        <v>42</v>
      </c>
      <c r="H94" s="156">
        <f t="shared" si="284"/>
        <v>42</v>
      </c>
      <c r="I94" s="191">
        <f t="shared" si="271"/>
        <v>0</v>
      </c>
      <c r="J94" s="191">
        <f t="shared" si="271"/>
        <v>0</v>
      </c>
      <c r="K94" s="191">
        <f t="shared" si="271"/>
        <v>0</v>
      </c>
      <c r="L94" s="156">
        <f t="shared" ref="L94:Q95" si="285">L95</f>
        <v>42</v>
      </c>
      <c r="M94" s="156">
        <f t="shared" si="285"/>
        <v>42</v>
      </c>
      <c r="N94" s="156">
        <f t="shared" si="285"/>
        <v>42</v>
      </c>
      <c r="O94" s="156">
        <f t="shared" si="285"/>
        <v>0</v>
      </c>
      <c r="P94" s="156">
        <f t="shared" si="285"/>
        <v>0</v>
      </c>
      <c r="Q94" s="156">
        <f t="shared" si="285"/>
        <v>0</v>
      </c>
      <c r="R94" s="155">
        <f t="shared" si="264"/>
        <v>42</v>
      </c>
      <c r="S94" s="155">
        <f t="shared" si="264"/>
        <v>42</v>
      </c>
      <c r="T94" s="155">
        <f t="shared" si="264"/>
        <v>42</v>
      </c>
      <c r="U94" s="156">
        <f t="shared" ref="U94:W95" si="286">U95</f>
        <v>0</v>
      </c>
      <c r="V94" s="156">
        <f t="shared" si="286"/>
        <v>0</v>
      </c>
      <c r="W94" s="156">
        <f t="shared" si="286"/>
        <v>0</v>
      </c>
      <c r="X94" s="155">
        <f t="shared" si="186"/>
        <v>42</v>
      </c>
      <c r="Y94" s="155">
        <f t="shared" si="186"/>
        <v>42</v>
      </c>
      <c r="Z94" s="155">
        <f t="shared" si="186"/>
        <v>42</v>
      </c>
      <c r="AA94" s="156">
        <f t="shared" ref="AA94:AC95" si="287">AA95</f>
        <v>0</v>
      </c>
      <c r="AB94" s="156">
        <f t="shared" si="287"/>
        <v>0</v>
      </c>
      <c r="AC94" s="156">
        <f t="shared" si="287"/>
        <v>0</v>
      </c>
      <c r="AD94" s="155">
        <f t="shared" si="187"/>
        <v>42</v>
      </c>
      <c r="AE94" s="155">
        <f t="shared" si="187"/>
        <v>42</v>
      </c>
      <c r="AF94" s="155">
        <f t="shared" si="187"/>
        <v>42</v>
      </c>
      <c r="AG94" s="156">
        <f t="shared" ref="AG94:AI95" si="288">AG95</f>
        <v>300</v>
      </c>
      <c r="AH94" s="156">
        <f t="shared" si="288"/>
        <v>0</v>
      </c>
      <c r="AI94" s="156">
        <f t="shared" si="288"/>
        <v>0</v>
      </c>
      <c r="AJ94" s="155">
        <f t="shared" si="193"/>
        <v>342</v>
      </c>
      <c r="AK94" s="155">
        <f t="shared" si="188"/>
        <v>42</v>
      </c>
      <c r="AL94" s="155">
        <f t="shared" si="188"/>
        <v>42</v>
      </c>
      <c r="AM94" s="156"/>
      <c r="AN94" s="156">
        <f t="shared" ref="AM94:AO95" si="289">AN95</f>
        <v>0</v>
      </c>
      <c r="AO94" s="156">
        <f t="shared" si="289"/>
        <v>0</v>
      </c>
      <c r="AP94" s="155">
        <f t="shared" si="279"/>
        <v>342</v>
      </c>
      <c r="AQ94" s="155">
        <f t="shared" si="279"/>
        <v>42</v>
      </c>
      <c r="AR94" s="155">
        <f t="shared" si="279"/>
        <v>42</v>
      </c>
      <c r="AS94" s="156"/>
      <c r="AT94" s="156">
        <f t="shared" ref="AS94:AU95" si="290">AT95</f>
        <v>0</v>
      </c>
      <c r="AU94" s="156">
        <f t="shared" si="290"/>
        <v>0</v>
      </c>
      <c r="AV94" s="155">
        <f t="shared" si="280"/>
        <v>342</v>
      </c>
      <c r="AW94" s="155">
        <f t="shared" si="280"/>
        <v>42</v>
      </c>
      <c r="AX94" s="155">
        <f t="shared" si="280"/>
        <v>42</v>
      </c>
      <c r="AY94" s="156"/>
      <c r="AZ94" s="156">
        <f t="shared" ref="AY94:BA95" si="291">AZ95</f>
        <v>0</v>
      </c>
      <c r="BA94" s="156">
        <f t="shared" si="291"/>
        <v>0</v>
      </c>
      <c r="BB94" s="155">
        <f t="shared" si="281"/>
        <v>342</v>
      </c>
      <c r="BC94" s="155">
        <f t="shared" si="282"/>
        <v>42</v>
      </c>
      <c r="BD94" s="155">
        <f t="shared" si="283"/>
        <v>42</v>
      </c>
    </row>
    <row r="95" spans="1:56" s="117" customFormat="1" ht="56.25" x14ac:dyDescent="0.25">
      <c r="A95" s="163">
        <v>905</v>
      </c>
      <c r="B95" s="70" t="s">
        <v>52</v>
      </c>
      <c r="C95" s="164" t="s">
        <v>155</v>
      </c>
      <c r="D95" s="189"/>
      <c r="E95" s="189"/>
      <c r="F95" s="156">
        <f t="shared" si="284"/>
        <v>42</v>
      </c>
      <c r="G95" s="156">
        <f t="shared" si="284"/>
        <v>42</v>
      </c>
      <c r="H95" s="156">
        <f t="shared" si="284"/>
        <v>42</v>
      </c>
      <c r="I95" s="191">
        <f t="shared" si="271"/>
        <v>0</v>
      </c>
      <c r="J95" s="191">
        <f t="shared" si="271"/>
        <v>0</v>
      </c>
      <c r="K95" s="191">
        <f t="shared" si="271"/>
        <v>0</v>
      </c>
      <c r="L95" s="156">
        <f t="shared" si="285"/>
        <v>42</v>
      </c>
      <c r="M95" s="156">
        <f t="shared" si="285"/>
        <v>42</v>
      </c>
      <c r="N95" s="156">
        <f t="shared" si="285"/>
        <v>42</v>
      </c>
      <c r="O95" s="156">
        <f t="shared" si="285"/>
        <v>0</v>
      </c>
      <c r="P95" s="156">
        <f t="shared" si="285"/>
        <v>0</v>
      </c>
      <c r="Q95" s="156">
        <f t="shared" si="285"/>
        <v>0</v>
      </c>
      <c r="R95" s="155">
        <f t="shared" si="264"/>
        <v>42</v>
      </c>
      <c r="S95" s="155">
        <f t="shared" si="264"/>
        <v>42</v>
      </c>
      <c r="T95" s="155">
        <f t="shared" si="264"/>
        <v>42</v>
      </c>
      <c r="U95" s="156">
        <f t="shared" si="286"/>
        <v>0</v>
      </c>
      <c r="V95" s="156">
        <f t="shared" si="286"/>
        <v>0</v>
      </c>
      <c r="W95" s="156">
        <f t="shared" si="286"/>
        <v>0</v>
      </c>
      <c r="X95" s="155">
        <f t="shared" si="186"/>
        <v>42</v>
      </c>
      <c r="Y95" s="155">
        <f t="shared" si="186"/>
        <v>42</v>
      </c>
      <c r="Z95" s="155">
        <f t="shared" si="186"/>
        <v>42</v>
      </c>
      <c r="AA95" s="156">
        <f t="shared" si="287"/>
        <v>0</v>
      </c>
      <c r="AB95" s="156">
        <f t="shared" si="287"/>
        <v>0</v>
      </c>
      <c r="AC95" s="156">
        <f t="shared" si="287"/>
        <v>0</v>
      </c>
      <c r="AD95" s="155">
        <f t="shared" si="187"/>
        <v>42</v>
      </c>
      <c r="AE95" s="155">
        <f t="shared" si="187"/>
        <v>42</v>
      </c>
      <c r="AF95" s="155">
        <f t="shared" si="187"/>
        <v>42</v>
      </c>
      <c r="AG95" s="156">
        <f t="shared" si="288"/>
        <v>300</v>
      </c>
      <c r="AH95" s="156">
        <f t="shared" si="288"/>
        <v>0</v>
      </c>
      <c r="AI95" s="156">
        <f t="shared" si="288"/>
        <v>0</v>
      </c>
      <c r="AJ95" s="155">
        <f t="shared" si="193"/>
        <v>342</v>
      </c>
      <c r="AK95" s="155">
        <f t="shared" si="188"/>
        <v>42</v>
      </c>
      <c r="AL95" s="155">
        <f t="shared" si="188"/>
        <v>42</v>
      </c>
      <c r="AM95" s="156">
        <f t="shared" si="289"/>
        <v>0</v>
      </c>
      <c r="AN95" s="156">
        <f t="shared" si="289"/>
        <v>0</v>
      </c>
      <c r="AO95" s="156">
        <f t="shared" si="289"/>
        <v>0</v>
      </c>
      <c r="AP95" s="155">
        <f t="shared" si="279"/>
        <v>342</v>
      </c>
      <c r="AQ95" s="155">
        <f t="shared" si="279"/>
        <v>42</v>
      </c>
      <c r="AR95" s="155">
        <f t="shared" si="279"/>
        <v>42</v>
      </c>
      <c r="AS95" s="156">
        <f t="shared" si="290"/>
        <v>0</v>
      </c>
      <c r="AT95" s="156">
        <f t="shared" si="290"/>
        <v>0</v>
      </c>
      <c r="AU95" s="156">
        <f t="shared" si="290"/>
        <v>0</v>
      </c>
      <c r="AV95" s="155">
        <f t="shared" si="280"/>
        <v>342</v>
      </c>
      <c r="AW95" s="155">
        <f t="shared" si="280"/>
        <v>42</v>
      </c>
      <c r="AX95" s="155">
        <f t="shared" si="280"/>
        <v>42</v>
      </c>
      <c r="AY95" s="156">
        <f t="shared" si="291"/>
        <v>0</v>
      </c>
      <c r="AZ95" s="156">
        <f t="shared" si="291"/>
        <v>0</v>
      </c>
      <c r="BA95" s="156">
        <f t="shared" si="291"/>
        <v>0</v>
      </c>
      <c r="BB95" s="155">
        <f t="shared" si="281"/>
        <v>342</v>
      </c>
      <c r="BC95" s="155">
        <f t="shared" si="282"/>
        <v>42</v>
      </c>
      <c r="BD95" s="155">
        <f t="shared" si="283"/>
        <v>42</v>
      </c>
    </row>
    <row r="96" spans="1:56" s="117" customFormat="1" ht="56.25" x14ac:dyDescent="0.25">
      <c r="A96" s="163">
        <v>905</v>
      </c>
      <c r="B96" s="70" t="s">
        <v>53</v>
      </c>
      <c r="C96" s="169" t="s">
        <v>156</v>
      </c>
      <c r="D96" s="189"/>
      <c r="E96" s="189"/>
      <c r="F96" s="156">
        <v>42</v>
      </c>
      <c r="G96" s="156">
        <f>F96</f>
        <v>42</v>
      </c>
      <c r="H96" s="156">
        <f>G96</f>
        <v>42</v>
      </c>
      <c r="I96" s="191">
        <f t="shared" si="271"/>
        <v>0</v>
      </c>
      <c r="J96" s="191">
        <f t="shared" si="271"/>
        <v>0</v>
      </c>
      <c r="K96" s="191">
        <f t="shared" si="271"/>
        <v>0</v>
      </c>
      <c r="L96" s="156">
        <v>42</v>
      </c>
      <c r="M96" s="156">
        <f>L96</f>
        <v>42</v>
      </c>
      <c r="N96" s="156">
        <f>M96</f>
        <v>42</v>
      </c>
      <c r="O96" s="156"/>
      <c r="P96" s="156"/>
      <c r="Q96" s="156"/>
      <c r="R96" s="155">
        <f t="shared" si="264"/>
        <v>42</v>
      </c>
      <c r="S96" s="155">
        <f t="shared" si="264"/>
        <v>42</v>
      </c>
      <c r="T96" s="155">
        <f t="shared" si="264"/>
        <v>42</v>
      </c>
      <c r="U96" s="156"/>
      <c r="V96" s="156"/>
      <c r="W96" s="156"/>
      <c r="X96" s="155">
        <f t="shared" si="186"/>
        <v>42</v>
      </c>
      <c r="Y96" s="155">
        <f t="shared" si="186"/>
        <v>42</v>
      </c>
      <c r="Z96" s="155">
        <f t="shared" si="186"/>
        <v>42</v>
      </c>
      <c r="AA96" s="156"/>
      <c r="AB96" s="156"/>
      <c r="AC96" s="156"/>
      <c r="AD96" s="155">
        <f t="shared" si="187"/>
        <v>42</v>
      </c>
      <c r="AE96" s="155">
        <f t="shared" si="187"/>
        <v>42</v>
      </c>
      <c r="AF96" s="155">
        <f t="shared" si="187"/>
        <v>42</v>
      </c>
      <c r="AG96" s="156">
        <v>300</v>
      </c>
      <c r="AH96" s="156"/>
      <c r="AI96" s="156"/>
      <c r="AJ96" s="155">
        <f t="shared" si="193"/>
        <v>342</v>
      </c>
      <c r="AK96" s="155">
        <f t="shared" si="188"/>
        <v>42</v>
      </c>
      <c r="AL96" s="155">
        <f t="shared" si="188"/>
        <v>42</v>
      </c>
      <c r="AM96" s="156"/>
      <c r="AN96" s="156"/>
      <c r="AO96" s="156"/>
      <c r="AP96" s="155">
        <f t="shared" si="279"/>
        <v>342</v>
      </c>
      <c r="AQ96" s="155">
        <f t="shared" si="279"/>
        <v>42</v>
      </c>
      <c r="AR96" s="155">
        <f t="shared" si="279"/>
        <v>42</v>
      </c>
      <c r="AS96" s="156"/>
      <c r="AT96" s="156"/>
      <c r="AU96" s="156"/>
      <c r="AV96" s="155">
        <f t="shared" si="280"/>
        <v>342</v>
      </c>
      <c r="AW96" s="155">
        <f t="shared" si="280"/>
        <v>42</v>
      </c>
      <c r="AX96" s="155">
        <f t="shared" si="280"/>
        <v>42</v>
      </c>
      <c r="AY96" s="156"/>
      <c r="AZ96" s="156"/>
      <c r="BA96" s="156"/>
      <c r="BB96" s="155">
        <f t="shared" si="281"/>
        <v>342</v>
      </c>
      <c r="BC96" s="155">
        <f t="shared" si="282"/>
        <v>42</v>
      </c>
      <c r="BD96" s="155">
        <f t="shared" si="283"/>
        <v>42</v>
      </c>
    </row>
    <row r="97" spans="1:56" s="117" customFormat="1" ht="93.75" x14ac:dyDescent="0.25">
      <c r="A97" s="163">
        <v>905</v>
      </c>
      <c r="B97" s="185" t="s">
        <v>54</v>
      </c>
      <c r="C97" s="269" t="s">
        <v>527</v>
      </c>
      <c r="D97" s="189"/>
      <c r="E97" s="189"/>
      <c r="F97" s="156">
        <f t="shared" ref="F97:H97" si="292">F99</f>
        <v>2988</v>
      </c>
      <c r="G97" s="156">
        <f t="shared" si="292"/>
        <v>2950</v>
      </c>
      <c r="H97" s="156">
        <f t="shared" si="292"/>
        <v>2950</v>
      </c>
      <c r="I97" s="191">
        <f t="shared" si="271"/>
        <v>0</v>
      </c>
      <c r="J97" s="191">
        <f t="shared" si="271"/>
        <v>0</v>
      </c>
      <c r="K97" s="191">
        <f t="shared" si="271"/>
        <v>0</v>
      </c>
      <c r="L97" s="156">
        <f t="shared" ref="L97:Q97" si="293">L99</f>
        <v>2988</v>
      </c>
      <c r="M97" s="156">
        <f t="shared" si="293"/>
        <v>2950</v>
      </c>
      <c r="N97" s="156">
        <f t="shared" si="293"/>
        <v>2950</v>
      </c>
      <c r="O97" s="156">
        <f t="shared" si="293"/>
        <v>0</v>
      </c>
      <c r="P97" s="156">
        <f t="shared" si="293"/>
        <v>0</v>
      </c>
      <c r="Q97" s="156">
        <f t="shared" si="293"/>
        <v>0</v>
      </c>
      <c r="R97" s="155">
        <f t="shared" si="264"/>
        <v>2988</v>
      </c>
      <c r="S97" s="155">
        <f t="shared" si="264"/>
        <v>2950</v>
      </c>
      <c r="T97" s="155">
        <f t="shared" si="264"/>
        <v>2950</v>
      </c>
      <c r="U97" s="156">
        <f t="shared" ref="U97:W97" si="294">U99</f>
        <v>0</v>
      </c>
      <c r="V97" s="156">
        <f t="shared" si="294"/>
        <v>0</v>
      </c>
      <c r="W97" s="156">
        <f t="shared" si="294"/>
        <v>0</v>
      </c>
      <c r="X97" s="155">
        <f t="shared" si="186"/>
        <v>2988</v>
      </c>
      <c r="Y97" s="155">
        <f t="shared" si="186"/>
        <v>2950</v>
      </c>
      <c r="Z97" s="155">
        <f t="shared" si="186"/>
        <v>2950</v>
      </c>
      <c r="AA97" s="156">
        <f t="shared" ref="AA97:AC97" si="295">AA99</f>
        <v>0</v>
      </c>
      <c r="AB97" s="156">
        <f t="shared" si="295"/>
        <v>0</v>
      </c>
      <c r="AC97" s="156">
        <f t="shared" si="295"/>
        <v>0</v>
      </c>
      <c r="AD97" s="155">
        <f>AD98</f>
        <v>2988</v>
      </c>
      <c r="AE97" s="155">
        <f t="shared" ref="AE97:AF98" si="296">AE98</f>
        <v>2950</v>
      </c>
      <c r="AF97" s="155">
        <f t="shared" si="296"/>
        <v>2950</v>
      </c>
      <c r="AG97" s="155">
        <f>AG98+AG99</f>
        <v>-500</v>
      </c>
      <c r="AH97" s="155">
        <f t="shared" ref="AH97:AL97" si="297">AH98+AH99</f>
        <v>0</v>
      </c>
      <c r="AI97" s="155">
        <f t="shared" si="297"/>
        <v>0</v>
      </c>
      <c r="AJ97" s="155">
        <f t="shared" si="297"/>
        <v>2488</v>
      </c>
      <c r="AK97" s="155">
        <f t="shared" si="297"/>
        <v>2950</v>
      </c>
      <c r="AL97" s="155">
        <f t="shared" si="297"/>
        <v>2950</v>
      </c>
      <c r="AM97" s="155">
        <f>AM98+AM99</f>
        <v>0</v>
      </c>
      <c r="AN97" s="155">
        <f t="shared" ref="AN97:AR97" si="298">AN98+AN99</f>
        <v>0</v>
      </c>
      <c r="AO97" s="155">
        <f t="shared" si="298"/>
        <v>0</v>
      </c>
      <c r="AP97" s="155">
        <f t="shared" si="298"/>
        <v>2488</v>
      </c>
      <c r="AQ97" s="155">
        <f t="shared" si="298"/>
        <v>2950</v>
      </c>
      <c r="AR97" s="155">
        <f t="shared" si="298"/>
        <v>2950</v>
      </c>
      <c r="AS97" s="155">
        <f>AS98+AS99</f>
        <v>0</v>
      </c>
      <c r="AT97" s="155">
        <f t="shared" ref="AT97:AX97" si="299">AT98+AT99</f>
        <v>0</v>
      </c>
      <c r="AU97" s="155">
        <f t="shared" si="299"/>
        <v>0</v>
      </c>
      <c r="AV97" s="155">
        <f t="shared" si="299"/>
        <v>2488</v>
      </c>
      <c r="AW97" s="155">
        <f t="shared" si="299"/>
        <v>2950</v>
      </c>
      <c r="AX97" s="155">
        <f t="shared" si="299"/>
        <v>2950</v>
      </c>
      <c r="AY97" s="155">
        <f>AY98+AY99</f>
        <v>0</v>
      </c>
      <c r="AZ97" s="155">
        <f t="shared" ref="AZ97:BD97" si="300">AZ98+AZ99</f>
        <v>0</v>
      </c>
      <c r="BA97" s="155">
        <f t="shared" si="300"/>
        <v>0</v>
      </c>
      <c r="BB97" s="155">
        <f t="shared" si="300"/>
        <v>2488</v>
      </c>
      <c r="BC97" s="155">
        <f t="shared" si="300"/>
        <v>2950</v>
      </c>
      <c r="BD97" s="155">
        <f t="shared" si="300"/>
        <v>2950</v>
      </c>
    </row>
    <row r="98" spans="1:56" s="117" customFormat="1" ht="75" x14ac:dyDescent="0.25">
      <c r="A98" s="163">
        <v>905</v>
      </c>
      <c r="B98" s="70" t="s">
        <v>55</v>
      </c>
      <c r="C98" s="164" t="s">
        <v>511</v>
      </c>
      <c r="D98" s="189"/>
      <c r="E98" s="189"/>
      <c r="F98" s="156"/>
      <c r="G98" s="156"/>
      <c r="H98" s="156"/>
      <c r="I98" s="191"/>
      <c r="J98" s="191"/>
      <c r="K98" s="191"/>
      <c r="L98" s="156"/>
      <c r="M98" s="156"/>
      <c r="N98" s="156"/>
      <c r="O98" s="156"/>
      <c r="P98" s="156"/>
      <c r="Q98" s="156"/>
      <c r="R98" s="155"/>
      <c r="S98" s="155"/>
      <c r="T98" s="155"/>
      <c r="U98" s="156"/>
      <c r="V98" s="156"/>
      <c r="W98" s="156"/>
      <c r="X98" s="155"/>
      <c r="Y98" s="155"/>
      <c r="Z98" s="155"/>
      <c r="AA98" s="156"/>
      <c r="AB98" s="156"/>
      <c r="AC98" s="156"/>
      <c r="AD98" s="155">
        <f>AD99</f>
        <v>2988</v>
      </c>
      <c r="AE98" s="155">
        <f t="shared" si="296"/>
        <v>2950</v>
      </c>
      <c r="AF98" s="155">
        <f t="shared" si="296"/>
        <v>2950</v>
      </c>
      <c r="AG98" s="156">
        <f>AG100+AG101</f>
        <v>2488</v>
      </c>
      <c r="AH98" s="156">
        <f t="shared" ref="AH98:AL98" si="301">AH100+AH101</f>
        <v>2950</v>
      </c>
      <c r="AI98" s="156">
        <f t="shared" si="301"/>
        <v>2950</v>
      </c>
      <c r="AJ98" s="156">
        <f t="shared" si="301"/>
        <v>2488</v>
      </c>
      <c r="AK98" s="156">
        <f t="shared" si="301"/>
        <v>2950</v>
      </c>
      <c r="AL98" s="156">
        <f t="shared" si="301"/>
        <v>2950</v>
      </c>
      <c r="AM98" s="156">
        <f>AM100+AM101</f>
        <v>0</v>
      </c>
      <c r="AN98" s="156">
        <f t="shared" ref="AN98:AR98" si="302">AN100+AN101</f>
        <v>0</v>
      </c>
      <c r="AO98" s="156">
        <f t="shared" si="302"/>
        <v>0</v>
      </c>
      <c r="AP98" s="156">
        <f t="shared" si="302"/>
        <v>2488</v>
      </c>
      <c r="AQ98" s="156">
        <f t="shared" si="302"/>
        <v>2950</v>
      </c>
      <c r="AR98" s="156">
        <f t="shared" si="302"/>
        <v>2950</v>
      </c>
      <c r="AS98" s="156">
        <f>AS100+AS101</f>
        <v>0</v>
      </c>
      <c r="AT98" s="156">
        <f t="shared" ref="AT98:AX98" si="303">AT100+AT101</f>
        <v>0</v>
      </c>
      <c r="AU98" s="156">
        <f t="shared" si="303"/>
        <v>0</v>
      </c>
      <c r="AV98" s="156">
        <f t="shared" si="303"/>
        <v>2488</v>
      </c>
      <c r="AW98" s="156">
        <f t="shared" si="303"/>
        <v>2950</v>
      </c>
      <c r="AX98" s="156">
        <f t="shared" si="303"/>
        <v>2950</v>
      </c>
      <c r="AY98" s="156">
        <f>AY100+AY101</f>
        <v>0</v>
      </c>
      <c r="AZ98" s="156">
        <f t="shared" ref="AZ98:BD98" si="304">AZ100+AZ101</f>
        <v>0</v>
      </c>
      <c r="BA98" s="156">
        <f t="shared" si="304"/>
        <v>0</v>
      </c>
      <c r="BB98" s="156">
        <f t="shared" si="304"/>
        <v>2488</v>
      </c>
      <c r="BC98" s="156">
        <f t="shared" si="304"/>
        <v>2950</v>
      </c>
      <c r="BD98" s="156">
        <f t="shared" si="304"/>
        <v>2950</v>
      </c>
    </row>
    <row r="99" spans="1:56" s="117" customFormat="1" ht="122.25" hidden="1" customHeight="1" x14ac:dyDescent="0.25">
      <c r="A99" s="163">
        <v>905</v>
      </c>
      <c r="B99" s="70" t="s">
        <v>55</v>
      </c>
      <c r="C99" s="169" t="s">
        <v>512</v>
      </c>
      <c r="D99" s="189"/>
      <c r="E99" s="189"/>
      <c r="F99" s="156">
        <v>2988</v>
      </c>
      <c r="G99" s="156">
        <v>2950</v>
      </c>
      <c r="H99" s="156">
        <v>2950</v>
      </c>
      <c r="I99" s="191">
        <f t="shared" si="271"/>
        <v>0</v>
      </c>
      <c r="J99" s="191">
        <f t="shared" si="271"/>
        <v>0</v>
      </c>
      <c r="K99" s="191">
        <f t="shared" si="271"/>
        <v>0</v>
      </c>
      <c r="L99" s="156">
        <v>2988</v>
      </c>
      <c r="M99" s="156">
        <v>2950</v>
      </c>
      <c r="N99" s="156">
        <v>2950</v>
      </c>
      <c r="O99" s="156"/>
      <c r="P99" s="156"/>
      <c r="Q99" s="156"/>
      <c r="R99" s="155">
        <f t="shared" si="264"/>
        <v>2988</v>
      </c>
      <c r="S99" s="155">
        <f t="shared" si="264"/>
        <v>2950</v>
      </c>
      <c r="T99" s="155">
        <f t="shared" si="264"/>
        <v>2950</v>
      </c>
      <c r="U99" s="156"/>
      <c r="V99" s="156"/>
      <c r="W99" s="156"/>
      <c r="X99" s="155">
        <f t="shared" si="186"/>
        <v>2988</v>
      </c>
      <c r="Y99" s="155">
        <f t="shared" si="186"/>
        <v>2950</v>
      </c>
      <c r="Z99" s="155">
        <f t="shared" si="186"/>
        <v>2950</v>
      </c>
      <c r="AA99" s="156"/>
      <c r="AB99" s="156"/>
      <c r="AC99" s="156"/>
      <c r="AD99" s="155">
        <f>X99+AA99</f>
        <v>2988</v>
      </c>
      <c r="AE99" s="155">
        <f t="shared" si="187"/>
        <v>2950</v>
      </c>
      <c r="AF99" s="155">
        <f t="shared" si="187"/>
        <v>2950</v>
      </c>
      <c r="AG99" s="155">
        <v>-2988</v>
      </c>
      <c r="AH99" s="155">
        <v>-2950</v>
      </c>
      <c r="AI99" s="155">
        <v>-2950</v>
      </c>
      <c r="AJ99" s="155">
        <f t="shared" si="193"/>
        <v>0</v>
      </c>
      <c r="AK99" s="155">
        <f t="shared" si="188"/>
        <v>0</v>
      </c>
      <c r="AL99" s="155">
        <f t="shared" si="188"/>
        <v>0</v>
      </c>
      <c r="AM99" s="155"/>
      <c r="AN99" s="155"/>
      <c r="AO99" s="155"/>
      <c r="AP99" s="155">
        <f t="shared" ref="AP99:AR102" si="305">AJ99+AM99</f>
        <v>0</v>
      </c>
      <c r="AQ99" s="155">
        <f t="shared" si="305"/>
        <v>0</v>
      </c>
      <c r="AR99" s="155">
        <f t="shared" si="305"/>
        <v>0</v>
      </c>
      <c r="AS99" s="155"/>
      <c r="AT99" s="155"/>
      <c r="AU99" s="155"/>
      <c r="AV99" s="155">
        <f t="shared" ref="AV99:AX102" si="306">AP99+AS99</f>
        <v>0</v>
      </c>
      <c r="AW99" s="155">
        <f t="shared" si="306"/>
        <v>0</v>
      </c>
      <c r="AX99" s="155">
        <f t="shared" si="306"/>
        <v>0</v>
      </c>
      <c r="AY99" s="155"/>
      <c r="AZ99" s="155"/>
      <c r="BA99" s="155"/>
      <c r="BB99" s="155">
        <f t="shared" ref="BB99:BB102" si="307">AV99+AY99</f>
        <v>0</v>
      </c>
      <c r="BC99" s="155">
        <f t="shared" ref="BC99:BC101" si="308">AW99+AZ99</f>
        <v>0</v>
      </c>
      <c r="BD99" s="155">
        <f t="shared" ref="BD99:BD102" si="309">AX99+BA99</f>
        <v>0</v>
      </c>
    </row>
    <row r="100" spans="1:56" s="117" customFormat="1" ht="101.25" customHeight="1" x14ac:dyDescent="0.25">
      <c r="A100" s="163"/>
      <c r="B100" s="70" t="s">
        <v>435</v>
      </c>
      <c r="C100" s="169" t="s">
        <v>482</v>
      </c>
      <c r="D100" s="189"/>
      <c r="E100" s="189"/>
      <c r="F100" s="156"/>
      <c r="G100" s="156"/>
      <c r="H100" s="156"/>
      <c r="I100" s="191"/>
      <c r="J100" s="191"/>
      <c r="K100" s="191"/>
      <c r="L100" s="156"/>
      <c r="M100" s="156"/>
      <c r="N100" s="156"/>
      <c r="O100" s="156"/>
      <c r="P100" s="156"/>
      <c r="Q100" s="156"/>
      <c r="R100" s="155"/>
      <c r="S100" s="155"/>
      <c r="T100" s="155"/>
      <c r="U100" s="156"/>
      <c r="V100" s="156"/>
      <c r="W100" s="156"/>
      <c r="X100" s="155"/>
      <c r="Y100" s="155"/>
      <c r="Z100" s="155"/>
      <c r="AA100" s="156"/>
      <c r="AB100" s="156"/>
      <c r="AC100" s="156"/>
      <c r="AD100" s="155">
        <v>0</v>
      </c>
      <c r="AE100" s="155">
        <v>0</v>
      </c>
      <c r="AF100" s="155">
        <v>0</v>
      </c>
      <c r="AG100" s="156">
        <v>950</v>
      </c>
      <c r="AH100" s="156">
        <v>950</v>
      </c>
      <c r="AI100" s="156">
        <v>950</v>
      </c>
      <c r="AJ100" s="155">
        <f t="shared" si="193"/>
        <v>950</v>
      </c>
      <c r="AK100" s="155">
        <f t="shared" si="188"/>
        <v>950</v>
      </c>
      <c r="AL100" s="155">
        <f t="shared" si="188"/>
        <v>950</v>
      </c>
      <c r="AM100" s="156"/>
      <c r="AN100" s="156"/>
      <c r="AO100" s="156"/>
      <c r="AP100" s="155">
        <f t="shared" si="305"/>
        <v>950</v>
      </c>
      <c r="AQ100" s="155">
        <f t="shared" si="305"/>
        <v>950</v>
      </c>
      <c r="AR100" s="155">
        <f t="shared" si="305"/>
        <v>950</v>
      </c>
      <c r="AS100" s="156"/>
      <c r="AT100" s="156"/>
      <c r="AU100" s="156"/>
      <c r="AV100" s="155">
        <f t="shared" si="306"/>
        <v>950</v>
      </c>
      <c r="AW100" s="155">
        <f t="shared" si="306"/>
        <v>950</v>
      </c>
      <c r="AX100" s="155">
        <f t="shared" si="306"/>
        <v>950</v>
      </c>
      <c r="AY100" s="156"/>
      <c r="AZ100" s="156"/>
      <c r="BA100" s="156"/>
      <c r="BB100" s="155">
        <f t="shared" si="307"/>
        <v>950</v>
      </c>
      <c r="BC100" s="155">
        <f t="shared" si="308"/>
        <v>950</v>
      </c>
      <c r="BD100" s="155">
        <f t="shared" si="309"/>
        <v>950</v>
      </c>
    </row>
    <row r="101" spans="1:56" s="117" customFormat="1" ht="101.25" customHeight="1" x14ac:dyDescent="0.25">
      <c r="A101" s="163"/>
      <c r="B101" s="70" t="s">
        <v>436</v>
      </c>
      <c r="C101" s="169" t="s">
        <v>483</v>
      </c>
      <c r="D101" s="189"/>
      <c r="E101" s="189"/>
      <c r="F101" s="156"/>
      <c r="G101" s="156"/>
      <c r="H101" s="156"/>
      <c r="I101" s="191"/>
      <c r="J101" s="191"/>
      <c r="K101" s="191"/>
      <c r="L101" s="156"/>
      <c r="M101" s="156"/>
      <c r="N101" s="156"/>
      <c r="O101" s="156"/>
      <c r="P101" s="156"/>
      <c r="Q101" s="156"/>
      <c r="R101" s="155"/>
      <c r="S101" s="155"/>
      <c r="T101" s="155"/>
      <c r="U101" s="156"/>
      <c r="V101" s="156"/>
      <c r="W101" s="156"/>
      <c r="X101" s="155"/>
      <c r="Y101" s="155"/>
      <c r="Z101" s="155"/>
      <c r="AA101" s="156"/>
      <c r="AB101" s="156"/>
      <c r="AC101" s="156"/>
      <c r="AD101" s="155">
        <v>0</v>
      </c>
      <c r="AE101" s="155">
        <v>0</v>
      </c>
      <c r="AF101" s="155">
        <v>0</v>
      </c>
      <c r="AG101" s="156">
        <f>2038-500</f>
        <v>1538</v>
      </c>
      <c r="AH101" s="156">
        <v>2000</v>
      </c>
      <c r="AI101" s="156">
        <v>2000</v>
      </c>
      <c r="AJ101" s="155">
        <f t="shared" si="193"/>
        <v>1538</v>
      </c>
      <c r="AK101" s="155">
        <f t="shared" si="188"/>
        <v>2000</v>
      </c>
      <c r="AL101" s="155">
        <f t="shared" si="188"/>
        <v>2000</v>
      </c>
      <c r="AM101" s="156"/>
      <c r="AN101" s="156"/>
      <c r="AO101" s="156"/>
      <c r="AP101" s="155">
        <f t="shared" si="305"/>
        <v>1538</v>
      </c>
      <c r="AQ101" s="155">
        <f t="shared" si="305"/>
        <v>2000</v>
      </c>
      <c r="AR101" s="155">
        <f t="shared" si="305"/>
        <v>2000</v>
      </c>
      <c r="AS101" s="156"/>
      <c r="AT101" s="156"/>
      <c r="AU101" s="156"/>
      <c r="AV101" s="155">
        <f t="shared" si="306"/>
        <v>1538</v>
      </c>
      <c r="AW101" s="155">
        <f t="shared" si="306"/>
        <v>2000</v>
      </c>
      <c r="AX101" s="155">
        <f t="shared" si="306"/>
        <v>2000</v>
      </c>
      <c r="AY101" s="156"/>
      <c r="AZ101" s="156"/>
      <c r="BA101" s="156"/>
      <c r="BB101" s="155">
        <f t="shared" si="307"/>
        <v>1538</v>
      </c>
      <c r="BC101" s="155">
        <f t="shared" si="308"/>
        <v>2000</v>
      </c>
      <c r="BD101" s="155">
        <f t="shared" si="309"/>
        <v>2000</v>
      </c>
    </row>
    <row r="102" spans="1:56" s="122" customFormat="1" ht="24" customHeight="1" x14ac:dyDescent="0.25">
      <c r="A102" s="276" t="s">
        <v>350</v>
      </c>
      <c r="B102" s="277" t="s">
        <v>56</v>
      </c>
      <c r="C102" s="186" t="s">
        <v>157</v>
      </c>
      <c r="D102" s="160"/>
      <c r="E102" s="160"/>
      <c r="F102" s="80">
        <f t="shared" ref="F102:H102" si="310">F103</f>
        <v>3399</v>
      </c>
      <c r="G102" s="80">
        <f t="shared" si="310"/>
        <v>3399</v>
      </c>
      <c r="H102" s="80">
        <f t="shared" si="310"/>
        <v>3399</v>
      </c>
      <c r="I102" s="199">
        <f t="shared" si="271"/>
        <v>0</v>
      </c>
      <c r="J102" s="199">
        <f t="shared" si="271"/>
        <v>0</v>
      </c>
      <c r="K102" s="199">
        <f t="shared" si="271"/>
        <v>0</v>
      </c>
      <c r="L102" s="81">
        <f t="shared" ref="L102:Q102" si="311">L103</f>
        <v>3399</v>
      </c>
      <c r="M102" s="81">
        <f t="shared" si="311"/>
        <v>3399</v>
      </c>
      <c r="N102" s="81">
        <f t="shared" si="311"/>
        <v>3399</v>
      </c>
      <c r="O102" s="81">
        <f t="shared" si="311"/>
        <v>544</v>
      </c>
      <c r="P102" s="81">
        <f t="shared" si="311"/>
        <v>0</v>
      </c>
      <c r="Q102" s="81">
        <f t="shared" si="311"/>
        <v>0</v>
      </c>
      <c r="R102" s="278">
        <f t="shared" si="264"/>
        <v>3943</v>
      </c>
      <c r="S102" s="278">
        <f t="shared" si="264"/>
        <v>3399</v>
      </c>
      <c r="T102" s="278">
        <f t="shared" si="264"/>
        <v>3399</v>
      </c>
      <c r="U102" s="81">
        <f t="shared" ref="U102:W102" si="312">U103</f>
        <v>0</v>
      </c>
      <c r="V102" s="81">
        <f t="shared" si="312"/>
        <v>0</v>
      </c>
      <c r="W102" s="81">
        <f t="shared" si="312"/>
        <v>0</v>
      </c>
      <c r="X102" s="278">
        <f t="shared" si="186"/>
        <v>3943</v>
      </c>
      <c r="Y102" s="278">
        <f t="shared" si="186"/>
        <v>3399</v>
      </c>
      <c r="Z102" s="278">
        <f t="shared" si="186"/>
        <v>3399</v>
      </c>
      <c r="AA102" s="81">
        <f t="shared" ref="AA102:AC102" si="313">AA103</f>
        <v>0</v>
      </c>
      <c r="AB102" s="81">
        <f t="shared" si="313"/>
        <v>0</v>
      </c>
      <c r="AC102" s="81">
        <f t="shared" si="313"/>
        <v>0</v>
      </c>
      <c r="AD102" s="278">
        <f t="shared" si="187"/>
        <v>3943</v>
      </c>
      <c r="AE102" s="278">
        <f t="shared" si="187"/>
        <v>3399</v>
      </c>
      <c r="AF102" s="278">
        <f t="shared" si="187"/>
        <v>3399</v>
      </c>
      <c r="AG102" s="81">
        <f t="shared" ref="AG102:AI102" si="314">AG103</f>
        <v>100</v>
      </c>
      <c r="AH102" s="81">
        <f t="shared" si="314"/>
        <v>0</v>
      </c>
      <c r="AI102" s="81">
        <f t="shared" si="314"/>
        <v>0</v>
      </c>
      <c r="AJ102" s="278">
        <f t="shared" si="193"/>
        <v>4043</v>
      </c>
      <c r="AK102" s="278">
        <f>AE102+AH102</f>
        <v>3399</v>
      </c>
      <c r="AL102" s="278">
        <f t="shared" si="188"/>
        <v>3399</v>
      </c>
      <c r="AM102" s="81">
        <f t="shared" ref="AM102:AO102" si="315">AM103</f>
        <v>837</v>
      </c>
      <c r="AN102" s="81">
        <f t="shared" si="315"/>
        <v>0</v>
      </c>
      <c r="AO102" s="81">
        <f t="shared" si="315"/>
        <v>0</v>
      </c>
      <c r="AP102" s="278">
        <f t="shared" si="305"/>
        <v>4880</v>
      </c>
      <c r="AQ102" s="278">
        <f>AK102+AN102</f>
        <v>3399</v>
      </c>
      <c r="AR102" s="278">
        <f t="shared" si="305"/>
        <v>3399</v>
      </c>
      <c r="AS102" s="81">
        <f t="shared" ref="AS102:AU102" si="316">AS103</f>
        <v>0</v>
      </c>
      <c r="AT102" s="81">
        <f t="shared" si="316"/>
        <v>0</v>
      </c>
      <c r="AU102" s="81">
        <f t="shared" si="316"/>
        <v>0</v>
      </c>
      <c r="AV102" s="278">
        <f t="shared" si="306"/>
        <v>4880</v>
      </c>
      <c r="AW102" s="278">
        <f>AQ102+AT102</f>
        <v>3399</v>
      </c>
      <c r="AX102" s="278">
        <f t="shared" si="306"/>
        <v>3399</v>
      </c>
      <c r="AY102" s="81">
        <f t="shared" ref="AY102:BA102" si="317">AY103</f>
        <v>0</v>
      </c>
      <c r="AZ102" s="81">
        <f t="shared" si="317"/>
        <v>0</v>
      </c>
      <c r="BA102" s="81">
        <f t="shared" si="317"/>
        <v>0</v>
      </c>
      <c r="BB102" s="278">
        <f t="shared" si="307"/>
        <v>4880</v>
      </c>
      <c r="BC102" s="278">
        <f>AW102+AZ102</f>
        <v>3399</v>
      </c>
      <c r="BD102" s="278">
        <f t="shared" si="309"/>
        <v>3399</v>
      </c>
    </row>
    <row r="103" spans="1:56" s="122" customFormat="1" x14ac:dyDescent="0.25">
      <c r="A103" s="276" t="s">
        <v>350</v>
      </c>
      <c r="B103" s="185" t="s">
        <v>57</v>
      </c>
      <c r="C103" s="164" t="s">
        <v>158</v>
      </c>
      <c r="D103" s="160"/>
      <c r="E103" s="160"/>
      <c r="F103" s="161">
        <f>F104+F105+F106+F107</f>
        <v>3399</v>
      </c>
      <c r="G103" s="161">
        <f>G104+G105+G106+G107</f>
        <v>3399</v>
      </c>
      <c r="H103" s="161">
        <f>H104+H105+H106+H107</f>
        <v>3399</v>
      </c>
      <c r="I103" s="162">
        <f t="shared" si="271"/>
        <v>0</v>
      </c>
      <c r="J103" s="162">
        <f t="shared" si="271"/>
        <v>0</v>
      </c>
      <c r="K103" s="162">
        <f t="shared" si="271"/>
        <v>0</v>
      </c>
      <c r="L103" s="156">
        <f>L104+L105+L106+L107</f>
        <v>3399</v>
      </c>
      <c r="M103" s="156">
        <f>M104+M105+M106+M107</f>
        <v>3399</v>
      </c>
      <c r="N103" s="156">
        <f>N104+N105+N106+N107</f>
        <v>3399</v>
      </c>
      <c r="O103" s="156">
        <f t="shared" ref="O103:T103" si="318">O104+O105+O106+O107</f>
        <v>544</v>
      </c>
      <c r="P103" s="156">
        <f t="shared" si="318"/>
        <v>0</v>
      </c>
      <c r="Q103" s="156">
        <f t="shared" si="318"/>
        <v>0</v>
      </c>
      <c r="R103" s="156">
        <f t="shared" si="318"/>
        <v>3943</v>
      </c>
      <c r="S103" s="156">
        <f t="shared" si="318"/>
        <v>3399</v>
      </c>
      <c r="T103" s="156">
        <f t="shared" si="318"/>
        <v>3399</v>
      </c>
      <c r="U103" s="156"/>
      <c r="V103" s="156">
        <f t="shared" ref="V103:Z103" si="319">V104+V105+V106+V107</f>
        <v>0</v>
      </c>
      <c r="W103" s="156">
        <f t="shared" si="319"/>
        <v>0</v>
      </c>
      <c r="X103" s="156">
        <f t="shared" si="319"/>
        <v>3943</v>
      </c>
      <c r="Y103" s="156">
        <f t="shared" si="319"/>
        <v>3399</v>
      </c>
      <c r="Z103" s="156">
        <f t="shared" si="319"/>
        <v>3399</v>
      </c>
      <c r="AA103" s="156"/>
      <c r="AB103" s="156">
        <f t="shared" ref="AB103:AP103" si="320">AB104+AB105+AB106+AB107</f>
        <v>0</v>
      </c>
      <c r="AC103" s="156">
        <f t="shared" si="320"/>
        <v>0</v>
      </c>
      <c r="AD103" s="156">
        <f t="shared" si="320"/>
        <v>3943</v>
      </c>
      <c r="AE103" s="156">
        <f t="shared" si="320"/>
        <v>3399</v>
      </c>
      <c r="AF103" s="156">
        <f t="shared" si="320"/>
        <v>3399</v>
      </c>
      <c r="AG103" s="156">
        <f t="shared" si="320"/>
        <v>100</v>
      </c>
      <c r="AH103" s="156">
        <f t="shared" si="320"/>
        <v>0</v>
      </c>
      <c r="AI103" s="156">
        <f t="shared" si="320"/>
        <v>0</v>
      </c>
      <c r="AJ103" s="156">
        <f t="shared" si="320"/>
        <v>4043</v>
      </c>
      <c r="AK103" s="156">
        <f>AK104+AK105+AK106+AK107</f>
        <v>3399</v>
      </c>
      <c r="AL103" s="156">
        <f t="shared" si="320"/>
        <v>3399</v>
      </c>
      <c r="AM103" s="156">
        <f t="shared" si="320"/>
        <v>837</v>
      </c>
      <c r="AN103" s="156">
        <f t="shared" si="320"/>
        <v>0</v>
      </c>
      <c r="AO103" s="156">
        <f t="shared" si="320"/>
        <v>0</v>
      </c>
      <c r="AP103" s="156">
        <f t="shared" si="320"/>
        <v>4880</v>
      </c>
      <c r="AQ103" s="156">
        <f>AQ104+AQ105+AQ106+AQ107</f>
        <v>3399</v>
      </c>
      <c r="AR103" s="156">
        <f t="shared" ref="AR103:AV103" si="321">AR104+AR105+AR106+AR107</f>
        <v>3399</v>
      </c>
      <c r="AS103" s="156">
        <f t="shared" si="321"/>
        <v>0</v>
      </c>
      <c r="AT103" s="156">
        <f t="shared" si="321"/>
        <v>0</v>
      </c>
      <c r="AU103" s="156">
        <f t="shared" si="321"/>
        <v>0</v>
      </c>
      <c r="AV103" s="156">
        <f t="shared" si="321"/>
        <v>4880</v>
      </c>
      <c r="AW103" s="156">
        <f>AW104+AW105+AW106+AW107</f>
        <v>3399</v>
      </c>
      <c r="AX103" s="156">
        <f t="shared" ref="AX103:BB103" si="322">AX104+AX105+AX106+AX107</f>
        <v>3399</v>
      </c>
      <c r="AY103" s="156">
        <f t="shared" si="322"/>
        <v>0</v>
      </c>
      <c r="AZ103" s="156">
        <f t="shared" si="322"/>
        <v>0</v>
      </c>
      <c r="BA103" s="156">
        <f t="shared" si="322"/>
        <v>0</v>
      </c>
      <c r="BB103" s="156">
        <f t="shared" si="322"/>
        <v>4880</v>
      </c>
      <c r="BC103" s="156">
        <f>BC104+BC105+BC106+BC107</f>
        <v>3399</v>
      </c>
      <c r="BD103" s="156">
        <f t="shared" ref="BD103" si="323">BD104+BD105+BD106+BD107</f>
        <v>3399</v>
      </c>
    </row>
    <row r="104" spans="1:56" s="122" customFormat="1" ht="35.25" customHeight="1" x14ac:dyDescent="0.25">
      <c r="A104" s="276" t="s">
        <v>350</v>
      </c>
      <c r="B104" s="70" t="s">
        <v>271</v>
      </c>
      <c r="C104" s="164" t="s">
        <v>159</v>
      </c>
      <c r="D104" s="160"/>
      <c r="E104" s="160"/>
      <c r="F104" s="161">
        <v>1692</v>
      </c>
      <c r="G104" s="161">
        <v>1692</v>
      </c>
      <c r="H104" s="161">
        <v>1692</v>
      </c>
      <c r="I104" s="162">
        <f t="shared" si="271"/>
        <v>0</v>
      </c>
      <c r="J104" s="162">
        <f t="shared" si="271"/>
        <v>0</v>
      </c>
      <c r="K104" s="162">
        <f t="shared" si="271"/>
        <v>0</v>
      </c>
      <c r="L104" s="156">
        <v>1692</v>
      </c>
      <c r="M104" s="156">
        <v>1692</v>
      </c>
      <c r="N104" s="156">
        <v>1692</v>
      </c>
      <c r="O104" s="156"/>
      <c r="P104" s="156"/>
      <c r="Q104" s="156"/>
      <c r="R104" s="154">
        <f t="shared" si="264"/>
        <v>1692</v>
      </c>
      <c r="S104" s="154">
        <f t="shared" si="264"/>
        <v>1692</v>
      </c>
      <c r="T104" s="154">
        <f t="shared" si="264"/>
        <v>1692</v>
      </c>
      <c r="U104" s="156"/>
      <c r="V104" s="156"/>
      <c r="W104" s="156"/>
      <c r="X104" s="154">
        <f t="shared" ref="X104:Z106" si="324">R104+U104</f>
        <v>1692</v>
      </c>
      <c r="Y104" s="154">
        <f t="shared" si="324"/>
        <v>1692</v>
      </c>
      <c r="Z104" s="154">
        <f t="shared" si="324"/>
        <v>1692</v>
      </c>
      <c r="AA104" s="156"/>
      <c r="AB104" s="156"/>
      <c r="AC104" s="156"/>
      <c r="AD104" s="154">
        <f t="shared" ref="AD104:AF106" si="325">X104+AA104</f>
        <v>1692</v>
      </c>
      <c r="AE104" s="154">
        <f t="shared" si="325"/>
        <v>1692</v>
      </c>
      <c r="AF104" s="154">
        <f t="shared" si="325"/>
        <v>1692</v>
      </c>
      <c r="AG104" s="156"/>
      <c r="AH104" s="156"/>
      <c r="AI104" s="156"/>
      <c r="AJ104" s="154">
        <f t="shared" ref="AJ104:AL106" si="326">AD104+AG104</f>
        <v>1692</v>
      </c>
      <c r="AK104" s="154">
        <f t="shared" si="326"/>
        <v>1692</v>
      </c>
      <c r="AL104" s="154">
        <f t="shared" si="326"/>
        <v>1692</v>
      </c>
      <c r="AM104" s="156"/>
      <c r="AN104" s="156"/>
      <c r="AO104" s="156"/>
      <c r="AP104" s="154">
        <f t="shared" ref="AP104:AR106" si="327">AJ104+AM104</f>
        <v>1692</v>
      </c>
      <c r="AQ104" s="154">
        <f t="shared" si="327"/>
        <v>1692</v>
      </c>
      <c r="AR104" s="154">
        <f t="shared" si="327"/>
        <v>1692</v>
      </c>
      <c r="AS104" s="156">
        <v>-78</v>
      </c>
      <c r="AT104" s="156"/>
      <c r="AU104" s="156"/>
      <c r="AV104" s="154">
        <f t="shared" ref="AV104:AX106" si="328">AP104+AS104</f>
        <v>1614</v>
      </c>
      <c r="AW104" s="154">
        <f t="shared" si="328"/>
        <v>1692</v>
      </c>
      <c r="AX104" s="154">
        <f t="shared" si="328"/>
        <v>1692</v>
      </c>
      <c r="AY104" s="156"/>
      <c r="AZ104" s="156"/>
      <c r="BA104" s="156"/>
      <c r="BB104" s="154">
        <f t="shared" ref="BB104:BB106" si="329">AV104+AY104</f>
        <v>1614</v>
      </c>
      <c r="BC104" s="154">
        <f t="shared" ref="BC104:BC106" si="330">AW104+AZ104</f>
        <v>1692</v>
      </c>
      <c r="BD104" s="154">
        <f t="shared" ref="BD104:BD106" si="331">AX104+BA104</f>
        <v>1692</v>
      </c>
    </row>
    <row r="105" spans="1:56" s="122" customFormat="1" ht="5.25" hidden="1" customHeight="1" x14ac:dyDescent="0.25">
      <c r="A105" s="276" t="s">
        <v>350</v>
      </c>
      <c r="B105" s="247" t="s">
        <v>58</v>
      </c>
      <c r="C105" s="279" t="s">
        <v>160</v>
      </c>
      <c r="D105" s="160"/>
      <c r="E105" s="160"/>
      <c r="F105" s="161">
        <v>0</v>
      </c>
      <c r="G105" s="161">
        <v>0</v>
      </c>
      <c r="H105" s="161">
        <v>0</v>
      </c>
      <c r="I105" s="162">
        <f t="shared" si="271"/>
        <v>0</v>
      </c>
      <c r="J105" s="162">
        <f t="shared" si="271"/>
        <v>0</v>
      </c>
      <c r="K105" s="162">
        <f t="shared" si="271"/>
        <v>0</v>
      </c>
      <c r="L105" s="280">
        <v>0</v>
      </c>
      <c r="M105" s="280">
        <v>0</v>
      </c>
      <c r="N105" s="280">
        <v>0</v>
      </c>
      <c r="O105" s="280"/>
      <c r="P105" s="280"/>
      <c r="Q105" s="280"/>
      <c r="R105" s="154">
        <f t="shared" si="264"/>
        <v>0</v>
      </c>
      <c r="S105" s="154">
        <f t="shared" si="264"/>
        <v>0</v>
      </c>
      <c r="T105" s="154">
        <f t="shared" si="264"/>
        <v>0</v>
      </c>
      <c r="U105" s="280"/>
      <c r="V105" s="280"/>
      <c r="W105" s="280"/>
      <c r="X105" s="154">
        <f t="shared" si="324"/>
        <v>0</v>
      </c>
      <c r="Y105" s="154">
        <f t="shared" si="324"/>
        <v>0</v>
      </c>
      <c r="Z105" s="154">
        <f t="shared" si="324"/>
        <v>0</v>
      </c>
      <c r="AA105" s="280"/>
      <c r="AB105" s="280"/>
      <c r="AC105" s="280"/>
      <c r="AD105" s="154">
        <f t="shared" si="325"/>
        <v>0</v>
      </c>
      <c r="AE105" s="154">
        <f t="shared" si="325"/>
        <v>0</v>
      </c>
      <c r="AF105" s="154">
        <f t="shared" si="325"/>
        <v>0</v>
      </c>
      <c r="AG105" s="280"/>
      <c r="AH105" s="280"/>
      <c r="AI105" s="280"/>
      <c r="AJ105" s="154">
        <f t="shared" si="326"/>
        <v>0</v>
      </c>
      <c r="AK105" s="154">
        <f t="shared" si="326"/>
        <v>0</v>
      </c>
      <c r="AL105" s="154">
        <f t="shared" si="326"/>
        <v>0</v>
      </c>
      <c r="AM105" s="280"/>
      <c r="AN105" s="280"/>
      <c r="AO105" s="280"/>
      <c r="AP105" s="154">
        <f t="shared" si="327"/>
        <v>0</v>
      </c>
      <c r="AQ105" s="154">
        <f t="shared" si="327"/>
        <v>0</v>
      </c>
      <c r="AR105" s="154">
        <f t="shared" si="327"/>
        <v>0</v>
      </c>
      <c r="AS105" s="156"/>
      <c r="AT105" s="280"/>
      <c r="AU105" s="280"/>
      <c r="AV105" s="154">
        <f t="shared" si="328"/>
        <v>0</v>
      </c>
      <c r="AW105" s="204">
        <f t="shared" si="328"/>
        <v>0</v>
      </c>
      <c r="AX105" s="204">
        <f t="shared" si="328"/>
        <v>0</v>
      </c>
      <c r="AY105" s="161"/>
      <c r="AZ105" s="161"/>
      <c r="BA105" s="161"/>
      <c r="BB105" s="204">
        <f t="shared" si="329"/>
        <v>0</v>
      </c>
      <c r="BC105" s="204">
        <f t="shared" si="330"/>
        <v>0</v>
      </c>
      <c r="BD105" s="204">
        <f t="shared" si="331"/>
        <v>0</v>
      </c>
    </row>
    <row r="106" spans="1:56" s="122" customFormat="1" x14ac:dyDescent="0.25">
      <c r="A106" s="276" t="s">
        <v>350</v>
      </c>
      <c r="B106" s="70" t="s">
        <v>272</v>
      </c>
      <c r="C106" s="164" t="s">
        <v>161</v>
      </c>
      <c r="D106" s="160"/>
      <c r="E106" s="160"/>
      <c r="F106" s="161">
        <v>10</v>
      </c>
      <c r="G106" s="161">
        <v>10</v>
      </c>
      <c r="H106" s="161">
        <v>10</v>
      </c>
      <c r="I106" s="162">
        <f t="shared" si="271"/>
        <v>0</v>
      </c>
      <c r="J106" s="162">
        <f t="shared" si="271"/>
        <v>0</v>
      </c>
      <c r="K106" s="162">
        <f t="shared" si="271"/>
        <v>0</v>
      </c>
      <c r="L106" s="156">
        <v>10</v>
      </c>
      <c r="M106" s="156">
        <v>10</v>
      </c>
      <c r="N106" s="156">
        <v>10</v>
      </c>
      <c r="O106" s="156"/>
      <c r="P106" s="156"/>
      <c r="Q106" s="156"/>
      <c r="R106" s="154">
        <f t="shared" si="264"/>
        <v>10</v>
      </c>
      <c r="S106" s="154">
        <f t="shared" si="264"/>
        <v>10</v>
      </c>
      <c r="T106" s="154">
        <f t="shared" si="264"/>
        <v>10</v>
      </c>
      <c r="U106" s="156"/>
      <c r="V106" s="156"/>
      <c r="W106" s="156"/>
      <c r="X106" s="154">
        <f t="shared" si="324"/>
        <v>10</v>
      </c>
      <c r="Y106" s="154">
        <f t="shared" si="324"/>
        <v>10</v>
      </c>
      <c r="Z106" s="154">
        <f t="shared" si="324"/>
        <v>10</v>
      </c>
      <c r="AA106" s="156"/>
      <c r="AB106" s="156"/>
      <c r="AC106" s="156"/>
      <c r="AD106" s="154">
        <f t="shared" si="325"/>
        <v>10</v>
      </c>
      <c r="AE106" s="154">
        <f t="shared" si="325"/>
        <v>10</v>
      </c>
      <c r="AF106" s="154">
        <f t="shared" si="325"/>
        <v>10</v>
      </c>
      <c r="AG106" s="156"/>
      <c r="AH106" s="156"/>
      <c r="AI106" s="156"/>
      <c r="AJ106" s="154">
        <f t="shared" si="326"/>
        <v>10</v>
      </c>
      <c r="AK106" s="154">
        <f t="shared" si="326"/>
        <v>10</v>
      </c>
      <c r="AL106" s="154">
        <f t="shared" si="326"/>
        <v>10</v>
      </c>
      <c r="AM106" s="156"/>
      <c r="AN106" s="156"/>
      <c r="AO106" s="156"/>
      <c r="AP106" s="154">
        <f t="shared" si="327"/>
        <v>10</v>
      </c>
      <c r="AQ106" s="154">
        <f t="shared" si="327"/>
        <v>10</v>
      </c>
      <c r="AR106" s="154">
        <f t="shared" si="327"/>
        <v>10</v>
      </c>
      <c r="AS106" s="156"/>
      <c r="AT106" s="156"/>
      <c r="AU106" s="156"/>
      <c r="AV106" s="154">
        <f t="shared" si="328"/>
        <v>10</v>
      </c>
      <c r="AW106" s="154">
        <f t="shared" si="328"/>
        <v>10</v>
      </c>
      <c r="AX106" s="154">
        <f t="shared" si="328"/>
        <v>10</v>
      </c>
      <c r="AY106" s="156"/>
      <c r="AZ106" s="156"/>
      <c r="BA106" s="156"/>
      <c r="BB106" s="154">
        <f t="shared" si="329"/>
        <v>10</v>
      </c>
      <c r="BC106" s="154">
        <f t="shared" si="330"/>
        <v>10</v>
      </c>
      <c r="BD106" s="154">
        <f t="shared" si="331"/>
        <v>10</v>
      </c>
    </row>
    <row r="107" spans="1:56" s="122" customFormat="1" x14ac:dyDescent="0.25">
      <c r="A107" s="276" t="s">
        <v>350</v>
      </c>
      <c r="B107" s="70" t="s">
        <v>273</v>
      </c>
      <c r="C107" s="164" t="s">
        <v>162</v>
      </c>
      <c r="D107" s="160"/>
      <c r="E107" s="160"/>
      <c r="F107" s="161">
        <v>1697</v>
      </c>
      <c r="G107" s="161">
        <v>1697</v>
      </c>
      <c r="H107" s="161">
        <v>1697</v>
      </c>
      <c r="I107" s="162">
        <f t="shared" si="271"/>
        <v>0</v>
      </c>
      <c r="J107" s="162">
        <f t="shared" si="271"/>
        <v>0</v>
      </c>
      <c r="K107" s="162">
        <f t="shared" si="271"/>
        <v>0</v>
      </c>
      <c r="L107" s="156">
        <v>1697</v>
      </c>
      <c r="M107" s="156">
        <v>1697</v>
      </c>
      <c r="N107" s="156">
        <v>1697</v>
      </c>
      <c r="O107" s="156">
        <f>O108+O109</f>
        <v>544</v>
      </c>
      <c r="P107" s="156">
        <f t="shared" ref="P107:T107" si="332">P108+P109</f>
        <v>0</v>
      </c>
      <c r="Q107" s="156">
        <f t="shared" si="332"/>
        <v>0</v>
      </c>
      <c r="R107" s="156">
        <f t="shared" si="332"/>
        <v>2241</v>
      </c>
      <c r="S107" s="156">
        <f t="shared" si="332"/>
        <v>1697</v>
      </c>
      <c r="T107" s="156">
        <f t="shared" si="332"/>
        <v>1697</v>
      </c>
      <c r="U107" s="156">
        <f>U108+U109</f>
        <v>0</v>
      </c>
      <c r="V107" s="156">
        <f t="shared" ref="V107:Z107" si="333">V108+V109</f>
        <v>0</v>
      </c>
      <c r="W107" s="156">
        <f t="shared" si="333"/>
        <v>0</v>
      </c>
      <c r="X107" s="156">
        <f t="shared" si="333"/>
        <v>2241</v>
      </c>
      <c r="Y107" s="156">
        <f t="shared" si="333"/>
        <v>1697</v>
      </c>
      <c r="Z107" s="156">
        <f t="shared" si="333"/>
        <v>1697</v>
      </c>
      <c r="AA107" s="156">
        <f>AA108+AA109</f>
        <v>0</v>
      </c>
      <c r="AB107" s="156">
        <f t="shared" ref="AB107:AF107" si="334">AB108+AB109</f>
        <v>0</v>
      </c>
      <c r="AC107" s="156">
        <f t="shared" si="334"/>
        <v>0</v>
      </c>
      <c r="AD107" s="156">
        <f t="shared" si="334"/>
        <v>2241</v>
      </c>
      <c r="AE107" s="156">
        <f t="shared" si="334"/>
        <v>1697</v>
      </c>
      <c r="AF107" s="156">
        <f t="shared" si="334"/>
        <v>1697</v>
      </c>
      <c r="AG107" s="156">
        <f>AG108+AG109</f>
        <v>100</v>
      </c>
      <c r="AH107" s="156">
        <f t="shared" ref="AH107:AL107" si="335">AH108+AH109</f>
        <v>0</v>
      </c>
      <c r="AI107" s="156">
        <f t="shared" si="335"/>
        <v>0</v>
      </c>
      <c r="AJ107" s="156">
        <f t="shared" si="335"/>
        <v>2341</v>
      </c>
      <c r="AK107" s="156">
        <f t="shared" si="335"/>
        <v>1697</v>
      </c>
      <c r="AL107" s="156">
        <f t="shared" si="335"/>
        <v>1697</v>
      </c>
      <c r="AM107" s="156">
        <f>AM108+AM109</f>
        <v>837</v>
      </c>
      <c r="AN107" s="156">
        <f t="shared" ref="AN107:AR107" si="336">AN108+AN109</f>
        <v>0</v>
      </c>
      <c r="AO107" s="156">
        <f t="shared" si="336"/>
        <v>0</v>
      </c>
      <c r="AP107" s="156">
        <f t="shared" si="336"/>
        <v>3178</v>
      </c>
      <c r="AQ107" s="156">
        <f t="shared" si="336"/>
        <v>1697</v>
      </c>
      <c r="AR107" s="156">
        <f t="shared" si="336"/>
        <v>1697</v>
      </c>
      <c r="AS107" s="156">
        <f>AS108+AS109</f>
        <v>78</v>
      </c>
      <c r="AT107" s="156">
        <f t="shared" ref="AT107:AX107" si="337">AT108+AT109</f>
        <v>0</v>
      </c>
      <c r="AU107" s="156">
        <f t="shared" si="337"/>
        <v>0</v>
      </c>
      <c r="AV107" s="156">
        <f t="shared" si="337"/>
        <v>3256</v>
      </c>
      <c r="AW107" s="156">
        <f t="shared" si="337"/>
        <v>1697</v>
      </c>
      <c r="AX107" s="156">
        <f t="shared" si="337"/>
        <v>1697</v>
      </c>
      <c r="AY107" s="156">
        <f>AY108+AY109</f>
        <v>0</v>
      </c>
      <c r="AZ107" s="156">
        <f t="shared" ref="AZ107:BD107" si="338">AZ108+AZ109</f>
        <v>0</v>
      </c>
      <c r="BA107" s="156">
        <f t="shared" si="338"/>
        <v>0</v>
      </c>
      <c r="BB107" s="156">
        <f t="shared" si="338"/>
        <v>3256</v>
      </c>
      <c r="BC107" s="156">
        <f t="shared" si="338"/>
        <v>1697</v>
      </c>
      <c r="BD107" s="156">
        <f t="shared" si="338"/>
        <v>1697</v>
      </c>
    </row>
    <row r="108" spans="1:56" s="122" customFormat="1" x14ac:dyDescent="0.25">
      <c r="A108" s="276" t="s">
        <v>350</v>
      </c>
      <c r="B108" s="70" t="s">
        <v>274</v>
      </c>
      <c r="C108" s="169" t="s">
        <v>241</v>
      </c>
      <c r="D108" s="160"/>
      <c r="E108" s="160"/>
      <c r="F108" s="161">
        <v>1453</v>
      </c>
      <c r="G108" s="161">
        <v>1453</v>
      </c>
      <c r="H108" s="161">
        <v>1453</v>
      </c>
      <c r="I108" s="162">
        <f t="shared" si="271"/>
        <v>0</v>
      </c>
      <c r="J108" s="162">
        <f t="shared" si="271"/>
        <v>0</v>
      </c>
      <c r="K108" s="162">
        <f t="shared" si="271"/>
        <v>0</v>
      </c>
      <c r="L108" s="156">
        <v>1453</v>
      </c>
      <c r="M108" s="156">
        <v>1453</v>
      </c>
      <c r="N108" s="156">
        <v>1453</v>
      </c>
      <c r="O108" s="156"/>
      <c r="P108" s="156"/>
      <c r="Q108" s="156"/>
      <c r="R108" s="154">
        <f t="shared" si="264"/>
        <v>1453</v>
      </c>
      <c r="S108" s="154">
        <f t="shared" si="264"/>
        <v>1453</v>
      </c>
      <c r="T108" s="154">
        <f t="shared" si="264"/>
        <v>1453</v>
      </c>
      <c r="U108" s="156"/>
      <c r="V108" s="156"/>
      <c r="W108" s="156"/>
      <c r="X108" s="154">
        <f t="shared" ref="X108:Z109" si="339">R108+U108</f>
        <v>1453</v>
      </c>
      <c r="Y108" s="154">
        <f t="shared" si="339"/>
        <v>1453</v>
      </c>
      <c r="Z108" s="154">
        <f t="shared" si="339"/>
        <v>1453</v>
      </c>
      <c r="AA108" s="156"/>
      <c r="AB108" s="156"/>
      <c r="AC108" s="156"/>
      <c r="AD108" s="154">
        <f t="shared" ref="AD108:AF109" si="340">X108+AA108</f>
        <v>1453</v>
      </c>
      <c r="AE108" s="154">
        <f t="shared" si="340"/>
        <v>1453</v>
      </c>
      <c r="AF108" s="154">
        <f t="shared" si="340"/>
        <v>1453</v>
      </c>
      <c r="AG108" s="156"/>
      <c r="AH108" s="156"/>
      <c r="AI108" s="156"/>
      <c r="AJ108" s="154">
        <f t="shared" ref="AJ108:AL109" si="341">AD108+AG108</f>
        <v>1453</v>
      </c>
      <c r="AK108" s="154">
        <f t="shared" si="341"/>
        <v>1453</v>
      </c>
      <c r="AL108" s="154">
        <f t="shared" si="341"/>
        <v>1453</v>
      </c>
      <c r="AM108" s="156">
        <v>167</v>
      </c>
      <c r="AN108" s="156"/>
      <c r="AO108" s="156"/>
      <c r="AP108" s="154">
        <f t="shared" ref="AP108:AR109" si="342">AJ108+AM108</f>
        <v>1620</v>
      </c>
      <c r="AQ108" s="154">
        <f t="shared" si="342"/>
        <v>1453</v>
      </c>
      <c r="AR108" s="154">
        <f t="shared" si="342"/>
        <v>1453</v>
      </c>
      <c r="AS108" s="156"/>
      <c r="AT108" s="156"/>
      <c r="AU108" s="156"/>
      <c r="AV108" s="154">
        <f t="shared" ref="AV108:AX109" si="343">AP108+AS108</f>
        <v>1620</v>
      </c>
      <c r="AW108" s="154">
        <f t="shared" si="343"/>
        <v>1453</v>
      </c>
      <c r="AX108" s="154">
        <f t="shared" si="343"/>
        <v>1453</v>
      </c>
      <c r="AY108" s="156"/>
      <c r="AZ108" s="156"/>
      <c r="BA108" s="156"/>
      <c r="BB108" s="154">
        <f t="shared" ref="BB108:BB109" si="344">AV108+AY108</f>
        <v>1620</v>
      </c>
      <c r="BC108" s="154">
        <f t="shared" ref="BC108:BC109" si="345">AW108+AZ108</f>
        <v>1453</v>
      </c>
      <c r="BD108" s="154">
        <f t="shared" ref="BD108:BD109" si="346">AX108+BA108</f>
        <v>1453</v>
      </c>
    </row>
    <row r="109" spans="1:56" s="117" customFormat="1" x14ac:dyDescent="0.25">
      <c r="A109" s="281" t="s">
        <v>350</v>
      </c>
      <c r="B109" s="70" t="s">
        <v>275</v>
      </c>
      <c r="C109" s="169" t="s">
        <v>245</v>
      </c>
      <c r="D109" s="189"/>
      <c r="E109" s="189"/>
      <c r="F109" s="156">
        <v>244</v>
      </c>
      <c r="G109" s="156">
        <v>244</v>
      </c>
      <c r="H109" s="156">
        <v>244</v>
      </c>
      <c r="I109" s="191">
        <f t="shared" si="271"/>
        <v>0</v>
      </c>
      <c r="J109" s="191">
        <f t="shared" si="271"/>
        <v>0</v>
      </c>
      <c r="K109" s="191">
        <f t="shared" si="271"/>
        <v>0</v>
      </c>
      <c r="L109" s="156">
        <v>244</v>
      </c>
      <c r="M109" s="156">
        <v>244</v>
      </c>
      <c r="N109" s="156">
        <v>244</v>
      </c>
      <c r="O109" s="156">
        <v>544</v>
      </c>
      <c r="P109" s="156"/>
      <c r="Q109" s="156"/>
      <c r="R109" s="155">
        <f t="shared" si="264"/>
        <v>788</v>
      </c>
      <c r="S109" s="155">
        <f t="shared" si="264"/>
        <v>244</v>
      </c>
      <c r="T109" s="155">
        <f t="shared" si="264"/>
        <v>244</v>
      </c>
      <c r="U109" s="156"/>
      <c r="V109" s="156"/>
      <c r="W109" s="156"/>
      <c r="X109" s="155">
        <f t="shared" si="339"/>
        <v>788</v>
      </c>
      <c r="Y109" s="155">
        <f t="shared" si="339"/>
        <v>244</v>
      </c>
      <c r="Z109" s="155">
        <f t="shared" si="339"/>
        <v>244</v>
      </c>
      <c r="AA109" s="156"/>
      <c r="AB109" s="156"/>
      <c r="AC109" s="156"/>
      <c r="AD109" s="155">
        <f t="shared" si="340"/>
        <v>788</v>
      </c>
      <c r="AE109" s="155">
        <f t="shared" si="340"/>
        <v>244</v>
      </c>
      <c r="AF109" s="155">
        <f t="shared" si="340"/>
        <v>244</v>
      </c>
      <c r="AG109" s="156">
        <v>100</v>
      </c>
      <c r="AH109" s="156"/>
      <c r="AI109" s="156"/>
      <c r="AJ109" s="155">
        <f t="shared" si="341"/>
        <v>888</v>
      </c>
      <c r="AK109" s="155">
        <f t="shared" si="341"/>
        <v>244</v>
      </c>
      <c r="AL109" s="155">
        <f t="shared" si="341"/>
        <v>244</v>
      </c>
      <c r="AM109" s="156">
        <v>670</v>
      </c>
      <c r="AN109" s="156"/>
      <c r="AO109" s="156"/>
      <c r="AP109" s="155">
        <f t="shared" si="342"/>
        <v>1558</v>
      </c>
      <c r="AQ109" s="155">
        <f t="shared" si="342"/>
        <v>244</v>
      </c>
      <c r="AR109" s="155">
        <f t="shared" si="342"/>
        <v>244</v>
      </c>
      <c r="AS109" s="156">
        <v>78</v>
      </c>
      <c r="AT109" s="156"/>
      <c r="AU109" s="156"/>
      <c r="AV109" s="155">
        <f t="shared" si="343"/>
        <v>1636</v>
      </c>
      <c r="AW109" s="155">
        <f t="shared" si="343"/>
        <v>244</v>
      </c>
      <c r="AX109" s="155">
        <f t="shared" si="343"/>
        <v>244</v>
      </c>
      <c r="AY109" s="156"/>
      <c r="AZ109" s="156"/>
      <c r="BA109" s="156"/>
      <c r="BB109" s="155">
        <f t="shared" si="344"/>
        <v>1636</v>
      </c>
      <c r="BC109" s="155">
        <f t="shared" si="345"/>
        <v>244</v>
      </c>
      <c r="BD109" s="155">
        <f t="shared" si="346"/>
        <v>244</v>
      </c>
    </row>
    <row r="110" spans="1:56" s="117" customFormat="1" ht="37.5" x14ac:dyDescent="0.25">
      <c r="A110" s="163"/>
      <c r="B110" s="70" t="s">
        <v>59</v>
      </c>
      <c r="C110" s="186" t="s">
        <v>248</v>
      </c>
      <c r="D110" s="189"/>
      <c r="E110" s="189"/>
      <c r="F110" s="81">
        <f>F111+F116</f>
        <v>9320.8000000000011</v>
      </c>
      <c r="G110" s="81">
        <f>G111+G116</f>
        <v>9320.8000000000011</v>
      </c>
      <c r="H110" s="81">
        <f>H111+H116</f>
        <v>9320.8000000000011</v>
      </c>
      <c r="I110" s="191">
        <f t="shared" si="271"/>
        <v>0</v>
      </c>
      <c r="J110" s="191">
        <f t="shared" si="271"/>
        <v>0</v>
      </c>
      <c r="K110" s="191">
        <f t="shared" si="271"/>
        <v>0</v>
      </c>
      <c r="L110" s="81">
        <f t="shared" ref="L110:AO110" si="347">L111+L116</f>
        <v>9320.8000000000011</v>
      </c>
      <c r="M110" s="81">
        <f t="shared" si="347"/>
        <v>9320.8000000000011</v>
      </c>
      <c r="N110" s="81">
        <f t="shared" si="347"/>
        <v>9320.8000000000011</v>
      </c>
      <c r="O110" s="81">
        <f t="shared" si="347"/>
        <v>0</v>
      </c>
      <c r="P110" s="81">
        <f t="shared" si="347"/>
        <v>0</v>
      </c>
      <c r="Q110" s="81">
        <f t="shared" si="347"/>
        <v>0</v>
      </c>
      <c r="R110" s="81">
        <f t="shared" si="347"/>
        <v>9320.8000000000011</v>
      </c>
      <c r="S110" s="81">
        <f t="shared" si="347"/>
        <v>9320.8000000000011</v>
      </c>
      <c r="T110" s="81">
        <f t="shared" si="347"/>
        <v>9320.8000000000011</v>
      </c>
      <c r="U110" s="81">
        <f t="shared" si="347"/>
        <v>0</v>
      </c>
      <c r="V110" s="81">
        <f t="shared" si="347"/>
        <v>0</v>
      </c>
      <c r="W110" s="81">
        <f t="shared" si="347"/>
        <v>0</v>
      </c>
      <c r="X110" s="81">
        <f t="shared" si="347"/>
        <v>9320.8000000000011</v>
      </c>
      <c r="Y110" s="81">
        <f t="shared" si="347"/>
        <v>9320.8000000000011</v>
      </c>
      <c r="Z110" s="81">
        <f t="shared" si="347"/>
        <v>9320.8000000000011</v>
      </c>
      <c r="AA110" s="81">
        <f t="shared" si="347"/>
        <v>0</v>
      </c>
      <c r="AB110" s="81">
        <f t="shared" si="347"/>
        <v>0</v>
      </c>
      <c r="AC110" s="81">
        <f t="shared" si="347"/>
        <v>0</v>
      </c>
      <c r="AD110" s="81">
        <f t="shared" si="347"/>
        <v>9320.8000000000011</v>
      </c>
      <c r="AE110" s="81">
        <f t="shared" si="347"/>
        <v>9320.8000000000011</v>
      </c>
      <c r="AF110" s="81">
        <f t="shared" si="347"/>
        <v>9320.8000000000011</v>
      </c>
      <c r="AG110" s="81">
        <f t="shared" si="347"/>
        <v>302</v>
      </c>
      <c r="AH110" s="81">
        <f t="shared" si="347"/>
        <v>0</v>
      </c>
      <c r="AI110" s="81">
        <f t="shared" si="347"/>
        <v>0</v>
      </c>
      <c r="AJ110" s="81">
        <f>AJ111+AJ116</f>
        <v>9622.8000000000011</v>
      </c>
      <c r="AK110" s="81">
        <f t="shared" si="347"/>
        <v>9320.8000000000011</v>
      </c>
      <c r="AL110" s="81">
        <f t="shared" si="347"/>
        <v>9320.8000000000011</v>
      </c>
      <c r="AM110" s="81">
        <f t="shared" si="347"/>
        <v>0</v>
      </c>
      <c r="AN110" s="81">
        <f t="shared" si="347"/>
        <v>0</v>
      </c>
      <c r="AO110" s="81">
        <f t="shared" si="347"/>
        <v>0</v>
      </c>
      <c r="AP110" s="81">
        <f>AP111+AP116</f>
        <v>9622.8000000000011</v>
      </c>
      <c r="AQ110" s="81">
        <f t="shared" ref="AQ110:AU110" si="348">AQ111+AQ116</f>
        <v>9320.8000000000011</v>
      </c>
      <c r="AR110" s="81">
        <f t="shared" si="348"/>
        <v>9320.8000000000011</v>
      </c>
      <c r="AS110" s="81">
        <f t="shared" si="348"/>
        <v>-42</v>
      </c>
      <c r="AT110" s="81">
        <f t="shared" si="348"/>
        <v>0</v>
      </c>
      <c r="AU110" s="81">
        <f t="shared" si="348"/>
        <v>0</v>
      </c>
      <c r="AV110" s="81">
        <f>AV111+AV116</f>
        <v>9580.8000000000011</v>
      </c>
      <c r="AW110" s="81">
        <f t="shared" ref="AW110:BA110" si="349">AW111+AW116</f>
        <v>9320.8000000000011</v>
      </c>
      <c r="AX110" s="81">
        <f t="shared" si="349"/>
        <v>9320.8000000000011</v>
      </c>
      <c r="AY110" s="81">
        <f t="shared" si="349"/>
        <v>-1481.8</v>
      </c>
      <c r="AZ110" s="81">
        <f t="shared" si="349"/>
        <v>0</v>
      </c>
      <c r="BA110" s="81">
        <f t="shared" si="349"/>
        <v>0</v>
      </c>
      <c r="BB110" s="81">
        <f>BB111+BB116</f>
        <v>8099.0000000000009</v>
      </c>
      <c r="BC110" s="81">
        <f t="shared" ref="BC110:BD110" si="350">BC111+BC116</f>
        <v>9320.8000000000011</v>
      </c>
      <c r="BD110" s="81">
        <f t="shared" si="350"/>
        <v>9320.8000000000011</v>
      </c>
    </row>
    <row r="111" spans="1:56" s="122" customFormat="1" x14ac:dyDescent="0.25">
      <c r="A111" s="149">
        <v>911</v>
      </c>
      <c r="B111" s="185" t="s">
        <v>60</v>
      </c>
      <c r="C111" s="164" t="s">
        <v>163</v>
      </c>
      <c r="D111" s="160"/>
      <c r="E111" s="160"/>
      <c r="F111" s="161">
        <f t="shared" ref="F111:H111" si="351">F113</f>
        <v>1175.7</v>
      </c>
      <c r="G111" s="161">
        <f t="shared" si="351"/>
        <v>1175.7</v>
      </c>
      <c r="H111" s="161">
        <f t="shared" si="351"/>
        <v>1175.7</v>
      </c>
      <c r="I111" s="162">
        <f t="shared" si="271"/>
        <v>0</v>
      </c>
      <c r="J111" s="162">
        <f t="shared" si="271"/>
        <v>0</v>
      </c>
      <c r="K111" s="162">
        <f t="shared" si="271"/>
        <v>0</v>
      </c>
      <c r="L111" s="156">
        <f t="shared" ref="L111:AE111" si="352">L113</f>
        <v>1175.7</v>
      </c>
      <c r="M111" s="156">
        <f t="shared" si="352"/>
        <v>1175.7</v>
      </c>
      <c r="N111" s="156">
        <f t="shared" si="352"/>
        <v>1175.7</v>
      </c>
      <c r="O111" s="156">
        <f t="shared" si="352"/>
        <v>0</v>
      </c>
      <c r="P111" s="156">
        <f t="shared" si="352"/>
        <v>0</v>
      </c>
      <c r="Q111" s="156">
        <f t="shared" si="352"/>
        <v>0</v>
      </c>
      <c r="R111" s="156">
        <f t="shared" si="352"/>
        <v>1175.7</v>
      </c>
      <c r="S111" s="156">
        <f t="shared" si="352"/>
        <v>1175.7</v>
      </c>
      <c r="T111" s="156">
        <f t="shared" si="352"/>
        <v>1175.7</v>
      </c>
      <c r="U111" s="156">
        <f t="shared" si="352"/>
        <v>0</v>
      </c>
      <c r="V111" s="156">
        <f t="shared" si="352"/>
        <v>0</v>
      </c>
      <c r="W111" s="156">
        <f t="shared" si="352"/>
        <v>0</v>
      </c>
      <c r="X111" s="156">
        <f t="shared" si="352"/>
        <v>1175.7</v>
      </c>
      <c r="Y111" s="156">
        <f t="shared" si="352"/>
        <v>1175.7</v>
      </c>
      <c r="Z111" s="156">
        <f t="shared" si="352"/>
        <v>1175.7</v>
      </c>
      <c r="AA111" s="156">
        <f t="shared" si="352"/>
        <v>0</v>
      </c>
      <c r="AB111" s="156">
        <f t="shared" si="352"/>
        <v>0</v>
      </c>
      <c r="AC111" s="156">
        <f t="shared" si="352"/>
        <v>0</v>
      </c>
      <c r="AD111" s="156">
        <f>AD113</f>
        <v>1175.7</v>
      </c>
      <c r="AE111" s="156">
        <f t="shared" si="352"/>
        <v>1175.7</v>
      </c>
      <c r="AF111" s="156">
        <f>AF113</f>
        <v>1175.7</v>
      </c>
      <c r="AG111" s="156">
        <f>AG113+AG112</f>
        <v>0</v>
      </c>
      <c r="AH111" s="156">
        <f t="shared" ref="AH111:AI111" si="353">AH113+AH112</f>
        <v>0</v>
      </c>
      <c r="AI111" s="156">
        <f t="shared" si="353"/>
        <v>0</v>
      </c>
      <c r="AJ111" s="156">
        <f>AJ112</f>
        <v>1175.7</v>
      </c>
      <c r="AK111" s="156">
        <f t="shared" ref="AK111:AL111" si="354">AK112</f>
        <v>1175.7</v>
      </c>
      <c r="AL111" s="156">
        <f t="shared" si="354"/>
        <v>1175.7</v>
      </c>
      <c r="AM111" s="156">
        <f>AM113+AM112</f>
        <v>238.39999999999998</v>
      </c>
      <c r="AN111" s="156">
        <f t="shared" ref="AN111:AO111" si="355">AN113+AN112</f>
        <v>0</v>
      </c>
      <c r="AO111" s="156">
        <f t="shared" si="355"/>
        <v>0</v>
      </c>
      <c r="AP111" s="156">
        <f>AP112</f>
        <v>1414.1</v>
      </c>
      <c r="AQ111" s="156">
        <f t="shared" ref="AQ111:AR111" si="356">AQ112</f>
        <v>1175.7</v>
      </c>
      <c r="AR111" s="156">
        <f t="shared" si="356"/>
        <v>1175.7</v>
      </c>
      <c r="AS111" s="156">
        <f>AS113+AS112</f>
        <v>0</v>
      </c>
      <c r="AT111" s="156">
        <f t="shared" ref="AT111:AU111" si="357">AT113+AT112</f>
        <v>0</v>
      </c>
      <c r="AU111" s="156">
        <f t="shared" si="357"/>
        <v>0</v>
      </c>
      <c r="AV111" s="156">
        <f>AV112</f>
        <v>1414.1</v>
      </c>
      <c r="AW111" s="156">
        <f t="shared" ref="AW111:AX111" si="358">AW112</f>
        <v>1175.7</v>
      </c>
      <c r="AX111" s="156">
        <f t="shared" si="358"/>
        <v>1175.7</v>
      </c>
      <c r="AY111" s="156">
        <f>AY113+AY112</f>
        <v>-153.30000000000001</v>
      </c>
      <c r="AZ111" s="156">
        <f t="shared" ref="AZ111:BA111" si="359">AZ113+AZ112</f>
        <v>0</v>
      </c>
      <c r="BA111" s="156">
        <f t="shared" si="359"/>
        <v>0</v>
      </c>
      <c r="BB111" s="156">
        <f>BB112</f>
        <v>1260.8000000000002</v>
      </c>
      <c r="BC111" s="156">
        <f t="shared" ref="BC111:BD111" si="360">BC112</f>
        <v>1175.7</v>
      </c>
      <c r="BD111" s="156">
        <f t="shared" si="360"/>
        <v>1175.7</v>
      </c>
    </row>
    <row r="112" spans="1:56" s="117" customFormat="1" ht="37.5" x14ac:dyDescent="0.25">
      <c r="A112" s="163">
        <v>911</v>
      </c>
      <c r="B112" s="275" t="s">
        <v>61</v>
      </c>
      <c r="C112" s="252" t="s">
        <v>164</v>
      </c>
      <c r="D112" s="189"/>
      <c r="E112" s="189"/>
      <c r="F112" s="156"/>
      <c r="G112" s="156"/>
      <c r="H112" s="156"/>
      <c r="I112" s="191"/>
      <c r="J112" s="191"/>
      <c r="K112" s="191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>
        <v>0</v>
      </c>
      <c r="AE112" s="156">
        <v>0</v>
      </c>
      <c r="AF112" s="156">
        <v>0</v>
      </c>
      <c r="AG112" s="156">
        <f>AG114+AG115</f>
        <v>1175.7</v>
      </c>
      <c r="AH112" s="156">
        <f t="shared" ref="AH112:AI112" si="361">AH114+AH115</f>
        <v>1175.7</v>
      </c>
      <c r="AI112" s="156">
        <f t="shared" si="361"/>
        <v>1175.7</v>
      </c>
      <c r="AJ112" s="156">
        <f>AJ113+AJ114+AJ115</f>
        <v>1175.7</v>
      </c>
      <c r="AK112" s="156">
        <f t="shared" ref="AK112:AL112" si="362">AK113+AK114+AK115</f>
        <v>1175.7</v>
      </c>
      <c r="AL112" s="156">
        <f t="shared" si="362"/>
        <v>1175.7</v>
      </c>
      <c r="AM112" s="156">
        <f>AM114+AM115</f>
        <v>238.39999999999998</v>
      </c>
      <c r="AN112" s="156">
        <f t="shared" ref="AN112:AO112" si="363">AN114+AN115</f>
        <v>0</v>
      </c>
      <c r="AO112" s="156">
        <f t="shared" si="363"/>
        <v>0</v>
      </c>
      <c r="AP112" s="156">
        <f>AP113+AP114+AP115</f>
        <v>1414.1</v>
      </c>
      <c r="AQ112" s="156">
        <f t="shared" ref="AQ112:AR112" si="364">AQ113+AQ114+AQ115</f>
        <v>1175.7</v>
      </c>
      <c r="AR112" s="156">
        <f t="shared" si="364"/>
        <v>1175.7</v>
      </c>
      <c r="AS112" s="156">
        <f>AS114+AS115</f>
        <v>0</v>
      </c>
      <c r="AT112" s="156">
        <f t="shared" ref="AT112:AU112" si="365">AT114+AT115</f>
        <v>0</v>
      </c>
      <c r="AU112" s="156">
        <f t="shared" si="365"/>
        <v>0</v>
      </c>
      <c r="AV112" s="156">
        <f>AV113+AV114+AV115</f>
        <v>1414.1</v>
      </c>
      <c r="AW112" s="156">
        <f t="shared" ref="AW112:AX112" si="366">AW113+AW114+AW115</f>
        <v>1175.7</v>
      </c>
      <c r="AX112" s="156">
        <f t="shared" si="366"/>
        <v>1175.7</v>
      </c>
      <c r="AY112" s="156">
        <f>AY114+AY115</f>
        <v>-153.30000000000001</v>
      </c>
      <c r="AZ112" s="156">
        <f t="shared" ref="AZ112:BA112" si="367">AZ114+AZ115</f>
        <v>0</v>
      </c>
      <c r="BA112" s="156">
        <f t="shared" si="367"/>
        <v>0</v>
      </c>
      <c r="BB112" s="156">
        <f>BB113+BB114+BB115</f>
        <v>1260.8000000000002</v>
      </c>
      <c r="BC112" s="156">
        <f t="shared" ref="BC112:BD112" si="368">BC113+BC114+BC115</f>
        <v>1175.7</v>
      </c>
      <c r="BD112" s="156">
        <f t="shared" si="368"/>
        <v>1175.7</v>
      </c>
    </row>
    <row r="113" spans="1:56" s="117" customFormat="1" ht="37.5" hidden="1" x14ac:dyDescent="0.25">
      <c r="A113" s="163">
        <v>911</v>
      </c>
      <c r="B113" s="275" t="s">
        <v>61</v>
      </c>
      <c r="C113" s="169" t="s">
        <v>164</v>
      </c>
      <c r="D113" s="189"/>
      <c r="E113" s="189"/>
      <c r="F113" s="156">
        <v>1175.7</v>
      </c>
      <c r="G113" s="156">
        <f>F113</f>
        <v>1175.7</v>
      </c>
      <c r="H113" s="156">
        <f>G113</f>
        <v>1175.7</v>
      </c>
      <c r="I113" s="191">
        <f t="shared" si="271"/>
        <v>0</v>
      </c>
      <c r="J113" s="191">
        <f t="shared" si="271"/>
        <v>0</v>
      </c>
      <c r="K113" s="191">
        <f t="shared" si="271"/>
        <v>0</v>
      </c>
      <c r="L113" s="156">
        <v>1175.7</v>
      </c>
      <c r="M113" s="156">
        <f>L113</f>
        <v>1175.7</v>
      </c>
      <c r="N113" s="156">
        <f>M113</f>
        <v>1175.7</v>
      </c>
      <c r="O113" s="156"/>
      <c r="P113" s="156"/>
      <c r="Q113" s="156"/>
      <c r="R113" s="155">
        <f t="shared" si="264"/>
        <v>1175.7</v>
      </c>
      <c r="S113" s="155">
        <f t="shared" si="264"/>
        <v>1175.7</v>
      </c>
      <c r="T113" s="155">
        <f t="shared" si="264"/>
        <v>1175.7</v>
      </c>
      <c r="U113" s="156"/>
      <c r="V113" s="156"/>
      <c r="W113" s="156"/>
      <c r="X113" s="155">
        <f t="shared" ref="X113:Z113" si="369">R113+U113</f>
        <v>1175.7</v>
      </c>
      <c r="Y113" s="155">
        <f t="shared" si="369"/>
        <v>1175.7</v>
      </c>
      <c r="Z113" s="155">
        <f t="shared" si="369"/>
        <v>1175.7</v>
      </c>
      <c r="AA113" s="156"/>
      <c r="AB113" s="156"/>
      <c r="AC113" s="156"/>
      <c r="AD113" s="155">
        <f t="shared" ref="AD113:AF113" si="370">X113+AA113</f>
        <v>1175.7</v>
      </c>
      <c r="AE113" s="155">
        <f t="shared" si="370"/>
        <v>1175.7</v>
      </c>
      <c r="AF113" s="155">
        <f t="shared" si="370"/>
        <v>1175.7</v>
      </c>
      <c r="AG113" s="156">
        <v>-1175.7</v>
      </c>
      <c r="AH113" s="156">
        <v>-1175.7</v>
      </c>
      <c r="AI113" s="156">
        <v>-1175.7</v>
      </c>
      <c r="AJ113" s="155">
        <f t="shared" ref="AJ113:AL115" si="371">AD113+AG113</f>
        <v>0</v>
      </c>
      <c r="AK113" s="155">
        <f t="shared" si="371"/>
        <v>0</v>
      </c>
      <c r="AL113" s="155">
        <f t="shared" si="371"/>
        <v>0</v>
      </c>
      <c r="AM113" s="156"/>
      <c r="AN113" s="156"/>
      <c r="AO113" s="156"/>
      <c r="AP113" s="155">
        <f t="shared" ref="AP113:AR115" si="372">AJ113+AM113</f>
        <v>0</v>
      </c>
      <c r="AQ113" s="155">
        <f t="shared" si="372"/>
        <v>0</v>
      </c>
      <c r="AR113" s="155">
        <f t="shared" si="372"/>
        <v>0</v>
      </c>
      <c r="AS113" s="156"/>
      <c r="AT113" s="156"/>
      <c r="AU113" s="156"/>
      <c r="AV113" s="155">
        <f t="shared" ref="AV113:AX115" si="373">AP113+AS113</f>
        <v>0</v>
      </c>
      <c r="AW113" s="155">
        <f t="shared" si="373"/>
        <v>0</v>
      </c>
      <c r="AX113" s="155">
        <f t="shared" si="373"/>
        <v>0</v>
      </c>
      <c r="AY113" s="156"/>
      <c r="AZ113" s="156"/>
      <c r="BA113" s="156"/>
      <c r="BB113" s="155">
        <f t="shared" ref="BB113:BB115" si="374">AV113+AY113</f>
        <v>0</v>
      </c>
      <c r="BC113" s="155">
        <f t="shared" ref="BC113:BC115" si="375">AW113+AZ113</f>
        <v>0</v>
      </c>
      <c r="BD113" s="155">
        <f t="shared" ref="BD113:BD115" si="376">AX113+BA113</f>
        <v>0</v>
      </c>
    </row>
    <row r="114" spans="1:56" s="117" customFormat="1" ht="37.5" x14ac:dyDescent="0.25">
      <c r="A114" s="163"/>
      <c r="B114" s="275" t="s">
        <v>448</v>
      </c>
      <c r="C114" s="169" t="s">
        <v>449</v>
      </c>
      <c r="D114" s="189"/>
      <c r="E114" s="189"/>
      <c r="F114" s="156"/>
      <c r="G114" s="156"/>
      <c r="H114" s="156"/>
      <c r="I114" s="191"/>
      <c r="J114" s="191"/>
      <c r="K114" s="191"/>
      <c r="L114" s="156"/>
      <c r="M114" s="156"/>
      <c r="N114" s="156"/>
      <c r="O114" s="156"/>
      <c r="P114" s="156"/>
      <c r="Q114" s="156"/>
      <c r="R114" s="155"/>
      <c r="S114" s="155"/>
      <c r="T114" s="155"/>
      <c r="U114" s="156"/>
      <c r="V114" s="156"/>
      <c r="W114" s="156"/>
      <c r="X114" s="155"/>
      <c r="Y114" s="155"/>
      <c r="Z114" s="155"/>
      <c r="AA114" s="156"/>
      <c r="AB114" s="156"/>
      <c r="AC114" s="156"/>
      <c r="AD114" s="155">
        <v>0</v>
      </c>
      <c r="AE114" s="155">
        <v>0</v>
      </c>
      <c r="AF114" s="155">
        <v>0</v>
      </c>
      <c r="AG114" s="156">
        <v>1073.7</v>
      </c>
      <c r="AH114" s="156">
        <v>1073.7</v>
      </c>
      <c r="AI114" s="156">
        <v>1073.7</v>
      </c>
      <c r="AJ114" s="155">
        <f t="shared" si="371"/>
        <v>1073.7</v>
      </c>
      <c r="AK114" s="155">
        <f t="shared" si="371"/>
        <v>1073.7</v>
      </c>
      <c r="AL114" s="155">
        <f t="shared" si="371"/>
        <v>1073.7</v>
      </c>
      <c r="AM114" s="156">
        <v>-150</v>
      </c>
      <c r="AN114" s="156"/>
      <c r="AO114" s="156"/>
      <c r="AP114" s="155">
        <f t="shared" si="372"/>
        <v>923.7</v>
      </c>
      <c r="AQ114" s="155">
        <f t="shared" si="372"/>
        <v>1073.7</v>
      </c>
      <c r="AR114" s="155">
        <f t="shared" si="372"/>
        <v>1073.7</v>
      </c>
      <c r="AS114" s="156"/>
      <c r="AT114" s="156"/>
      <c r="AU114" s="156"/>
      <c r="AV114" s="155">
        <f t="shared" si="373"/>
        <v>923.7</v>
      </c>
      <c r="AW114" s="155">
        <f t="shared" si="373"/>
        <v>1073.7</v>
      </c>
      <c r="AX114" s="155">
        <f t="shared" si="373"/>
        <v>1073.7</v>
      </c>
      <c r="AY114" s="156">
        <v>-159.30000000000001</v>
      </c>
      <c r="AZ114" s="156"/>
      <c r="BA114" s="156"/>
      <c r="BB114" s="155">
        <f t="shared" si="374"/>
        <v>764.40000000000009</v>
      </c>
      <c r="BC114" s="155">
        <f t="shared" si="375"/>
        <v>1073.7</v>
      </c>
      <c r="BD114" s="155">
        <f t="shared" si="376"/>
        <v>1073.7</v>
      </c>
    </row>
    <row r="115" spans="1:56" s="117" customFormat="1" ht="56.25" x14ac:dyDescent="0.25">
      <c r="A115" s="163">
        <v>911</v>
      </c>
      <c r="B115" s="70" t="s">
        <v>446</v>
      </c>
      <c r="C115" s="170" t="s">
        <v>464</v>
      </c>
      <c r="D115" s="189"/>
      <c r="E115" s="189"/>
      <c r="F115" s="156"/>
      <c r="G115" s="156"/>
      <c r="H115" s="156"/>
      <c r="I115" s="191"/>
      <c r="J115" s="191"/>
      <c r="K115" s="191"/>
      <c r="L115" s="156"/>
      <c r="M115" s="156"/>
      <c r="N115" s="156"/>
      <c r="O115" s="156"/>
      <c r="P115" s="156"/>
      <c r="Q115" s="156"/>
      <c r="R115" s="155"/>
      <c r="S115" s="155"/>
      <c r="T115" s="155"/>
      <c r="U115" s="156"/>
      <c r="V115" s="156"/>
      <c r="W115" s="156"/>
      <c r="X115" s="155"/>
      <c r="Y115" s="155"/>
      <c r="Z115" s="155"/>
      <c r="AA115" s="156"/>
      <c r="AB115" s="156"/>
      <c r="AC115" s="156"/>
      <c r="AD115" s="155">
        <v>0</v>
      </c>
      <c r="AE115" s="155">
        <v>0</v>
      </c>
      <c r="AF115" s="155">
        <v>0</v>
      </c>
      <c r="AG115" s="156">
        <v>102</v>
      </c>
      <c r="AH115" s="156">
        <v>102</v>
      </c>
      <c r="AI115" s="156">
        <v>102</v>
      </c>
      <c r="AJ115" s="155">
        <f t="shared" si="371"/>
        <v>102</v>
      </c>
      <c r="AK115" s="155">
        <f t="shared" si="371"/>
        <v>102</v>
      </c>
      <c r="AL115" s="155">
        <f t="shared" si="371"/>
        <v>102</v>
      </c>
      <c r="AM115" s="156">
        <v>388.4</v>
      </c>
      <c r="AN115" s="156"/>
      <c r="AO115" s="156"/>
      <c r="AP115" s="155">
        <f t="shared" si="372"/>
        <v>490.4</v>
      </c>
      <c r="AQ115" s="155">
        <f t="shared" si="372"/>
        <v>102</v>
      </c>
      <c r="AR115" s="155">
        <f t="shared" si="372"/>
        <v>102</v>
      </c>
      <c r="AS115" s="156"/>
      <c r="AT115" s="156"/>
      <c r="AU115" s="156"/>
      <c r="AV115" s="155">
        <f t="shared" si="373"/>
        <v>490.4</v>
      </c>
      <c r="AW115" s="155">
        <f t="shared" si="373"/>
        <v>102</v>
      </c>
      <c r="AX115" s="155">
        <f t="shared" si="373"/>
        <v>102</v>
      </c>
      <c r="AY115" s="156">
        <v>6</v>
      </c>
      <c r="AZ115" s="156"/>
      <c r="BA115" s="156"/>
      <c r="BB115" s="155">
        <f t="shared" si="374"/>
        <v>496.4</v>
      </c>
      <c r="BC115" s="155">
        <f t="shared" si="375"/>
        <v>102</v>
      </c>
      <c r="BD115" s="155">
        <f t="shared" si="376"/>
        <v>102</v>
      </c>
    </row>
    <row r="116" spans="1:56" s="117" customFormat="1" x14ac:dyDescent="0.25">
      <c r="A116" s="163"/>
      <c r="B116" s="70" t="s">
        <v>62</v>
      </c>
      <c r="C116" s="164" t="s">
        <v>165</v>
      </c>
      <c r="D116" s="189"/>
      <c r="E116" s="189"/>
      <c r="F116" s="156">
        <f t="shared" ref="F116:H116" si="377">F117+F119</f>
        <v>8145.1</v>
      </c>
      <c r="G116" s="156">
        <f t="shared" si="377"/>
        <v>8145.1</v>
      </c>
      <c r="H116" s="156">
        <f t="shared" si="377"/>
        <v>8145.1</v>
      </c>
      <c r="I116" s="191">
        <f t="shared" si="271"/>
        <v>0</v>
      </c>
      <c r="J116" s="191">
        <f t="shared" si="271"/>
        <v>0</v>
      </c>
      <c r="K116" s="191">
        <f t="shared" si="271"/>
        <v>0</v>
      </c>
      <c r="L116" s="156">
        <f t="shared" ref="L116:AF116" si="378">L117+L119</f>
        <v>8145.1</v>
      </c>
      <c r="M116" s="156">
        <f t="shared" si="378"/>
        <v>8145.1</v>
      </c>
      <c r="N116" s="156">
        <f t="shared" si="378"/>
        <v>8145.1</v>
      </c>
      <c r="O116" s="156">
        <f t="shared" si="378"/>
        <v>0</v>
      </c>
      <c r="P116" s="156">
        <f t="shared" si="378"/>
        <v>0</v>
      </c>
      <c r="Q116" s="156">
        <f t="shared" si="378"/>
        <v>0</v>
      </c>
      <c r="R116" s="156">
        <f t="shared" si="378"/>
        <v>8145.1</v>
      </c>
      <c r="S116" s="156">
        <f t="shared" si="378"/>
        <v>8145.1</v>
      </c>
      <c r="T116" s="156">
        <f t="shared" si="378"/>
        <v>8145.1</v>
      </c>
      <c r="U116" s="156">
        <f t="shared" si="378"/>
        <v>0</v>
      </c>
      <c r="V116" s="156">
        <f t="shared" si="378"/>
        <v>0</v>
      </c>
      <c r="W116" s="156">
        <f t="shared" si="378"/>
        <v>0</v>
      </c>
      <c r="X116" s="156">
        <f t="shared" si="378"/>
        <v>8145.1</v>
      </c>
      <c r="Y116" s="156">
        <f t="shared" si="378"/>
        <v>8145.1</v>
      </c>
      <c r="Z116" s="156">
        <f t="shared" si="378"/>
        <v>8145.1</v>
      </c>
      <c r="AA116" s="156">
        <f t="shared" si="378"/>
        <v>0</v>
      </c>
      <c r="AB116" s="156">
        <f t="shared" si="378"/>
        <v>0</v>
      </c>
      <c r="AC116" s="156">
        <f t="shared" si="378"/>
        <v>0</v>
      </c>
      <c r="AD116" s="156">
        <f t="shared" si="378"/>
        <v>8145.1</v>
      </c>
      <c r="AE116" s="156">
        <f t="shared" si="378"/>
        <v>8145.1</v>
      </c>
      <c r="AF116" s="156">
        <f t="shared" si="378"/>
        <v>8145.1</v>
      </c>
      <c r="AG116" s="156">
        <f>AG117+AG118</f>
        <v>302</v>
      </c>
      <c r="AH116" s="156">
        <f t="shared" ref="AH116:AL116" si="379">AH117+AH118</f>
        <v>0</v>
      </c>
      <c r="AI116" s="156">
        <f t="shared" si="379"/>
        <v>0</v>
      </c>
      <c r="AJ116" s="156">
        <f t="shared" si="379"/>
        <v>8447.1</v>
      </c>
      <c r="AK116" s="156">
        <f t="shared" si="379"/>
        <v>8145.1</v>
      </c>
      <c r="AL116" s="156">
        <f t="shared" si="379"/>
        <v>8145.1</v>
      </c>
      <c r="AM116" s="156">
        <f>AM117+AM118</f>
        <v>-238.4</v>
      </c>
      <c r="AN116" s="156">
        <f t="shared" ref="AN116:AR116" si="380">AN117+AN118</f>
        <v>0</v>
      </c>
      <c r="AO116" s="156">
        <f t="shared" si="380"/>
        <v>0</v>
      </c>
      <c r="AP116" s="156">
        <f t="shared" si="380"/>
        <v>8208.7000000000007</v>
      </c>
      <c r="AQ116" s="156">
        <f t="shared" si="380"/>
        <v>8145.1</v>
      </c>
      <c r="AR116" s="156">
        <f t="shared" si="380"/>
        <v>8145.1</v>
      </c>
      <c r="AS116" s="156">
        <f>AS117+AS118</f>
        <v>-42</v>
      </c>
      <c r="AT116" s="156">
        <f t="shared" ref="AT116:AX116" si="381">AT117+AT118</f>
        <v>0</v>
      </c>
      <c r="AU116" s="156">
        <f t="shared" si="381"/>
        <v>0</v>
      </c>
      <c r="AV116" s="156">
        <f t="shared" si="381"/>
        <v>8166.7000000000007</v>
      </c>
      <c r="AW116" s="156">
        <f t="shared" si="381"/>
        <v>8145.1</v>
      </c>
      <c r="AX116" s="156">
        <f t="shared" si="381"/>
        <v>8145.1</v>
      </c>
      <c r="AY116" s="156">
        <f>AY117+AY118</f>
        <v>-1328.5</v>
      </c>
      <c r="AZ116" s="156">
        <f t="shared" ref="AZ116:BD116" si="382">AZ117+AZ118</f>
        <v>0</v>
      </c>
      <c r="BA116" s="156">
        <f t="shared" si="382"/>
        <v>0</v>
      </c>
      <c r="BB116" s="156">
        <f t="shared" si="382"/>
        <v>6838.2000000000007</v>
      </c>
      <c r="BC116" s="156">
        <f t="shared" si="382"/>
        <v>8145.1</v>
      </c>
      <c r="BD116" s="156">
        <f t="shared" si="382"/>
        <v>8145.1</v>
      </c>
    </row>
    <row r="117" spans="1:56" s="117" customFormat="1" ht="37.5" customHeight="1" x14ac:dyDescent="0.25">
      <c r="A117" s="282" t="s">
        <v>437</v>
      </c>
      <c r="B117" s="70" t="s">
        <v>63</v>
      </c>
      <c r="C117" s="283" t="s">
        <v>166</v>
      </c>
      <c r="D117" s="189"/>
      <c r="E117" s="189"/>
      <c r="F117" s="156">
        <v>1538</v>
      </c>
      <c r="G117" s="156">
        <v>1538</v>
      </c>
      <c r="H117" s="156">
        <v>1538</v>
      </c>
      <c r="I117" s="191">
        <f t="shared" si="271"/>
        <v>0</v>
      </c>
      <c r="J117" s="191">
        <f t="shared" si="271"/>
        <v>0</v>
      </c>
      <c r="K117" s="191">
        <f t="shared" si="271"/>
        <v>0</v>
      </c>
      <c r="L117" s="156">
        <v>1538</v>
      </c>
      <c r="M117" s="156">
        <v>1538</v>
      </c>
      <c r="N117" s="156">
        <v>1538</v>
      </c>
      <c r="O117" s="156"/>
      <c r="P117" s="156"/>
      <c r="Q117" s="156"/>
      <c r="R117" s="155">
        <f t="shared" si="264"/>
        <v>1538</v>
      </c>
      <c r="S117" s="155">
        <f t="shared" si="264"/>
        <v>1538</v>
      </c>
      <c r="T117" s="155">
        <f t="shared" si="264"/>
        <v>1538</v>
      </c>
      <c r="U117" s="156"/>
      <c r="V117" s="156"/>
      <c r="W117" s="156"/>
      <c r="X117" s="155">
        <f t="shared" ref="X117:Z119" si="383">R117+U117</f>
        <v>1538</v>
      </c>
      <c r="Y117" s="155">
        <f t="shared" si="383"/>
        <v>1538</v>
      </c>
      <c r="Z117" s="155">
        <f t="shared" si="383"/>
        <v>1538</v>
      </c>
      <c r="AA117" s="156"/>
      <c r="AB117" s="156"/>
      <c r="AC117" s="156"/>
      <c r="AD117" s="155">
        <f t="shared" ref="AD117:AF119" si="384">X117+AA117</f>
        <v>1538</v>
      </c>
      <c r="AE117" s="155">
        <f t="shared" si="384"/>
        <v>1538</v>
      </c>
      <c r="AF117" s="155">
        <f t="shared" si="384"/>
        <v>1538</v>
      </c>
      <c r="AG117" s="156">
        <v>302</v>
      </c>
      <c r="AH117" s="156"/>
      <c r="AI117" s="156"/>
      <c r="AJ117" s="155">
        <f t="shared" ref="AJ117:AL121" si="385">AD117+AG117</f>
        <v>1840</v>
      </c>
      <c r="AK117" s="155">
        <f t="shared" si="385"/>
        <v>1538</v>
      </c>
      <c r="AL117" s="155">
        <f t="shared" si="385"/>
        <v>1538</v>
      </c>
      <c r="AM117" s="156"/>
      <c r="AN117" s="156"/>
      <c r="AO117" s="156"/>
      <c r="AP117" s="155">
        <f t="shared" ref="AP117:AR117" si="386">AJ117+AM117</f>
        <v>1840</v>
      </c>
      <c r="AQ117" s="155">
        <f t="shared" si="386"/>
        <v>1538</v>
      </c>
      <c r="AR117" s="155">
        <f t="shared" si="386"/>
        <v>1538</v>
      </c>
      <c r="AS117" s="156">
        <v>-42</v>
      </c>
      <c r="AT117" s="156"/>
      <c r="AU117" s="156"/>
      <c r="AV117" s="155">
        <f>AP117+AS117</f>
        <v>1798</v>
      </c>
      <c r="AW117" s="155">
        <f t="shared" ref="AW117:AX117" si="387">AQ117+AT117</f>
        <v>1538</v>
      </c>
      <c r="AX117" s="155">
        <f t="shared" si="387"/>
        <v>1538</v>
      </c>
      <c r="AY117" s="156"/>
      <c r="AZ117" s="156"/>
      <c r="BA117" s="156"/>
      <c r="BB117" s="155">
        <f t="shared" ref="BB117" si="388">AV117+AY117</f>
        <v>1798</v>
      </c>
      <c r="BC117" s="155">
        <f t="shared" ref="BC117" si="389">AW117+AZ117</f>
        <v>1538</v>
      </c>
      <c r="BD117" s="155">
        <f t="shared" ref="BD117" si="390">AX117+BA117</f>
        <v>1538</v>
      </c>
    </row>
    <row r="118" spans="1:56" s="117" customFormat="1" ht="26.25" customHeight="1" x14ac:dyDescent="0.25">
      <c r="A118" s="282">
        <v>911</v>
      </c>
      <c r="B118" s="284" t="s">
        <v>64</v>
      </c>
      <c r="C118" s="285" t="s">
        <v>167</v>
      </c>
      <c r="D118" s="189"/>
      <c r="E118" s="189"/>
      <c r="F118" s="156"/>
      <c r="G118" s="156"/>
      <c r="H118" s="156"/>
      <c r="I118" s="191"/>
      <c r="J118" s="191"/>
      <c r="K118" s="191"/>
      <c r="L118" s="156"/>
      <c r="M118" s="156"/>
      <c r="N118" s="156"/>
      <c r="O118" s="156"/>
      <c r="P118" s="156"/>
      <c r="Q118" s="156"/>
      <c r="R118" s="155"/>
      <c r="S118" s="155"/>
      <c r="T118" s="155"/>
      <c r="U118" s="156"/>
      <c r="V118" s="156"/>
      <c r="W118" s="156"/>
      <c r="X118" s="155"/>
      <c r="Y118" s="155"/>
      <c r="Z118" s="155"/>
      <c r="AA118" s="156"/>
      <c r="AB118" s="156"/>
      <c r="AC118" s="156"/>
      <c r="AD118" s="155">
        <f>AD119+AD121</f>
        <v>6607.1</v>
      </c>
      <c r="AE118" s="155">
        <f t="shared" ref="AE118:AX118" si="391">AE119+AE121</f>
        <v>6607.1</v>
      </c>
      <c r="AF118" s="155">
        <f t="shared" si="391"/>
        <v>6607.1</v>
      </c>
      <c r="AG118" s="155">
        <f t="shared" si="391"/>
        <v>0</v>
      </c>
      <c r="AH118" s="155">
        <f t="shared" si="391"/>
        <v>0</v>
      </c>
      <c r="AI118" s="155">
        <f t="shared" si="391"/>
        <v>0</v>
      </c>
      <c r="AJ118" s="155">
        <f t="shared" si="391"/>
        <v>6607.1</v>
      </c>
      <c r="AK118" s="155">
        <f t="shared" si="391"/>
        <v>6607.1</v>
      </c>
      <c r="AL118" s="155">
        <f t="shared" si="391"/>
        <v>6607.1</v>
      </c>
      <c r="AM118" s="155">
        <f t="shared" si="391"/>
        <v>-238.4</v>
      </c>
      <c r="AN118" s="155">
        <f t="shared" si="391"/>
        <v>0</v>
      </c>
      <c r="AO118" s="155">
        <f t="shared" si="391"/>
        <v>0</v>
      </c>
      <c r="AP118" s="155">
        <f t="shared" si="391"/>
        <v>6368.7000000000007</v>
      </c>
      <c r="AQ118" s="155">
        <f t="shared" si="391"/>
        <v>6607.1</v>
      </c>
      <c r="AR118" s="155">
        <f t="shared" si="391"/>
        <v>6607.1</v>
      </c>
      <c r="AS118" s="155">
        <f t="shared" si="391"/>
        <v>0</v>
      </c>
      <c r="AT118" s="155">
        <f t="shared" si="391"/>
        <v>0</v>
      </c>
      <c r="AU118" s="155">
        <f t="shared" si="391"/>
        <v>0</v>
      </c>
      <c r="AV118" s="155">
        <f t="shared" si="391"/>
        <v>6368.7000000000007</v>
      </c>
      <c r="AW118" s="155">
        <f t="shared" si="391"/>
        <v>6607.1</v>
      </c>
      <c r="AX118" s="155">
        <f t="shared" si="391"/>
        <v>6607.1</v>
      </c>
      <c r="AY118" s="155">
        <f>AY120+AY121</f>
        <v>-1328.5</v>
      </c>
      <c r="AZ118" s="155">
        <f t="shared" ref="AZ118:BD118" si="392">AZ120+AZ121</f>
        <v>0</v>
      </c>
      <c r="BA118" s="155">
        <f t="shared" si="392"/>
        <v>0</v>
      </c>
      <c r="BB118" s="155">
        <f t="shared" si="392"/>
        <v>5040.2000000000007</v>
      </c>
      <c r="BC118" s="155">
        <f t="shared" si="392"/>
        <v>6607.1</v>
      </c>
      <c r="BD118" s="155">
        <f t="shared" si="392"/>
        <v>6607.1</v>
      </c>
    </row>
    <row r="119" spans="1:56" s="288" customFormat="1" ht="31.5" hidden="1" customHeight="1" x14ac:dyDescent="0.25">
      <c r="A119" s="282">
        <v>911</v>
      </c>
      <c r="B119" s="284" t="s">
        <v>64</v>
      </c>
      <c r="C119" s="286" t="s">
        <v>167</v>
      </c>
      <c r="D119" s="287"/>
      <c r="E119" s="287"/>
      <c r="F119" s="156">
        <v>6607.1</v>
      </c>
      <c r="G119" s="156">
        <f>F119</f>
        <v>6607.1</v>
      </c>
      <c r="H119" s="156">
        <f>G119</f>
        <v>6607.1</v>
      </c>
      <c r="I119" s="191">
        <f t="shared" si="271"/>
        <v>0</v>
      </c>
      <c r="J119" s="191">
        <f t="shared" si="271"/>
        <v>0</v>
      </c>
      <c r="K119" s="191">
        <f t="shared" si="271"/>
        <v>0</v>
      </c>
      <c r="L119" s="156">
        <v>6607.1</v>
      </c>
      <c r="M119" s="156">
        <v>6607.1</v>
      </c>
      <c r="N119" s="156">
        <v>6607.1</v>
      </c>
      <c r="O119" s="156"/>
      <c r="P119" s="156"/>
      <c r="Q119" s="156"/>
      <c r="R119" s="155">
        <f t="shared" si="264"/>
        <v>6607.1</v>
      </c>
      <c r="S119" s="155">
        <f t="shared" si="264"/>
        <v>6607.1</v>
      </c>
      <c r="T119" s="155">
        <f t="shared" si="264"/>
        <v>6607.1</v>
      </c>
      <c r="U119" s="156"/>
      <c r="V119" s="156"/>
      <c r="W119" s="156"/>
      <c r="X119" s="155">
        <f t="shared" si="383"/>
        <v>6607.1</v>
      </c>
      <c r="Y119" s="155">
        <f t="shared" si="383"/>
        <v>6607.1</v>
      </c>
      <c r="Z119" s="155">
        <f t="shared" si="383"/>
        <v>6607.1</v>
      </c>
      <c r="AA119" s="156"/>
      <c r="AB119" s="156"/>
      <c r="AC119" s="156"/>
      <c r="AD119" s="155">
        <f t="shared" si="384"/>
        <v>6607.1</v>
      </c>
      <c r="AE119" s="155">
        <f t="shared" si="384"/>
        <v>6607.1</v>
      </c>
      <c r="AF119" s="155">
        <f t="shared" si="384"/>
        <v>6607.1</v>
      </c>
      <c r="AG119" s="156">
        <v>-6607.1</v>
      </c>
      <c r="AH119" s="156">
        <v>-6607.1</v>
      </c>
      <c r="AI119" s="156">
        <v>-6607.1</v>
      </c>
      <c r="AJ119" s="155">
        <f>AD119+AG119</f>
        <v>0</v>
      </c>
      <c r="AK119" s="155">
        <f>AE119+AH119</f>
        <v>0</v>
      </c>
      <c r="AL119" s="155">
        <f t="shared" si="385"/>
        <v>0</v>
      </c>
      <c r="AM119" s="156"/>
      <c r="AN119" s="156"/>
      <c r="AO119" s="156"/>
      <c r="AP119" s="155">
        <f>AJ119+AM119</f>
        <v>0</v>
      </c>
      <c r="AQ119" s="155">
        <f>AK119+AN119</f>
        <v>0</v>
      </c>
      <c r="AR119" s="155">
        <f t="shared" ref="AR119:AR121" si="393">AL119+AO119</f>
        <v>0</v>
      </c>
      <c r="AS119" s="156"/>
      <c r="AT119" s="156"/>
      <c r="AU119" s="156"/>
      <c r="AV119" s="155">
        <f>AP119+AS119</f>
        <v>0</v>
      </c>
      <c r="AW119" s="155">
        <f>AQ119+AT119</f>
        <v>0</v>
      </c>
      <c r="AX119" s="155">
        <f t="shared" ref="AX119:AX121" si="394">AR119+AU119</f>
        <v>0</v>
      </c>
      <c r="AY119" s="156"/>
      <c r="AZ119" s="156"/>
      <c r="BA119" s="156"/>
      <c r="BB119" s="155">
        <f>AV119+AY119</f>
        <v>0</v>
      </c>
      <c r="BC119" s="155">
        <f>AW119+AZ119</f>
        <v>0</v>
      </c>
      <c r="BD119" s="155">
        <f t="shared" ref="BD119:BD121" si="395">AX119+BA119</f>
        <v>0</v>
      </c>
    </row>
    <row r="120" spans="1:56" s="288" customFormat="1" ht="39" customHeight="1" x14ac:dyDescent="0.25">
      <c r="A120" s="282"/>
      <c r="B120" s="284" t="s">
        <v>514</v>
      </c>
      <c r="C120" s="286" t="s">
        <v>515</v>
      </c>
      <c r="D120" s="287"/>
      <c r="E120" s="287"/>
      <c r="F120" s="156"/>
      <c r="G120" s="156"/>
      <c r="H120" s="156"/>
      <c r="I120" s="191"/>
      <c r="J120" s="191"/>
      <c r="K120" s="191"/>
      <c r="L120" s="156"/>
      <c r="M120" s="156"/>
      <c r="N120" s="156"/>
      <c r="O120" s="156"/>
      <c r="P120" s="156"/>
      <c r="Q120" s="156"/>
      <c r="R120" s="155"/>
      <c r="S120" s="155"/>
      <c r="T120" s="155"/>
      <c r="U120" s="156"/>
      <c r="V120" s="156"/>
      <c r="W120" s="156"/>
      <c r="X120" s="155"/>
      <c r="Y120" s="155"/>
      <c r="Z120" s="155"/>
      <c r="AA120" s="156"/>
      <c r="AB120" s="156"/>
      <c r="AC120" s="156"/>
      <c r="AD120" s="155"/>
      <c r="AE120" s="155"/>
      <c r="AF120" s="155"/>
      <c r="AG120" s="156"/>
      <c r="AH120" s="156"/>
      <c r="AI120" s="156"/>
      <c r="AJ120" s="155"/>
      <c r="AK120" s="155"/>
      <c r="AL120" s="155"/>
      <c r="AM120" s="156"/>
      <c r="AN120" s="156"/>
      <c r="AO120" s="156"/>
      <c r="AP120" s="155"/>
      <c r="AQ120" s="155"/>
      <c r="AR120" s="155"/>
      <c r="AS120" s="156"/>
      <c r="AT120" s="156"/>
      <c r="AU120" s="156"/>
      <c r="AV120" s="155">
        <v>0</v>
      </c>
      <c r="AW120" s="155">
        <v>0</v>
      </c>
      <c r="AX120" s="155">
        <v>0</v>
      </c>
      <c r="AY120" s="156">
        <v>233.5</v>
      </c>
      <c r="AZ120" s="156"/>
      <c r="BA120" s="156"/>
      <c r="BB120" s="155">
        <f>AV120+AY120</f>
        <v>233.5</v>
      </c>
      <c r="BC120" s="155">
        <f>AW120+AZ120</f>
        <v>0</v>
      </c>
      <c r="BD120" s="155">
        <f t="shared" ref="BD120" si="396">AX120+BA120</f>
        <v>0</v>
      </c>
    </row>
    <row r="121" spans="1:56" s="288" customFormat="1" ht="38.25" customHeight="1" x14ac:dyDescent="0.25">
      <c r="A121" s="282">
        <v>911</v>
      </c>
      <c r="B121" s="284" t="s">
        <v>447</v>
      </c>
      <c r="C121" s="286" t="s">
        <v>450</v>
      </c>
      <c r="D121" s="287"/>
      <c r="E121" s="287"/>
      <c r="F121" s="156"/>
      <c r="G121" s="156"/>
      <c r="H121" s="156"/>
      <c r="I121" s="191"/>
      <c r="J121" s="191"/>
      <c r="K121" s="191"/>
      <c r="L121" s="156"/>
      <c r="M121" s="156"/>
      <c r="N121" s="156"/>
      <c r="O121" s="156"/>
      <c r="P121" s="156"/>
      <c r="Q121" s="156"/>
      <c r="R121" s="155"/>
      <c r="S121" s="155"/>
      <c r="T121" s="155"/>
      <c r="U121" s="156"/>
      <c r="V121" s="156"/>
      <c r="W121" s="156"/>
      <c r="X121" s="155"/>
      <c r="Y121" s="155"/>
      <c r="Z121" s="155"/>
      <c r="AA121" s="156"/>
      <c r="AB121" s="156"/>
      <c r="AC121" s="156"/>
      <c r="AD121" s="155">
        <v>0</v>
      </c>
      <c r="AE121" s="155">
        <v>0</v>
      </c>
      <c r="AF121" s="155">
        <v>0</v>
      </c>
      <c r="AG121" s="156">
        <v>6607.1</v>
      </c>
      <c r="AH121" s="156">
        <v>6607.1</v>
      </c>
      <c r="AI121" s="156">
        <v>6607.1</v>
      </c>
      <c r="AJ121" s="155">
        <f t="shared" ref="AJ121:AK121" si="397">AD121+AG121</f>
        <v>6607.1</v>
      </c>
      <c r="AK121" s="155">
        <f t="shared" si="397"/>
        <v>6607.1</v>
      </c>
      <c r="AL121" s="155">
        <f t="shared" si="385"/>
        <v>6607.1</v>
      </c>
      <c r="AM121" s="156">
        <v>-238.4</v>
      </c>
      <c r="AN121" s="156"/>
      <c r="AO121" s="156"/>
      <c r="AP121" s="155">
        <f t="shared" ref="AP121:AQ121" si="398">AJ121+AM121</f>
        <v>6368.7000000000007</v>
      </c>
      <c r="AQ121" s="155">
        <f t="shared" si="398"/>
        <v>6607.1</v>
      </c>
      <c r="AR121" s="155">
        <f t="shared" si="393"/>
        <v>6607.1</v>
      </c>
      <c r="AS121" s="156"/>
      <c r="AT121" s="156"/>
      <c r="AU121" s="156"/>
      <c r="AV121" s="155">
        <f t="shared" ref="AV121:AW121" si="399">AP121+AS121</f>
        <v>6368.7000000000007</v>
      </c>
      <c r="AW121" s="155">
        <f t="shared" si="399"/>
        <v>6607.1</v>
      </c>
      <c r="AX121" s="155">
        <f t="shared" si="394"/>
        <v>6607.1</v>
      </c>
      <c r="AY121" s="156">
        <v>-1562</v>
      </c>
      <c r="AZ121" s="156"/>
      <c r="BA121" s="156"/>
      <c r="BB121" s="155">
        <f t="shared" ref="BB121" si="400">AV121+AY121</f>
        <v>4806.7000000000007</v>
      </c>
      <c r="BC121" s="155">
        <f t="shared" ref="BC121" si="401">AW121+AZ121</f>
        <v>6607.1</v>
      </c>
      <c r="BD121" s="155">
        <f t="shared" si="395"/>
        <v>6607.1</v>
      </c>
    </row>
    <row r="122" spans="1:56" s="122" customFormat="1" x14ac:dyDescent="0.25">
      <c r="A122" s="149"/>
      <c r="B122" s="185" t="s">
        <v>65</v>
      </c>
      <c r="C122" s="186" t="s">
        <v>168</v>
      </c>
      <c r="D122" s="160"/>
      <c r="E122" s="160"/>
      <c r="F122" s="80">
        <f t="shared" ref="F122:H122" si="402">F123+F127+F133</f>
        <v>-5364</v>
      </c>
      <c r="G122" s="80">
        <f t="shared" si="402"/>
        <v>4701</v>
      </c>
      <c r="H122" s="80">
        <f t="shared" si="402"/>
        <v>4200</v>
      </c>
      <c r="I122" s="162">
        <f t="shared" si="271"/>
        <v>0</v>
      </c>
      <c r="J122" s="162">
        <f t="shared" si="271"/>
        <v>0</v>
      </c>
      <c r="K122" s="162">
        <f t="shared" si="271"/>
        <v>0</v>
      </c>
      <c r="L122" s="81">
        <f t="shared" ref="L122:AF122" si="403">L123+L127+L133</f>
        <v>-5364</v>
      </c>
      <c r="M122" s="81">
        <f t="shared" si="403"/>
        <v>4701</v>
      </c>
      <c r="N122" s="81">
        <f t="shared" si="403"/>
        <v>4200</v>
      </c>
      <c r="O122" s="81">
        <f t="shared" si="403"/>
        <v>4479</v>
      </c>
      <c r="P122" s="81">
        <f t="shared" si="403"/>
        <v>0</v>
      </c>
      <c r="Q122" s="81">
        <f t="shared" si="403"/>
        <v>0</v>
      </c>
      <c r="R122" s="81">
        <f t="shared" si="403"/>
        <v>-885</v>
      </c>
      <c r="S122" s="81">
        <f t="shared" si="403"/>
        <v>4701</v>
      </c>
      <c r="T122" s="81">
        <f t="shared" si="403"/>
        <v>4200</v>
      </c>
      <c r="U122" s="81">
        <f t="shared" si="403"/>
        <v>0</v>
      </c>
      <c r="V122" s="81">
        <f t="shared" si="403"/>
        <v>0</v>
      </c>
      <c r="W122" s="81">
        <f t="shared" si="403"/>
        <v>0</v>
      </c>
      <c r="X122" s="81">
        <f t="shared" si="403"/>
        <v>-885</v>
      </c>
      <c r="Y122" s="81">
        <f t="shared" si="403"/>
        <v>4701</v>
      </c>
      <c r="Z122" s="81">
        <f t="shared" si="403"/>
        <v>4200</v>
      </c>
      <c r="AA122" s="81">
        <f t="shared" si="403"/>
        <v>0</v>
      </c>
      <c r="AB122" s="81">
        <f t="shared" si="403"/>
        <v>0</v>
      </c>
      <c r="AC122" s="81">
        <f t="shared" si="403"/>
        <v>0</v>
      </c>
      <c r="AD122" s="81">
        <f>AD123+AD127+AD133</f>
        <v>-885</v>
      </c>
      <c r="AE122" s="81">
        <f t="shared" si="403"/>
        <v>4701</v>
      </c>
      <c r="AF122" s="81">
        <f t="shared" si="403"/>
        <v>4200</v>
      </c>
      <c r="AG122" s="81">
        <f>AG123+AG127+AG132+AG133</f>
        <v>-393.2</v>
      </c>
      <c r="AH122" s="81">
        <f t="shared" ref="AH122:AI122" si="404">AH123+AH127+AH132+AH133</f>
        <v>11.9</v>
      </c>
      <c r="AI122" s="81">
        <f t="shared" si="404"/>
        <v>6.9</v>
      </c>
      <c r="AJ122" s="81">
        <f>AJ123+AJ127+AJ132+AJ133</f>
        <v>-1278.2</v>
      </c>
      <c r="AK122" s="81">
        <f t="shared" ref="AK122:AL122" si="405">AK123+AK127+AK132+AK133</f>
        <v>4712.8999999999996</v>
      </c>
      <c r="AL122" s="81">
        <f t="shared" si="405"/>
        <v>4206.8999999999996</v>
      </c>
      <c r="AM122" s="81">
        <f>AM123+AM127+AM132+AM133</f>
        <v>0</v>
      </c>
      <c r="AN122" s="81">
        <f t="shared" ref="AN122:AO122" si="406">AN123+AN127+AN132+AN133</f>
        <v>0</v>
      </c>
      <c r="AO122" s="81">
        <f t="shared" si="406"/>
        <v>0</v>
      </c>
      <c r="AP122" s="81">
        <f>AP123+AP127+AP132+AP133</f>
        <v>-1278.2</v>
      </c>
      <c r="AQ122" s="81">
        <f t="shared" ref="AQ122:AR122" si="407">AQ123+AQ127+AQ132+AQ133</f>
        <v>4712.8999999999996</v>
      </c>
      <c r="AR122" s="81">
        <f t="shared" si="407"/>
        <v>4206.8999999999996</v>
      </c>
      <c r="AS122" s="81">
        <f>AS123+AS127+AS132+AS133</f>
        <v>42</v>
      </c>
      <c r="AT122" s="81">
        <f t="shared" ref="AT122:AU122" si="408">AT123+AT127+AT132+AT133</f>
        <v>0</v>
      </c>
      <c r="AU122" s="81">
        <f t="shared" si="408"/>
        <v>0</v>
      </c>
      <c r="AV122" s="81">
        <f>AV123+AV127+AV132+AV133</f>
        <v>-1236.1999999999998</v>
      </c>
      <c r="AW122" s="81">
        <f t="shared" ref="AW122:AX122" si="409">AW123+AW127+AW132+AW133</f>
        <v>4712.8999999999996</v>
      </c>
      <c r="AX122" s="81">
        <f t="shared" si="409"/>
        <v>4206.8999999999996</v>
      </c>
      <c r="AY122" s="81">
        <f>AY123+AY127+AY132+AY133</f>
        <v>-557</v>
      </c>
      <c r="AZ122" s="81">
        <f t="shared" ref="AZ122:BA122" si="410">AZ123+AZ127+AZ132+AZ133</f>
        <v>0</v>
      </c>
      <c r="BA122" s="81">
        <f t="shared" si="410"/>
        <v>0</v>
      </c>
      <c r="BB122" s="81">
        <f>BB123+BB127+BB132+BB133</f>
        <v>-1793.2</v>
      </c>
      <c r="BC122" s="81">
        <f t="shared" ref="BC122:BD122" si="411">BC123+BC127+BC132+BC133</f>
        <v>4712.8999999999996</v>
      </c>
      <c r="BD122" s="81">
        <f t="shared" si="411"/>
        <v>4206.8999999999996</v>
      </c>
    </row>
    <row r="123" spans="1:56" s="122" customFormat="1" x14ac:dyDescent="0.25">
      <c r="A123" s="149">
        <v>900</v>
      </c>
      <c r="B123" s="185" t="s">
        <v>66</v>
      </c>
      <c r="C123" s="164" t="s">
        <v>169</v>
      </c>
      <c r="D123" s="160"/>
      <c r="E123" s="160"/>
      <c r="F123" s="161">
        <f t="shared" ref="F123:H123" si="412">F124</f>
        <v>409</v>
      </c>
      <c r="G123" s="161">
        <f t="shared" si="412"/>
        <v>378</v>
      </c>
      <c r="H123" s="161">
        <f t="shared" si="412"/>
        <v>377</v>
      </c>
      <c r="I123" s="162">
        <f t="shared" si="271"/>
        <v>0</v>
      </c>
      <c r="J123" s="162">
        <f t="shared" si="271"/>
        <v>0</v>
      </c>
      <c r="K123" s="162">
        <f t="shared" si="271"/>
        <v>0</v>
      </c>
      <c r="L123" s="156">
        <f t="shared" ref="L123:AE123" si="413">L124</f>
        <v>409</v>
      </c>
      <c r="M123" s="156">
        <f t="shared" si="413"/>
        <v>378</v>
      </c>
      <c r="N123" s="156">
        <f t="shared" si="413"/>
        <v>377</v>
      </c>
      <c r="O123" s="156">
        <f t="shared" si="413"/>
        <v>0</v>
      </c>
      <c r="P123" s="156">
        <f t="shared" si="413"/>
        <v>0</v>
      </c>
      <c r="Q123" s="156">
        <f t="shared" si="413"/>
        <v>0</v>
      </c>
      <c r="R123" s="156">
        <f t="shared" si="413"/>
        <v>409</v>
      </c>
      <c r="S123" s="156">
        <f t="shared" si="413"/>
        <v>378</v>
      </c>
      <c r="T123" s="156">
        <f t="shared" si="413"/>
        <v>377</v>
      </c>
      <c r="U123" s="156">
        <f t="shared" si="413"/>
        <v>0</v>
      </c>
      <c r="V123" s="156">
        <f t="shared" si="413"/>
        <v>0</v>
      </c>
      <c r="W123" s="156">
        <f t="shared" si="413"/>
        <v>0</v>
      </c>
      <c r="X123" s="156">
        <f t="shared" si="413"/>
        <v>409</v>
      </c>
      <c r="Y123" s="156">
        <f t="shared" si="413"/>
        <v>378</v>
      </c>
      <c r="Z123" s="156">
        <f t="shared" si="413"/>
        <v>377</v>
      </c>
      <c r="AA123" s="156">
        <f t="shared" si="413"/>
        <v>0</v>
      </c>
      <c r="AB123" s="156">
        <f t="shared" si="413"/>
        <v>0</v>
      </c>
      <c r="AC123" s="156">
        <f t="shared" si="413"/>
        <v>0</v>
      </c>
      <c r="AD123" s="156">
        <f t="shared" si="413"/>
        <v>409</v>
      </c>
      <c r="AE123" s="156">
        <f t="shared" si="413"/>
        <v>378</v>
      </c>
      <c r="AF123" s="156">
        <f>AF124</f>
        <v>377</v>
      </c>
      <c r="AG123" s="156">
        <f>AG124+AG125+AG126</f>
        <v>16.8</v>
      </c>
      <c r="AH123" s="156">
        <f t="shared" ref="AH123:AL123" si="414">AH124+AH125+AH126</f>
        <v>11.9</v>
      </c>
      <c r="AI123" s="156">
        <f t="shared" si="414"/>
        <v>6.9</v>
      </c>
      <c r="AJ123" s="156">
        <f t="shared" si="414"/>
        <v>425.8</v>
      </c>
      <c r="AK123" s="156">
        <f t="shared" si="414"/>
        <v>389.9</v>
      </c>
      <c r="AL123" s="156">
        <f t="shared" si="414"/>
        <v>383.9</v>
      </c>
      <c r="AM123" s="156">
        <f>AM124+AM125+AM126</f>
        <v>0</v>
      </c>
      <c r="AN123" s="156">
        <f t="shared" ref="AN123:AR123" si="415">AN124+AN125+AN126</f>
        <v>0</v>
      </c>
      <c r="AO123" s="156">
        <f t="shared" si="415"/>
        <v>0</v>
      </c>
      <c r="AP123" s="156">
        <f t="shared" si="415"/>
        <v>425.8</v>
      </c>
      <c r="AQ123" s="156">
        <f t="shared" si="415"/>
        <v>389.9</v>
      </c>
      <c r="AR123" s="156">
        <f t="shared" si="415"/>
        <v>383.9</v>
      </c>
      <c r="AS123" s="156">
        <f>AS124+AS125+AS126</f>
        <v>42</v>
      </c>
      <c r="AT123" s="156">
        <f t="shared" ref="AT123:AX123" si="416">AT124+AT125+AT126</f>
        <v>0</v>
      </c>
      <c r="AU123" s="156">
        <f t="shared" si="416"/>
        <v>0</v>
      </c>
      <c r="AV123" s="156">
        <f t="shared" si="416"/>
        <v>467.8</v>
      </c>
      <c r="AW123" s="156">
        <f t="shared" si="416"/>
        <v>389.9</v>
      </c>
      <c r="AX123" s="156">
        <f t="shared" si="416"/>
        <v>383.9</v>
      </c>
      <c r="AY123" s="156">
        <f>AY124+AY125+AY126</f>
        <v>0</v>
      </c>
      <c r="AZ123" s="156">
        <f t="shared" ref="AZ123:BD123" si="417">AZ124+AZ125+AZ126</f>
        <v>0</v>
      </c>
      <c r="BA123" s="156">
        <f t="shared" si="417"/>
        <v>0</v>
      </c>
      <c r="BB123" s="156">
        <f t="shared" si="417"/>
        <v>467.8</v>
      </c>
      <c r="BC123" s="156">
        <f t="shared" si="417"/>
        <v>389.9</v>
      </c>
      <c r="BD123" s="156">
        <f t="shared" si="417"/>
        <v>383.9</v>
      </c>
    </row>
    <row r="124" spans="1:56" s="117" customFormat="1" ht="30" customHeight="1" x14ac:dyDescent="0.25">
      <c r="A124" s="163">
        <v>900</v>
      </c>
      <c r="B124" s="70" t="s">
        <v>67</v>
      </c>
      <c r="C124" s="164" t="s">
        <v>170</v>
      </c>
      <c r="D124" s="189"/>
      <c r="E124" s="189"/>
      <c r="F124" s="156">
        <v>409</v>
      </c>
      <c r="G124" s="156">
        <v>378</v>
      </c>
      <c r="H124" s="156">
        <v>377</v>
      </c>
      <c r="I124" s="191">
        <f t="shared" si="271"/>
        <v>0</v>
      </c>
      <c r="J124" s="191">
        <f t="shared" si="271"/>
        <v>0</v>
      </c>
      <c r="K124" s="191">
        <f t="shared" si="271"/>
        <v>0</v>
      </c>
      <c r="L124" s="156">
        <v>409</v>
      </c>
      <c r="M124" s="156">
        <v>378</v>
      </c>
      <c r="N124" s="156">
        <v>377</v>
      </c>
      <c r="O124" s="156"/>
      <c r="P124" s="156"/>
      <c r="Q124" s="156"/>
      <c r="R124" s="155">
        <f t="shared" si="264"/>
        <v>409</v>
      </c>
      <c r="S124" s="155">
        <f t="shared" si="264"/>
        <v>378</v>
      </c>
      <c r="T124" s="155">
        <f t="shared" si="264"/>
        <v>377</v>
      </c>
      <c r="U124" s="156"/>
      <c r="V124" s="156"/>
      <c r="W124" s="156"/>
      <c r="X124" s="155">
        <f t="shared" ref="X124:Z124" si="418">R124+U124</f>
        <v>409</v>
      </c>
      <c r="Y124" s="155">
        <f t="shared" si="418"/>
        <v>378</v>
      </c>
      <c r="Z124" s="155">
        <f t="shared" si="418"/>
        <v>377</v>
      </c>
      <c r="AA124" s="156"/>
      <c r="AB124" s="156"/>
      <c r="AC124" s="156"/>
      <c r="AD124" s="155">
        <v>409</v>
      </c>
      <c r="AE124" s="155">
        <v>378</v>
      </c>
      <c r="AF124" s="155">
        <v>377</v>
      </c>
      <c r="AG124" s="155">
        <v>-409</v>
      </c>
      <c r="AH124" s="155">
        <v>-378</v>
      </c>
      <c r="AI124" s="155">
        <v>-377</v>
      </c>
      <c r="AJ124" s="155">
        <f t="shared" ref="AJ124:AL126" si="419">AD124+AG124</f>
        <v>0</v>
      </c>
      <c r="AK124" s="155">
        <f t="shared" si="419"/>
        <v>0</v>
      </c>
      <c r="AL124" s="155">
        <f t="shared" si="419"/>
        <v>0</v>
      </c>
      <c r="AM124" s="155"/>
      <c r="AN124" s="155"/>
      <c r="AO124" s="155"/>
      <c r="AP124" s="155">
        <f t="shared" ref="AP124:AR126" si="420">AJ124+AM124</f>
        <v>0</v>
      </c>
      <c r="AQ124" s="155">
        <f t="shared" si="420"/>
        <v>0</v>
      </c>
      <c r="AR124" s="155">
        <f t="shared" si="420"/>
        <v>0</v>
      </c>
      <c r="AS124" s="155"/>
      <c r="AT124" s="155"/>
      <c r="AU124" s="155"/>
      <c r="AV124" s="155">
        <f t="shared" ref="AV124:AX126" si="421">AP124+AS124</f>
        <v>0</v>
      </c>
      <c r="AW124" s="155">
        <f t="shared" si="421"/>
        <v>0</v>
      </c>
      <c r="AX124" s="155">
        <f t="shared" si="421"/>
        <v>0</v>
      </c>
      <c r="AY124" s="155"/>
      <c r="AZ124" s="155"/>
      <c r="BA124" s="155"/>
      <c r="BB124" s="155">
        <f t="shared" ref="BB124:BB126" si="422">AV124+AY124</f>
        <v>0</v>
      </c>
      <c r="BC124" s="155">
        <f t="shared" ref="BC124:BC126" si="423">AW124+AZ124</f>
        <v>0</v>
      </c>
      <c r="BD124" s="155">
        <f t="shared" ref="BD124:BD126" si="424">AX124+BA124</f>
        <v>0</v>
      </c>
    </row>
    <row r="125" spans="1:56" s="117" customFormat="1" ht="37.5" x14ac:dyDescent="0.25">
      <c r="A125" s="163">
        <v>900</v>
      </c>
      <c r="B125" s="70" t="s">
        <v>455</v>
      </c>
      <c r="C125" s="169" t="s">
        <v>457</v>
      </c>
      <c r="D125" s="189"/>
      <c r="E125" s="189"/>
      <c r="F125" s="156"/>
      <c r="G125" s="156"/>
      <c r="H125" s="156"/>
      <c r="I125" s="191"/>
      <c r="J125" s="191"/>
      <c r="K125" s="191"/>
      <c r="L125" s="156"/>
      <c r="M125" s="156"/>
      <c r="N125" s="156"/>
      <c r="O125" s="156"/>
      <c r="P125" s="156"/>
      <c r="Q125" s="156"/>
      <c r="R125" s="155"/>
      <c r="S125" s="155"/>
      <c r="T125" s="155"/>
      <c r="U125" s="156"/>
      <c r="V125" s="156"/>
      <c r="W125" s="156"/>
      <c r="X125" s="155"/>
      <c r="Y125" s="155"/>
      <c r="Z125" s="155"/>
      <c r="AA125" s="156"/>
      <c r="AB125" s="156"/>
      <c r="AC125" s="156"/>
      <c r="AD125" s="155">
        <v>0</v>
      </c>
      <c r="AE125" s="155">
        <v>0</v>
      </c>
      <c r="AF125" s="155">
        <v>0</v>
      </c>
      <c r="AG125" s="156">
        <v>409</v>
      </c>
      <c r="AH125" s="156">
        <v>378</v>
      </c>
      <c r="AI125" s="156">
        <v>377</v>
      </c>
      <c r="AJ125" s="155">
        <f t="shared" si="419"/>
        <v>409</v>
      </c>
      <c r="AK125" s="155">
        <f t="shared" si="419"/>
        <v>378</v>
      </c>
      <c r="AL125" s="155">
        <f t="shared" si="419"/>
        <v>377</v>
      </c>
      <c r="AM125" s="156"/>
      <c r="AN125" s="156"/>
      <c r="AO125" s="156"/>
      <c r="AP125" s="155">
        <f t="shared" si="420"/>
        <v>409</v>
      </c>
      <c r="AQ125" s="155">
        <f t="shared" si="420"/>
        <v>378</v>
      </c>
      <c r="AR125" s="155">
        <f t="shared" si="420"/>
        <v>377</v>
      </c>
      <c r="AS125" s="156">
        <v>20</v>
      </c>
      <c r="AT125" s="156"/>
      <c r="AU125" s="156"/>
      <c r="AV125" s="155">
        <f t="shared" si="421"/>
        <v>429</v>
      </c>
      <c r="AW125" s="155">
        <f t="shared" si="421"/>
        <v>378</v>
      </c>
      <c r="AX125" s="155">
        <f t="shared" si="421"/>
        <v>377</v>
      </c>
      <c r="AY125" s="156"/>
      <c r="AZ125" s="156"/>
      <c r="BA125" s="156"/>
      <c r="BB125" s="155">
        <f t="shared" si="422"/>
        <v>429</v>
      </c>
      <c r="BC125" s="155">
        <f t="shared" si="423"/>
        <v>378</v>
      </c>
      <c r="BD125" s="155">
        <f t="shared" si="424"/>
        <v>377</v>
      </c>
    </row>
    <row r="126" spans="1:56" s="117" customFormat="1" ht="37.5" x14ac:dyDescent="0.25">
      <c r="A126" s="163">
        <v>900</v>
      </c>
      <c r="B126" s="70" t="s">
        <v>456</v>
      </c>
      <c r="C126" s="169" t="s">
        <v>526</v>
      </c>
      <c r="D126" s="189"/>
      <c r="E126" s="189"/>
      <c r="F126" s="156"/>
      <c r="G126" s="156"/>
      <c r="H126" s="156"/>
      <c r="I126" s="191"/>
      <c r="J126" s="191"/>
      <c r="K126" s="191"/>
      <c r="L126" s="156"/>
      <c r="M126" s="156"/>
      <c r="N126" s="156"/>
      <c r="O126" s="156"/>
      <c r="P126" s="156"/>
      <c r="Q126" s="156"/>
      <c r="R126" s="155"/>
      <c r="S126" s="155"/>
      <c r="T126" s="155"/>
      <c r="U126" s="156"/>
      <c r="V126" s="156"/>
      <c r="W126" s="156"/>
      <c r="X126" s="155"/>
      <c r="Y126" s="155"/>
      <c r="Z126" s="155"/>
      <c r="AA126" s="156"/>
      <c r="AB126" s="156"/>
      <c r="AC126" s="156"/>
      <c r="AD126" s="155">
        <v>0</v>
      </c>
      <c r="AE126" s="155">
        <v>0</v>
      </c>
      <c r="AF126" s="155">
        <v>0</v>
      </c>
      <c r="AG126" s="156">
        <v>16.8</v>
      </c>
      <c r="AH126" s="156">
        <v>11.9</v>
      </c>
      <c r="AI126" s="156">
        <v>6.9</v>
      </c>
      <c r="AJ126" s="155">
        <f t="shared" si="419"/>
        <v>16.8</v>
      </c>
      <c r="AK126" s="155">
        <f t="shared" si="419"/>
        <v>11.9</v>
      </c>
      <c r="AL126" s="155">
        <f t="shared" si="419"/>
        <v>6.9</v>
      </c>
      <c r="AM126" s="156"/>
      <c r="AN126" s="156"/>
      <c r="AO126" s="156"/>
      <c r="AP126" s="155">
        <f t="shared" si="420"/>
        <v>16.8</v>
      </c>
      <c r="AQ126" s="155">
        <f t="shared" si="420"/>
        <v>11.9</v>
      </c>
      <c r="AR126" s="155">
        <f t="shared" si="420"/>
        <v>6.9</v>
      </c>
      <c r="AS126" s="156">
        <v>22</v>
      </c>
      <c r="AT126" s="156"/>
      <c r="AU126" s="156"/>
      <c r="AV126" s="155">
        <f t="shared" si="421"/>
        <v>38.799999999999997</v>
      </c>
      <c r="AW126" s="155">
        <f t="shared" si="421"/>
        <v>11.9</v>
      </c>
      <c r="AX126" s="155">
        <f t="shared" si="421"/>
        <v>6.9</v>
      </c>
      <c r="AY126" s="156"/>
      <c r="AZ126" s="156"/>
      <c r="BA126" s="156"/>
      <c r="BB126" s="155">
        <f t="shared" si="422"/>
        <v>38.799999999999997</v>
      </c>
      <c r="BC126" s="155">
        <f t="shared" si="423"/>
        <v>11.9</v>
      </c>
      <c r="BD126" s="155">
        <f t="shared" si="424"/>
        <v>6.9</v>
      </c>
    </row>
    <row r="127" spans="1:56" s="122" customFormat="1" ht="75" x14ac:dyDescent="0.25">
      <c r="A127" s="149">
        <v>905</v>
      </c>
      <c r="B127" s="185" t="s">
        <v>68</v>
      </c>
      <c r="C127" s="269" t="s">
        <v>276</v>
      </c>
      <c r="D127" s="160"/>
      <c r="E127" s="160"/>
      <c r="F127" s="161">
        <f t="shared" ref="F127:H127" si="425">F128</f>
        <v>2000</v>
      </c>
      <c r="G127" s="161">
        <f t="shared" si="425"/>
        <v>1500</v>
      </c>
      <c r="H127" s="161">
        <f t="shared" si="425"/>
        <v>1000</v>
      </c>
      <c r="I127" s="162">
        <f t="shared" si="271"/>
        <v>0</v>
      </c>
      <c r="J127" s="162">
        <f t="shared" si="271"/>
        <v>0</v>
      </c>
      <c r="K127" s="162">
        <f t="shared" si="271"/>
        <v>0</v>
      </c>
      <c r="L127" s="156">
        <f t="shared" ref="L127:BD127" si="426">L128</f>
        <v>2000</v>
      </c>
      <c r="M127" s="156">
        <f t="shared" si="426"/>
        <v>1500</v>
      </c>
      <c r="N127" s="156">
        <f t="shared" si="426"/>
        <v>1000</v>
      </c>
      <c r="O127" s="156">
        <f t="shared" si="426"/>
        <v>0</v>
      </c>
      <c r="P127" s="156">
        <f t="shared" si="426"/>
        <v>0</v>
      </c>
      <c r="Q127" s="156">
        <f t="shared" si="426"/>
        <v>0</v>
      </c>
      <c r="R127" s="156">
        <f t="shared" si="426"/>
        <v>2000</v>
      </c>
      <c r="S127" s="156">
        <f t="shared" si="426"/>
        <v>1500</v>
      </c>
      <c r="T127" s="156">
        <f t="shared" si="426"/>
        <v>1000</v>
      </c>
      <c r="U127" s="156">
        <f t="shared" si="426"/>
        <v>0</v>
      </c>
      <c r="V127" s="156">
        <f t="shared" si="426"/>
        <v>0</v>
      </c>
      <c r="W127" s="156">
        <f t="shared" si="426"/>
        <v>0</v>
      </c>
      <c r="X127" s="156">
        <f t="shared" si="426"/>
        <v>2000</v>
      </c>
      <c r="Y127" s="156">
        <f t="shared" si="426"/>
        <v>1500</v>
      </c>
      <c r="Z127" s="156">
        <f t="shared" si="426"/>
        <v>1000</v>
      </c>
      <c r="AA127" s="156">
        <f t="shared" si="426"/>
        <v>0</v>
      </c>
      <c r="AB127" s="156">
        <f t="shared" si="426"/>
        <v>0</v>
      </c>
      <c r="AC127" s="156">
        <f t="shared" si="426"/>
        <v>0</v>
      </c>
      <c r="AD127" s="156">
        <f t="shared" si="426"/>
        <v>2000</v>
      </c>
      <c r="AE127" s="156">
        <f t="shared" si="426"/>
        <v>1500</v>
      </c>
      <c r="AF127" s="156">
        <f t="shared" si="426"/>
        <v>1000</v>
      </c>
      <c r="AG127" s="156">
        <f t="shared" si="426"/>
        <v>-510</v>
      </c>
      <c r="AH127" s="156">
        <f t="shared" si="426"/>
        <v>0</v>
      </c>
      <c r="AI127" s="156">
        <f t="shared" si="426"/>
        <v>0</v>
      </c>
      <c r="AJ127" s="156">
        <f t="shared" si="426"/>
        <v>1490</v>
      </c>
      <c r="AK127" s="156">
        <f t="shared" si="426"/>
        <v>1500</v>
      </c>
      <c r="AL127" s="156">
        <f t="shared" si="426"/>
        <v>1000</v>
      </c>
      <c r="AM127" s="156">
        <f t="shared" si="426"/>
        <v>0</v>
      </c>
      <c r="AN127" s="156">
        <f t="shared" si="426"/>
        <v>0</v>
      </c>
      <c r="AO127" s="156">
        <f t="shared" si="426"/>
        <v>0</v>
      </c>
      <c r="AP127" s="156">
        <f t="shared" si="426"/>
        <v>1490</v>
      </c>
      <c r="AQ127" s="156">
        <f t="shared" si="426"/>
        <v>1500</v>
      </c>
      <c r="AR127" s="156">
        <f t="shared" si="426"/>
        <v>1000</v>
      </c>
      <c r="AS127" s="156">
        <f t="shared" si="426"/>
        <v>0</v>
      </c>
      <c r="AT127" s="156">
        <f t="shared" si="426"/>
        <v>0</v>
      </c>
      <c r="AU127" s="156">
        <f t="shared" si="426"/>
        <v>0</v>
      </c>
      <c r="AV127" s="156">
        <f t="shared" si="426"/>
        <v>1490</v>
      </c>
      <c r="AW127" s="156">
        <f t="shared" si="426"/>
        <v>1500</v>
      </c>
      <c r="AX127" s="156">
        <f t="shared" si="426"/>
        <v>1000</v>
      </c>
      <c r="AY127" s="156">
        <f t="shared" si="426"/>
        <v>-1020</v>
      </c>
      <c r="AZ127" s="156">
        <f t="shared" si="426"/>
        <v>0</v>
      </c>
      <c r="BA127" s="156">
        <f t="shared" si="426"/>
        <v>0</v>
      </c>
      <c r="BB127" s="156">
        <f t="shared" si="426"/>
        <v>470</v>
      </c>
      <c r="BC127" s="156">
        <f t="shared" si="426"/>
        <v>1500</v>
      </c>
      <c r="BD127" s="156">
        <f t="shared" si="426"/>
        <v>1000</v>
      </c>
    </row>
    <row r="128" spans="1:56" s="122" customFormat="1" ht="94.5" customHeight="1" x14ac:dyDescent="0.25">
      <c r="A128" s="149">
        <v>905</v>
      </c>
      <c r="B128" s="185" t="s">
        <v>69</v>
      </c>
      <c r="C128" s="269" t="s">
        <v>171</v>
      </c>
      <c r="D128" s="160"/>
      <c r="E128" s="160"/>
      <c r="F128" s="161">
        <f>F129+F130</f>
        <v>2000</v>
      </c>
      <c r="G128" s="161">
        <f>G129+G130</f>
        <v>1500</v>
      </c>
      <c r="H128" s="161">
        <f>H129+H130</f>
        <v>1000</v>
      </c>
      <c r="I128" s="162">
        <f t="shared" si="271"/>
        <v>0</v>
      </c>
      <c r="J128" s="162">
        <f t="shared" si="271"/>
        <v>0</v>
      </c>
      <c r="K128" s="162">
        <f t="shared" si="271"/>
        <v>0</v>
      </c>
      <c r="L128" s="156">
        <f t="shared" ref="L128:AL128" si="427">L129+L130</f>
        <v>2000</v>
      </c>
      <c r="M128" s="156">
        <f t="shared" si="427"/>
        <v>1500</v>
      </c>
      <c r="N128" s="156">
        <f t="shared" si="427"/>
        <v>1000</v>
      </c>
      <c r="O128" s="156">
        <f t="shared" si="427"/>
        <v>0</v>
      </c>
      <c r="P128" s="156">
        <f t="shared" si="427"/>
        <v>0</v>
      </c>
      <c r="Q128" s="156">
        <f t="shared" si="427"/>
        <v>0</v>
      </c>
      <c r="R128" s="156">
        <f t="shared" si="427"/>
        <v>2000</v>
      </c>
      <c r="S128" s="156">
        <f t="shared" si="427"/>
        <v>1500</v>
      </c>
      <c r="T128" s="156">
        <f t="shared" si="427"/>
        <v>1000</v>
      </c>
      <c r="U128" s="156">
        <f t="shared" si="427"/>
        <v>0</v>
      </c>
      <c r="V128" s="156">
        <f t="shared" si="427"/>
        <v>0</v>
      </c>
      <c r="W128" s="156">
        <f t="shared" si="427"/>
        <v>0</v>
      </c>
      <c r="X128" s="156">
        <f t="shared" si="427"/>
        <v>2000</v>
      </c>
      <c r="Y128" s="156">
        <f t="shared" si="427"/>
        <v>1500</v>
      </c>
      <c r="Z128" s="156">
        <f t="shared" si="427"/>
        <v>1000</v>
      </c>
      <c r="AA128" s="156">
        <f t="shared" si="427"/>
        <v>0</v>
      </c>
      <c r="AB128" s="156">
        <f t="shared" si="427"/>
        <v>0</v>
      </c>
      <c r="AC128" s="156">
        <f t="shared" si="427"/>
        <v>0</v>
      </c>
      <c r="AD128" s="156">
        <f t="shared" si="427"/>
        <v>2000</v>
      </c>
      <c r="AE128" s="156">
        <f t="shared" si="427"/>
        <v>1500</v>
      </c>
      <c r="AF128" s="156">
        <f t="shared" si="427"/>
        <v>1000</v>
      </c>
      <c r="AG128" s="156">
        <f>AG129+AG130</f>
        <v>-510</v>
      </c>
      <c r="AH128" s="156">
        <f t="shared" si="427"/>
        <v>0</v>
      </c>
      <c r="AI128" s="156">
        <f t="shared" si="427"/>
        <v>0</v>
      </c>
      <c r="AJ128" s="156">
        <f t="shared" si="427"/>
        <v>1490</v>
      </c>
      <c r="AK128" s="156">
        <f t="shared" si="427"/>
        <v>1500</v>
      </c>
      <c r="AL128" s="156">
        <f t="shared" si="427"/>
        <v>1000</v>
      </c>
      <c r="AM128" s="156">
        <f>AM129+AM130</f>
        <v>0</v>
      </c>
      <c r="AN128" s="156">
        <f t="shared" ref="AN128:AO128" si="428">AN129+AN130</f>
        <v>0</v>
      </c>
      <c r="AO128" s="156">
        <f t="shared" si="428"/>
        <v>0</v>
      </c>
      <c r="AP128" s="156">
        <f>AP129+AP130+AP131</f>
        <v>1490</v>
      </c>
      <c r="AQ128" s="156">
        <f t="shared" ref="AQ128:AX128" si="429">AQ129+AQ130+AQ131</f>
        <v>1500</v>
      </c>
      <c r="AR128" s="156">
        <f t="shared" si="429"/>
        <v>1000</v>
      </c>
      <c r="AS128" s="156">
        <f t="shared" si="429"/>
        <v>0</v>
      </c>
      <c r="AT128" s="156">
        <f t="shared" si="429"/>
        <v>0</v>
      </c>
      <c r="AU128" s="156">
        <f t="shared" si="429"/>
        <v>0</v>
      </c>
      <c r="AV128" s="156">
        <f t="shared" si="429"/>
        <v>1490</v>
      </c>
      <c r="AW128" s="156">
        <f t="shared" si="429"/>
        <v>1500</v>
      </c>
      <c r="AX128" s="156">
        <f t="shared" si="429"/>
        <v>1000</v>
      </c>
      <c r="AY128" s="156">
        <f t="shared" ref="AY128:BD128" si="430">AY129+AY130+AY131</f>
        <v>-1020</v>
      </c>
      <c r="AZ128" s="156">
        <f t="shared" si="430"/>
        <v>0</v>
      </c>
      <c r="BA128" s="156">
        <f t="shared" si="430"/>
        <v>0</v>
      </c>
      <c r="BB128" s="156">
        <f t="shared" si="430"/>
        <v>470</v>
      </c>
      <c r="BC128" s="156">
        <f t="shared" si="430"/>
        <v>1500</v>
      </c>
      <c r="BD128" s="156">
        <f t="shared" si="430"/>
        <v>1000</v>
      </c>
    </row>
    <row r="129" spans="1:56" s="117" customFormat="1" ht="96" customHeight="1" x14ac:dyDescent="0.25">
      <c r="A129" s="149">
        <v>913</v>
      </c>
      <c r="B129" s="185" t="s">
        <v>426</v>
      </c>
      <c r="C129" s="258" t="s">
        <v>427</v>
      </c>
      <c r="D129" s="160"/>
      <c r="E129" s="160"/>
      <c r="F129" s="161">
        <v>0</v>
      </c>
      <c r="G129" s="161">
        <v>0</v>
      </c>
      <c r="H129" s="161">
        <v>0</v>
      </c>
      <c r="I129" s="162">
        <f t="shared" si="271"/>
        <v>0</v>
      </c>
      <c r="J129" s="162">
        <f t="shared" si="271"/>
        <v>0</v>
      </c>
      <c r="K129" s="162">
        <f t="shared" si="271"/>
        <v>0</v>
      </c>
      <c r="L129" s="161">
        <v>0</v>
      </c>
      <c r="M129" s="161">
        <v>0</v>
      </c>
      <c r="N129" s="161">
        <v>0</v>
      </c>
      <c r="O129" s="161">
        <v>0</v>
      </c>
      <c r="P129" s="161">
        <v>0</v>
      </c>
      <c r="Q129" s="161">
        <v>0</v>
      </c>
      <c r="R129" s="154">
        <f t="shared" si="264"/>
        <v>0</v>
      </c>
      <c r="S129" s="154">
        <f t="shared" si="264"/>
        <v>0</v>
      </c>
      <c r="T129" s="154">
        <f t="shared" si="264"/>
        <v>0</v>
      </c>
      <c r="U129" s="161">
        <v>0</v>
      </c>
      <c r="V129" s="161">
        <v>0</v>
      </c>
      <c r="W129" s="161">
        <v>0</v>
      </c>
      <c r="X129" s="154">
        <f t="shared" ref="X129:Z130" si="431">R129+U129</f>
        <v>0</v>
      </c>
      <c r="Y129" s="154">
        <f t="shared" si="431"/>
        <v>0</v>
      </c>
      <c r="Z129" s="154">
        <f t="shared" si="431"/>
        <v>0</v>
      </c>
      <c r="AA129" s="161">
        <v>0</v>
      </c>
      <c r="AB129" s="161">
        <v>0</v>
      </c>
      <c r="AC129" s="161">
        <v>0</v>
      </c>
      <c r="AD129" s="154">
        <f t="shared" ref="AD129:AF130" si="432">X129+AA129</f>
        <v>0</v>
      </c>
      <c r="AE129" s="154">
        <f t="shared" si="432"/>
        <v>0</v>
      </c>
      <c r="AF129" s="154">
        <f t="shared" si="432"/>
        <v>0</v>
      </c>
      <c r="AG129" s="156">
        <v>17</v>
      </c>
      <c r="AH129" s="156">
        <v>0</v>
      </c>
      <c r="AI129" s="156">
        <v>0</v>
      </c>
      <c r="AJ129" s="155">
        <f t="shared" ref="AJ129:AL132" si="433">AD129+AG129</f>
        <v>17</v>
      </c>
      <c r="AK129" s="155">
        <f t="shared" si="433"/>
        <v>0</v>
      </c>
      <c r="AL129" s="155">
        <f t="shared" si="433"/>
        <v>0</v>
      </c>
      <c r="AM129" s="156"/>
      <c r="AN129" s="156"/>
      <c r="AO129" s="156"/>
      <c r="AP129" s="155">
        <f t="shared" ref="AP129:AR132" si="434">AJ129+AM129</f>
        <v>17</v>
      </c>
      <c r="AQ129" s="155">
        <f t="shared" si="434"/>
        <v>0</v>
      </c>
      <c r="AR129" s="155">
        <f t="shared" si="434"/>
        <v>0</v>
      </c>
      <c r="AS129" s="156"/>
      <c r="AT129" s="156"/>
      <c r="AU129" s="156"/>
      <c r="AV129" s="155">
        <f t="shared" ref="AV129:AX132" si="435">AP129+AS129</f>
        <v>17</v>
      </c>
      <c r="AW129" s="155">
        <f t="shared" si="435"/>
        <v>0</v>
      </c>
      <c r="AX129" s="155">
        <f t="shared" si="435"/>
        <v>0</v>
      </c>
      <c r="AY129" s="156">
        <v>44</v>
      </c>
      <c r="AZ129" s="156"/>
      <c r="BA129" s="156"/>
      <c r="BB129" s="155">
        <f t="shared" ref="BB129:BB132" si="436">AV129+AY129</f>
        <v>61</v>
      </c>
      <c r="BC129" s="155">
        <f t="shared" ref="BC129:BC132" si="437">AW129+AZ129</f>
        <v>0</v>
      </c>
      <c r="BD129" s="155">
        <f t="shared" ref="BD129:BD132" si="438">AX129+BA129</f>
        <v>0</v>
      </c>
    </row>
    <row r="130" spans="1:56" s="117" customFormat="1" ht="93.75" hidden="1" x14ac:dyDescent="0.25">
      <c r="A130" s="163">
        <v>905</v>
      </c>
      <c r="B130" s="70" t="s">
        <v>70</v>
      </c>
      <c r="C130" s="169" t="s">
        <v>172</v>
      </c>
      <c r="D130" s="189"/>
      <c r="E130" s="189"/>
      <c r="F130" s="156">
        <v>2000</v>
      </c>
      <c r="G130" s="156">
        <v>1500</v>
      </c>
      <c r="H130" s="156">
        <v>1000</v>
      </c>
      <c r="I130" s="191">
        <f t="shared" si="271"/>
        <v>0</v>
      </c>
      <c r="J130" s="191">
        <f t="shared" si="271"/>
        <v>0</v>
      </c>
      <c r="K130" s="191">
        <f t="shared" si="271"/>
        <v>0</v>
      </c>
      <c r="L130" s="156">
        <v>2000</v>
      </c>
      <c r="M130" s="156">
        <v>1500</v>
      </c>
      <c r="N130" s="156">
        <v>1000</v>
      </c>
      <c r="O130" s="156"/>
      <c r="P130" s="156"/>
      <c r="Q130" s="156"/>
      <c r="R130" s="155">
        <f t="shared" si="264"/>
        <v>2000</v>
      </c>
      <c r="S130" s="155">
        <f t="shared" si="264"/>
        <v>1500</v>
      </c>
      <c r="T130" s="155">
        <f t="shared" si="264"/>
        <v>1000</v>
      </c>
      <c r="U130" s="156"/>
      <c r="V130" s="156"/>
      <c r="W130" s="156"/>
      <c r="X130" s="155">
        <f t="shared" si="431"/>
        <v>2000</v>
      </c>
      <c r="Y130" s="155">
        <f t="shared" si="431"/>
        <v>1500</v>
      </c>
      <c r="Z130" s="155">
        <f t="shared" si="431"/>
        <v>1000</v>
      </c>
      <c r="AA130" s="156"/>
      <c r="AB130" s="156"/>
      <c r="AC130" s="156"/>
      <c r="AD130" s="155">
        <f t="shared" si="432"/>
        <v>2000</v>
      </c>
      <c r="AE130" s="155">
        <f t="shared" si="432"/>
        <v>1500</v>
      </c>
      <c r="AF130" s="155">
        <f t="shared" si="432"/>
        <v>1000</v>
      </c>
      <c r="AG130" s="156">
        <v>-527</v>
      </c>
      <c r="AH130" s="156"/>
      <c r="AI130" s="156"/>
      <c r="AJ130" s="155">
        <f t="shared" si="433"/>
        <v>1473</v>
      </c>
      <c r="AK130" s="155">
        <f t="shared" si="433"/>
        <v>1500</v>
      </c>
      <c r="AL130" s="155">
        <f t="shared" si="433"/>
        <v>1000</v>
      </c>
      <c r="AM130" s="156"/>
      <c r="AN130" s="156"/>
      <c r="AO130" s="156"/>
      <c r="AP130" s="155">
        <f t="shared" si="434"/>
        <v>1473</v>
      </c>
      <c r="AQ130" s="155">
        <f t="shared" si="434"/>
        <v>1500</v>
      </c>
      <c r="AR130" s="155">
        <f t="shared" si="434"/>
        <v>1000</v>
      </c>
      <c r="AS130" s="156">
        <v>-1473</v>
      </c>
      <c r="AT130" s="156">
        <v>-1500</v>
      </c>
      <c r="AU130" s="156">
        <v>-1000</v>
      </c>
      <c r="AV130" s="155">
        <f t="shared" si="435"/>
        <v>0</v>
      </c>
      <c r="AW130" s="155">
        <f t="shared" si="435"/>
        <v>0</v>
      </c>
      <c r="AX130" s="155">
        <f t="shared" si="435"/>
        <v>0</v>
      </c>
      <c r="AY130" s="156"/>
      <c r="AZ130" s="156"/>
      <c r="BA130" s="156"/>
      <c r="BB130" s="155">
        <f t="shared" si="436"/>
        <v>0</v>
      </c>
      <c r="BC130" s="155">
        <f t="shared" si="437"/>
        <v>0</v>
      </c>
      <c r="BD130" s="155">
        <f t="shared" si="438"/>
        <v>0</v>
      </c>
    </row>
    <row r="131" spans="1:56" s="117" customFormat="1" ht="114.75" customHeight="1" x14ac:dyDescent="0.25">
      <c r="A131" s="163"/>
      <c r="B131" s="70" t="s">
        <v>478</v>
      </c>
      <c r="C131" s="169" t="s">
        <v>479</v>
      </c>
      <c r="D131" s="189"/>
      <c r="E131" s="189"/>
      <c r="F131" s="156"/>
      <c r="G131" s="156"/>
      <c r="H131" s="156"/>
      <c r="I131" s="191"/>
      <c r="J131" s="191"/>
      <c r="K131" s="191"/>
      <c r="L131" s="156"/>
      <c r="M131" s="156"/>
      <c r="N131" s="156"/>
      <c r="O131" s="156"/>
      <c r="P131" s="156"/>
      <c r="Q131" s="156"/>
      <c r="R131" s="155"/>
      <c r="S131" s="155"/>
      <c r="T131" s="155"/>
      <c r="U131" s="156"/>
      <c r="V131" s="156"/>
      <c r="W131" s="156"/>
      <c r="X131" s="155"/>
      <c r="Y131" s="155"/>
      <c r="Z131" s="155"/>
      <c r="AA131" s="156"/>
      <c r="AB131" s="156"/>
      <c r="AC131" s="156"/>
      <c r="AD131" s="155"/>
      <c r="AE131" s="155"/>
      <c r="AF131" s="155"/>
      <c r="AG131" s="156"/>
      <c r="AH131" s="156"/>
      <c r="AI131" s="156"/>
      <c r="AJ131" s="155"/>
      <c r="AK131" s="155"/>
      <c r="AL131" s="155"/>
      <c r="AM131" s="156"/>
      <c r="AN131" s="156"/>
      <c r="AO131" s="156"/>
      <c r="AP131" s="155">
        <v>0</v>
      </c>
      <c r="AQ131" s="155">
        <v>0</v>
      </c>
      <c r="AR131" s="155">
        <v>0</v>
      </c>
      <c r="AS131" s="156">
        <v>1473</v>
      </c>
      <c r="AT131" s="156">
        <v>1500</v>
      </c>
      <c r="AU131" s="156">
        <v>1000</v>
      </c>
      <c r="AV131" s="155">
        <f t="shared" si="435"/>
        <v>1473</v>
      </c>
      <c r="AW131" s="155">
        <f t="shared" si="435"/>
        <v>1500</v>
      </c>
      <c r="AX131" s="155">
        <f t="shared" si="435"/>
        <v>1000</v>
      </c>
      <c r="AY131" s="156">
        <v>-1064</v>
      </c>
      <c r="AZ131" s="156"/>
      <c r="BA131" s="156"/>
      <c r="BB131" s="155">
        <f t="shared" si="436"/>
        <v>409</v>
      </c>
      <c r="BC131" s="155">
        <f t="shared" si="437"/>
        <v>1500</v>
      </c>
      <c r="BD131" s="155">
        <f t="shared" si="438"/>
        <v>1000</v>
      </c>
    </row>
    <row r="132" spans="1:56" s="117" customFormat="1" ht="56.25" x14ac:dyDescent="0.25">
      <c r="A132" s="163">
        <v>905</v>
      </c>
      <c r="B132" s="70" t="s">
        <v>439</v>
      </c>
      <c r="C132" s="252" t="s">
        <v>438</v>
      </c>
      <c r="D132" s="189"/>
      <c r="E132" s="189"/>
      <c r="F132" s="156"/>
      <c r="G132" s="156"/>
      <c r="H132" s="156"/>
      <c r="I132" s="191"/>
      <c r="J132" s="191"/>
      <c r="K132" s="191"/>
      <c r="L132" s="156"/>
      <c r="M132" s="156"/>
      <c r="N132" s="156"/>
      <c r="O132" s="156"/>
      <c r="P132" s="156"/>
      <c r="Q132" s="156"/>
      <c r="R132" s="155"/>
      <c r="S132" s="155"/>
      <c r="T132" s="155"/>
      <c r="U132" s="156"/>
      <c r="V132" s="156"/>
      <c r="W132" s="156"/>
      <c r="X132" s="155"/>
      <c r="Y132" s="155"/>
      <c r="Z132" s="155"/>
      <c r="AA132" s="156"/>
      <c r="AB132" s="156"/>
      <c r="AC132" s="156"/>
      <c r="AD132" s="155">
        <v>0</v>
      </c>
      <c r="AE132" s="155">
        <v>0</v>
      </c>
      <c r="AF132" s="155">
        <v>0</v>
      </c>
      <c r="AG132" s="156">
        <v>100</v>
      </c>
      <c r="AH132" s="156"/>
      <c r="AI132" s="156"/>
      <c r="AJ132" s="155">
        <f t="shared" si="433"/>
        <v>100</v>
      </c>
      <c r="AK132" s="155">
        <f t="shared" si="433"/>
        <v>0</v>
      </c>
      <c r="AL132" s="155">
        <f t="shared" si="433"/>
        <v>0</v>
      </c>
      <c r="AM132" s="156"/>
      <c r="AN132" s="156"/>
      <c r="AO132" s="156"/>
      <c r="AP132" s="155">
        <f t="shared" si="434"/>
        <v>100</v>
      </c>
      <c r="AQ132" s="155">
        <f t="shared" si="434"/>
        <v>0</v>
      </c>
      <c r="AR132" s="155">
        <f t="shared" si="434"/>
        <v>0</v>
      </c>
      <c r="AS132" s="156"/>
      <c r="AT132" s="156"/>
      <c r="AU132" s="156"/>
      <c r="AV132" s="155">
        <f t="shared" si="435"/>
        <v>100</v>
      </c>
      <c r="AW132" s="155">
        <f t="shared" si="435"/>
        <v>0</v>
      </c>
      <c r="AX132" s="155">
        <f t="shared" si="435"/>
        <v>0</v>
      </c>
      <c r="AY132" s="156"/>
      <c r="AZ132" s="156"/>
      <c r="BA132" s="156"/>
      <c r="BB132" s="155">
        <f t="shared" si="436"/>
        <v>100</v>
      </c>
      <c r="BC132" s="155">
        <f t="shared" si="437"/>
        <v>0</v>
      </c>
      <c r="BD132" s="155">
        <f t="shared" si="438"/>
        <v>0</v>
      </c>
    </row>
    <row r="133" spans="1:56" s="122" customFormat="1" ht="58.5" customHeight="1" x14ac:dyDescent="0.25">
      <c r="A133" s="149">
        <v>905</v>
      </c>
      <c r="B133" s="185" t="s">
        <v>71</v>
      </c>
      <c r="C133" s="269" t="s">
        <v>173</v>
      </c>
      <c r="D133" s="160"/>
      <c r="E133" s="160"/>
      <c r="F133" s="161">
        <f t="shared" ref="F133:H133" si="439">F134</f>
        <v>-7773</v>
      </c>
      <c r="G133" s="161">
        <f t="shared" si="439"/>
        <v>2823</v>
      </c>
      <c r="H133" s="161">
        <f t="shared" si="439"/>
        <v>2823</v>
      </c>
      <c r="I133" s="162">
        <f t="shared" si="271"/>
        <v>0</v>
      </c>
      <c r="J133" s="162">
        <f t="shared" si="271"/>
        <v>0</v>
      </c>
      <c r="K133" s="162">
        <f t="shared" si="271"/>
        <v>0</v>
      </c>
      <c r="L133" s="156">
        <f t="shared" ref="L133:AA134" si="440">L134</f>
        <v>-7773</v>
      </c>
      <c r="M133" s="156">
        <f t="shared" si="440"/>
        <v>2823</v>
      </c>
      <c r="N133" s="156">
        <f t="shared" si="440"/>
        <v>2823</v>
      </c>
      <c r="O133" s="156">
        <f t="shared" si="440"/>
        <v>4479</v>
      </c>
      <c r="P133" s="156">
        <f t="shared" si="440"/>
        <v>0</v>
      </c>
      <c r="Q133" s="156">
        <f t="shared" si="440"/>
        <v>0</v>
      </c>
      <c r="R133" s="156">
        <f t="shared" si="440"/>
        <v>-3294</v>
      </c>
      <c r="S133" s="156">
        <f t="shared" si="440"/>
        <v>2823</v>
      </c>
      <c r="T133" s="156">
        <f t="shared" si="440"/>
        <v>2823</v>
      </c>
      <c r="U133" s="156">
        <f t="shared" si="440"/>
        <v>0</v>
      </c>
      <c r="V133" s="156">
        <f t="shared" si="440"/>
        <v>0</v>
      </c>
      <c r="W133" s="156">
        <f t="shared" si="440"/>
        <v>0</v>
      </c>
      <c r="X133" s="156">
        <f t="shared" si="440"/>
        <v>-3294</v>
      </c>
      <c r="Y133" s="156">
        <f t="shared" si="440"/>
        <v>2823</v>
      </c>
      <c r="Z133" s="156">
        <f t="shared" si="440"/>
        <v>2823</v>
      </c>
      <c r="AA133" s="156">
        <f t="shared" si="440"/>
        <v>0</v>
      </c>
      <c r="AB133" s="156">
        <f t="shared" ref="AB133:AS134" si="441">AB134</f>
        <v>0</v>
      </c>
      <c r="AC133" s="156">
        <f t="shared" si="441"/>
        <v>0</v>
      </c>
      <c r="AD133" s="156">
        <f t="shared" si="441"/>
        <v>-3294</v>
      </c>
      <c r="AE133" s="156">
        <f t="shared" si="441"/>
        <v>2823</v>
      </c>
      <c r="AF133" s="156">
        <f t="shared" si="441"/>
        <v>2823</v>
      </c>
      <c r="AG133" s="156">
        <f t="shared" si="441"/>
        <v>0</v>
      </c>
      <c r="AH133" s="156">
        <f t="shared" si="441"/>
        <v>0</v>
      </c>
      <c r="AI133" s="156">
        <f t="shared" si="441"/>
        <v>0</v>
      </c>
      <c r="AJ133" s="156">
        <f t="shared" si="441"/>
        <v>-3294</v>
      </c>
      <c r="AK133" s="156">
        <f t="shared" si="441"/>
        <v>2823</v>
      </c>
      <c r="AL133" s="156">
        <f t="shared" si="441"/>
        <v>2823</v>
      </c>
      <c r="AM133" s="156">
        <f t="shared" si="441"/>
        <v>0</v>
      </c>
      <c r="AN133" s="156">
        <f t="shared" si="441"/>
        <v>0</v>
      </c>
      <c r="AO133" s="156">
        <f t="shared" si="441"/>
        <v>0</v>
      </c>
      <c r="AP133" s="156">
        <f t="shared" si="441"/>
        <v>-3294</v>
      </c>
      <c r="AQ133" s="156">
        <f t="shared" si="441"/>
        <v>2823</v>
      </c>
      <c r="AR133" s="156">
        <f t="shared" si="441"/>
        <v>2823</v>
      </c>
      <c r="AS133" s="156">
        <f t="shared" si="441"/>
        <v>0</v>
      </c>
      <c r="AT133" s="156">
        <f t="shared" ref="AS133:BD134" si="442">AT134</f>
        <v>0</v>
      </c>
      <c r="AU133" s="156">
        <f t="shared" si="442"/>
        <v>0</v>
      </c>
      <c r="AV133" s="156">
        <f t="shared" si="442"/>
        <v>-3294</v>
      </c>
      <c r="AW133" s="156">
        <f t="shared" si="442"/>
        <v>2823</v>
      </c>
      <c r="AX133" s="156">
        <f t="shared" si="442"/>
        <v>2823</v>
      </c>
      <c r="AY133" s="156">
        <f t="shared" si="442"/>
        <v>463</v>
      </c>
      <c r="AZ133" s="156">
        <f t="shared" si="442"/>
        <v>0</v>
      </c>
      <c r="BA133" s="156">
        <f t="shared" si="442"/>
        <v>0</v>
      </c>
      <c r="BB133" s="156">
        <f t="shared" si="442"/>
        <v>-2831</v>
      </c>
      <c r="BC133" s="156">
        <f t="shared" si="442"/>
        <v>2823</v>
      </c>
      <c r="BD133" s="156">
        <f t="shared" si="442"/>
        <v>2823</v>
      </c>
    </row>
    <row r="134" spans="1:56" s="122" customFormat="1" ht="37.5" x14ac:dyDescent="0.25">
      <c r="A134" s="149">
        <v>905</v>
      </c>
      <c r="B134" s="185" t="s">
        <v>72</v>
      </c>
      <c r="C134" s="164" t="s">
        <v>174</v>
      </c>
      <c r="D134" s="160"/>
      <c r="E134" s="160"/>
      <c r="F134" s="161">
        <f>F135</f>
        <v>-7773</v>
      </c>
      <c r="G134" s="161">
        <f>G135</f>
        <v>2823</v>
      </c>
      <c r="H134" s="161">
        <f>H135</f>
        <v>2823</v>
      </c>
      <c r="I134" s="162">
        <f t="shared" si="271"/>
        <v>0</v>
      </c>
      <c r="J134" s="162">
        <f t="shared" si="271"/>
        <v>0</v>
      </c>
      <c r="K134" s="162">
        <f t="shared" si="271"/>
        <v>0</v>
      </c>
      <c r="L134" s="156">
        <f t="shared" si="440"/>
        <v>-7773</v>
      </c>
      <c r="M134" s="156">
        <f t="shared" si="440"/>
        <v>2823</v>
      </c>
      <c r="N134" s="156">
        <f t="shared" si="440"/>
        <v>2823</v>
      </c>
      <c r="O134" s="156">
        <f t="shared" si="440"/>
        <v>4479</v>
      </c>
      <c r="P134" s="156">
        <f t="shared" si="440"/>
        <v>0</v>
      </c>
      <c r="Q134" s="156">
        <f t="shared" si="440"/>
        <v>0</v>
      </c>
      <c r="R134" s="156">
        <f t="shared" si="440"/>
        <v>-3294</v>
      </c>
      <c r="S134" s="156">
        <f t="shared" si="440"/>
        <v>2823</v>
      </c>
      <c r="T134" s="156">
        <f t="shared" si="440"/>
        <v>2823</v>
      </c>
      <c r="U134" s="156">
        <f t="shared" si="440"/>
        <v>0</v>
      </c>
      <c r="V134" s="156">
        <f t="shared" si="440"/>
        <v>0</v>
      </c>
      <c r="W134" s="156">
        <f t="shared" si="440"/>
        <v>0</v>
      </c>
      <c r="X134" s="156">
        <f t="shared" si="440"/>
        <v>-3294</v>
      </c>
      <c r="Y134" s="156">
        <f t="shared" si="440"/>
        <v>2823</v>
      </c>
      <c r="Z134" s="156">
        <f t="shared" si="440"/>
        <v>2823</v>
      </c>
      <c r="AA134" s="156">
        <f t="shared" si="440"/>
        <v>0</v>
      </c>
      <c r="AB134" s="156">
        <f t="shared" si="441"/>
        <v>0</v>
      </c>
      <c r="AC134" s="156">
        <f t="shared" si="441"/>
        <v>0</v>
      </c>
      <c r="AD134" s="156">
        <f t="shared" si="441"/>
        <v>-3294</v>
      </c>
      <c r="AE134" s="156">
        <f t="shared" si="441"/>
        <v>2823</v>
      </c>
      <c r="AF134" s="156">
        <f t="shared" si="441"/>
        <v>2823</v>
      </c>
      <c r="AG134" s="156">
        <f t="shared" si="441"/>
        <v>0</v>
      </c>
      <c r="AH134" s="156">
        <f t="shared" si="441"/>
        <v>0</v>
      </c>
      <c r="AI134" s="156">
        <f t="shared" si="441"/>
        <v>0</v>
      </c>
      <c r="AJ134" s="156">
        <f t="shared" si="441"/>
        <v>-3294</v>
      </c>
      <c r="AK134" s="156">
        <f t="shared" si="441"/>
        <v>2823</v>
      </c>
      <c r="AL134" s="156">
        <f t="shared" si="441"/>
        <v>2823</v>
      </c>
      <c r="AM134" s="156">
        <f t="shared" si="441"/>
        <v>0</v>
      </c>
      <c r="AN134" s="156">
        <f t="shared" si="441"/>
        <v>0</v>
      </c>
      <c r="AO134" s="156">
        <f t="shared" si="441"/>
        <v>0</v>
      </c>
      <c r="AP134" s="156">
        <f t="shared" si="441"/>
        <v>-3294</v>
      </c>
      <c r="AQ134" s="156">
        <f t="shared" si="441"/>
        <v>2823</v>
      </c>
      <c r="AR134" s="156">
        <f t="shared" si="441"/>
        <v>2823</v>
      </c>
      <c r="AS134" s="156">
        <f t="shared" si="442"/>
        <v>0</v>
      </c>
      <c r="AT134" s="156">
        <f t="shared" si="442"/>
        <v>0</v>
      </c>
      <c r="AU134" s="156">
        <f t="shared" si="442"/>
        <v>0</v>
      </c>
      <c r="AV134" s="156">
        <f t="shared" si="442"/>
        <v>-3294</v>
      </c>
      <c r="AW134" s="156">
        <f t="shared" si="442"/>
        <v>2823</v>
      </c>
      <c r="AX134" s="156">
        <f t="shared" si="442"/>
        <v>2823</v>
      </c>
      <c r="AY134" s="156">
        <f t="shared" si="442"/>
        <v>463</v>
      </c>
      <c r="AZ134" s="156">
        <f t="shared" si="442"/>
        <v>0</v>
      </c>
      <c r="BA134" s="156">
        <f t="shared" si="442"/>
        <v>0</v>
      </c>
      <c r="BB134" s="156">
        <f t="shared" si="442"/>
        <v>-2831</v>
      </c>
      <c r="BC134" s="156">
        <f t="shared" si="442"/>
        <v>2823</v>
      </c>
      <c r="BD134" s="156">
        <f t="shared" si="442"/>
        <v>2823</v>
      </c>
    </row>
    <row r="135" spans="1:56" s="122" customFormat="1" ht="56.25" x14ac:dyDescent="0.25">
      <c r="A135" s="149">
        <v>905</v>
      </c>
      <c r="B135" s="70" t="s">
        <v>73</v>
      </c>
      <c r="C135" s="169" t="s">
        <v>175</v>
      </c>
      <c r="D135" s="160"/>
      <c r="E135" s="160"/>
      <c r="F135" s="161">
        <v>-7773</v>
      </c>
      <c r="G135" s="161">
        <v>2823</v>
      </c>
      <c r="H135" s="161">
        <f>G135</f>
        <v>2823</v>
      </c>
      <c r="I135" s="162">
        <f t="shared" si="271"/>
        <v>0</v>
      </c>
      <c r="J135" s="162">
        <f t="shared" si="271"/>
        <v>0</v>
      </c>
      <c r="K135" s="162">
        <f t="shared" si="271"/>
        <v>0</v>
      </c>
      <c r="L135" s="156">
        <v>-7773</v>
      </c>
      <c r="M135" s="156">
        <v>2823</v>
      </c>
      <c r="N135" s="156">
        <f>M135</f>
        <v>2823</v>
      </c>
      <c r="O135" s="156">
        <v>4479</v>
      </c>
      <c r="P135" s="156"/>
      <c r="Q135" s="156"/>
      <c r="R135" s="154">
        <f t="shared" si="264"/>
        <v>-3294</v>
      </c>
      <c r="S135" s="154">
        <f t="shared" si="264"/>
        <v>2823</v>
      </c>
      <c r="T135" s="154">
        <f t="shared" si="264"/>
        <v>2823</v>
      </c>
      <c r="U135" s="156"/>
      <c r="V135" s="156"/>
      <c r="W135" s="156"/>
      <c r="X135" s="154">
        <f t="shared" ref="X135:Z135" si="443">R135+U135</f>
        <v>-3294</v>
      </c>
      <c r="Y135" s="154">
        <f t="shared" si="443"/>
        <v>2823</v>
      </c>
      <c r="Z135" s="154">
        <f t="shared" si="443"/>
        <v>2823</v>
      </c>
      <c r="AA135" s="156"/>
      <c r="AB135" s="156"/>
      <c r="AC135" s="156"/>
      <c r="AD135" s="154">
        <f t="shared" ref="AD135:AF135" si="444">X135+AA135</f>
        <v>-3294</v>
      </c>
      <c r="AE135" s="154">
        <f t="shared" si="444"/>
        <v>2823</v>
      </c>
      <c r="AF135" s="154">
        <f t="shared" si="444"/>
        <v>2823</v>
      </c>
      <c r="AG135" s="156"/>
      <c r="AH135" s="156"/>
      <c r="AI135" s="156"/>
      <c r="AJ135" s="154">
        <f t="shared" ref="AJ135:AL135" si="445">AD135+AG135</f>
        <v>-3294</v>
      </c>
      <c r="AK135" s="154">
        <f t="shared" si="445"/>
        <v>2823</v>
      </c>
      <c r="AL135" s="154">
        <f t="shared" si="445"/>
        <v>2823</v>
      </c>
      <c r="AM135" s="156"/>
      <c r="AN135" s="156"/>
      <c r="AO135" s="156"/>
      <c r="AP135" s="154">
        <f t="shared" ref="AP135:AR135" si="446">AJ135+AM135</f>
        <v>-3294</v>
      </c>
      <c r="AQ135" s="154">
        <f t="shared" si="446"/>
        <v>2823</v>
      </c>
      <c r="AR135" s="154">
        <f t="shared" si="446"/>
        <v>2823</v>
      </c>
      <c r="AS135" s="156"/>
      <c r="AT135" s="156"/>
      <c r="AU135" s="156"/>
      <c r="AV135" s="154">
        <f t="shared" ref="AV135:AX135" si="447">AP135+AS135</f>
        <v>-3294</v>
      </c>
      <c r="AW135" s="154">
        <f t="shared" si="447"/>
        <v>2823</v>
      </c>
      <c r="AX135" s="154">
        <f t="shared" si="447"/>
        <v>2823</v>
      </c>
      <c r="AY135" s="156">
        <v>463</v>
      </c>
      <c r="AZ135" s="156"/>
      <c r="BA135" s="156"/>
      <c r="BB135" s="154">
        <f t="shared" ref="BB135" si="448">AV135+AY135</f>
        <v>-2831</v>
      </c>
      <c r="BC135" s="154">
        <f t="shared" ref="BC135" si="449">AW135+AZ135</f>
        <v>2823</v>
      </c>
      <c r="BD135" s="154">
        <f t="shared" ref="BD135" si="450">AX135+BA135</f>
        <v>2823</v>
      </c>
    </row>
    <row r="136" spans="1:56" s="122" customFormat="1" x14ac:dyDescent="0.25">
      <c r="A136" s="149"/>
      <c r="B136" s="70" t="s">
        <v>74</v>
      </c>
      <c r="C136" s="186" t="s">
        <v>176</v>
      </c>
      <c r="D136" s="160"/>
      <c r="E136" s="160"/>
      <c r="F136" s="80">
        <f>F137+F154+F156+F161</f>
        <v>3584</v>
      </c>
      <c r="G136" s="80">
        <f t="shared" ref="G136:H136" si="451">G137+G154+G156+G161</f>
        <v>3584</v>
      </c>
      <c r="H136" s="80">
        <f t="shared" si="451"/>
        <v>3584</v>
      </c>
      <c r="I136" s="162">
        <f t="shared" si="271"/>
        <v>0</v>
      </c>
      <c r="J136" s="162">
        <f t="shared" si="271"/>
        <v>0</v>
      </c>
      <c r="K136" s="162">
        <f t="shared" si="271"/>
        <v>0</v>
      </c>
      <c r="L136" s="81">
        <f>L137+L154+L156+L161</f>
        <v>3584</v>
      </c>
      <c r="M136" s="81">
        <f t="shared" ref="M136:N136" si="452">M137+M154+M156+M161</f>
        <v>3584</v>
      </c>
      <c r="N136" s="81">
        <f t="shared" si="452"/>
        <v>3584</v>
      </c>
      <c r="O136" s="81">
        <f>O137+O154+O156+O161</f>
        <v>625</v>
      </c>
      <c r="P136" s="81">
        <f t="shared" ref="P136:T136" si="453">P137+P154+P156+P161</f>
        <v>0</v>
      </c>
      <c r="Q136" s="81">
        <f t="shared" si="453"/>
        <v>0</v>
      </c>
      <c r="R136" s="81">
        <f t="shared" si="453"/>
        <v>4209</v>
      </c>
      <c r="S136" s="81">
        <f t="shared" si="453"/>
        <v>3584</v>
      </c>
      <c r="T136" s="81">
        <f t="shared" si="453"/>
        <v>3584</v>
      </c>
      <c r="U136" s="81">
        <f>U137+U154+U156+U161</f>
        <v>0</v>
      </c>
      <c r="V136" s="81">
        <f t="shared" ref="V136:Z136" si="454">V137+V154+V156+V161</f>
        <v>0</v>
      </c>
      <c r="W136" s="81">
        <f t="shared" si="454"/>
        <v>0</v>
      </c>
      <c r="X136" s="81">
        <f t="shared" si="454"/>
        <v>4209</v>
      </c>
      <c r="Y136" s="81">
        <f t="shared" si="454"/>
        <v>3584</v>
      </c>
      <c r="Z136" s="81">
        <f t="shared" si="454"/>
        <v>3584</v>
      </c>
      <c r="AA136" s="81">
        <f>AA137+AA154+AA156+AA161</f>
        <v>0</v>
      </c>
      <c r="AB136" s="81">
        <f t="shared" ref="AB136:AF136" si="455">AB137+AB154+AB156+AB161</f>
        <v>0</v>
      </c>
      <c r="AC136" s="81">
        <f t="shared" si="455"/>
        <v>0</v>
      </c>
      <c r="AD136" s="81">
        <f t="shared" si="455"/>
        <v>4209</v>
      </c>
      <c r="AE136" s="81">
        <f t="shared" si="455"/>
        <v>3584</v>
      </c>
      <c r="AF136" s="81">
        <f t="shared" si="455"/>
        <v>3584</v>
      </c>
      <c r="AG136" s="81">
        <f>AG137+AG154+AG156+AG161</f>
        <v>-17</v>
      </c>
      <c r="AH136" s="81">
        <f t="shared" ref="AH136:AL136" si="456">AH137+AH154+AH156+AH161</f>
        <v>0</v>
      </c>
      <c r="AI136" s="81">
        <f t="shared" si="456"/>
        <v>0</v>
      </c>
      <c r="AJ136" s="81">
        <f t="shared" si="456"/>
        <v>4192</v>
      </c>
      <c r="AK136" s="81">
        <f>AK137+AK154+AK156+AK161</f>
        <v>3584</v>
      </c>
      <c r="AL136" s="81">
        <f t="shared" si="456"/>
        <v>3584</v>
      </c>
      <c r="AM136" s="81">
        <f>AM137+AM154+AM156+AM161</f>
        <v>0</v>
      </c>
      <c r="AN136" s="81">
        <f t="shared" ref="AN136:AP136" si="457">AN137+AN154+AN156+AN161</f>
        <v>0</v>
      </c>
      <c r="AO136" s="81">
        <f t="shared" si="457"/>
        <v>0</v>
      </c>
      <c r="AP136" s="81">
        <f t="shared" si="457"/>
        <v>4192</v>
      </c>
      <c r="AQ136" s="81">
        <f>AQ137+AQ154+AQ156+AQ161</f>
        <v>3584</v>
      </c>
      <c r="AR136" s="81">
        <f t="shared" ref="AR136" si="458">AR137+AR154+AR156+AR161</f>
        <v>3584</v>
      </c>
      <c r="AS136" s="81">
        <f>AS137+AS154+AS156+AS161</f>
        <v>0</v>
      </c>
      <c r="AT136" s="81">
        <f t="shared" ref="AT136:AV136" si="459">AT137+AT154+AT156+AT161</f>
        <v>0</v>
      </c>
      <c r="AU136" s="81">
        <f t="shared" si="459"/>
        <v>0</v>
      </c>
      <c r="AV136" s="81">
        <f t="shared" si="459"/>
        <v>4192</v>
      </c>
      <c r="AW136" s="81">
        <f>AW137+AW154+AW156+AW161</f>
        <v>3584</v>
      </c>
      <c r="AX136" s="81">
        <f t="shared" ref="AX136" si="460">AX137+AX154+AX156+AX161</f>
        <v>3584</v>
      </c>
      <c r="AY136" s="81">
        <f>AY137+AY154+AY156+AY161</f>
        <v>-1961</v>
      </c>
      <c r="AZ136" s="81">
        <f t="shared" ref="AZ136:BB136" si="461">AZ137+AZ154+AZ156+AZ161</f>
        <v>0</v>
      </c>
      <c r="BA136" s="81">
        <f t="shared" si="461"/>
        <v>0</v>
      </c>
      <c r="BB136" s="81">
        <f t="shared" si="461"/>
        <v>2231</v>
      </c>
      <c r="BC136" s="81">
        <f>BC137+BC154+BC156+BC161</f>
        <v>3584</v>
      </c>
      <c r="BD136" s="81">
        <f t="shared" ref="BD136" si="462">BD137+BD154+BD156+BD161</f>
        <v>3584</v>
      </c>
    </row>
    <row r="137" spans="1:56" s="122" customFormat="1" ht="37.5" x14ac:dyDescent="0.25">
      <c r="A137" s="149"/>
      <c r="B137" s="70" t="s">
        <v>352</v>
      </c>
      <c r="C137" s="285" t="s">
        <v>351</v>
      </c>
      <c r="D137" s="160"/>
      <c r="E137" s="160"/>
      <c r="F137" s="289">
        <f>F138+F140+F142+F145+F147+F150+F152</f>
        <v>2041</v>
      </c>
      <c r="G137" s="289">
        <f t="shared" ref="G137:H137" si="463">G138+G140+G142+G145+G147+G150+G152</f>
        <v>2041</v>
      </c>
      <c r="H137" s="289">
        <f t="shared" si="463"/>
        <v>2041</v>
      </c>
      <c r="I137" s="162">
        <f t="shared" si="271"/>
        <v>0</v>
      </c>
      <c r="J137" s="162">
        <f t="shared" si="271"/>
        <v>0</v>
      </c>
      <c r="K137" s="162">
        <f t="shared" si="271"/>
        <v>0</v>
      </c>
      <c r="L137" s="215">
        <f>L138+L140+L142+L145+L147+L150+L152</f>
        <v>2041</v>
      </c>
      <c r="M137" s="215">
        <f t="shared" ref="M137:N137" si="464">M138+M140+M142+M145+M147+M150+M152</f>
        <v>2041</v>
      </c>
      <c r="N137" s="215">
        <f t="shared" si="464"/>
        <v>2041</v>
      </c>
      <c r="O137" s="215">
        <f>O138+O140+O142+O145+O147+O150+O152</f>
        <v>-217</v>
      </c>
      <c r="P137" s="215">
        <f t="shared" ref="P137:T137" si="465">P138+P140+P142+P145+P147+P150+P152</f>
        <v>0</v>
      </c>
      <c r="Q137" s="215">
        <f t="shared" si="465"/>
        <v>0</v>
      </c>
      <c r="R137" s="215">
        <f t="shared" si="465"/>
        <v>1824</v>
      </c>
      <c r="S137" s="215">
        <f t="shared" si="465"/>
        <v>2041</v>
      </c>
      <c r="T137" s="215">
        <f t="shared" si="465"/>
        <v>2041</v>
      </c>
      <c r="U137" s="215">
        <f>U138+U140+U142+U145+U147+U150+U152</f>
        <v>0</v>
      </c>
      <c r="V137" s="215">
        <f t="shared" ref="V137:Z137" si="466">V138+V140+V142+V145+V147+V150+V152</f>
        <v>0</v>
      </c>
      <c r="W137" s="215">
        <f t="shared" si="466"/>
        <v>0</v>
      </c>
      <c r="X137" s="215">
        <f t="shared" si="466"/>
        <v>1824</v>
      </c>
      <c r="Y137" s="215">
        <f t="shared" si="466"/>
        <v>2041</v>
      </c>
      <c r="Z137" s="215">
        <f t="shared" si="466"/>
        <v>2041</v>
      </c>
      <c r="AA137" s="215">
        <f>AA138+AA140+AA142+AA145+AA147+AA150+AA152</f>
        <v>0</v>
      </c>
      <c r="AB137" s="215">
        <f>AB138+AB140+AB142+AB145+AB147+AB150+AB152</f>
        <v>0</v>
      </c>
      <c r="AC137" s="215">
        <f>AC138+AC140+AC142+AC145+AC147+AC150+AC152</f>
        <v>0</v>
      </c>
      <c r="AD137" s="215">
        <f t="shared" ref="AD137:AF137" si="467">AD138+AD140+AD142+AD144+AD145+AD147+AD150+AD152</f>
        <v>1824</v>
      </c>
      <c r="AE137" s="215">
        <f t="shared" si="467"/>
        <v>2041</v>
      </c>
      <c r="AF137" s="215">
        <f t="shared" si="467"/>
        <v>2041</v>
      </c>
      <c r="AG137" s="215">
        <f>AG138+AG140+AG142+AG144+AG145+AG147+AG149+AG150+AG152</f>
        <v>-687</v>
      </c>
      <c r="AH137" s="215">
        <f t="shared" ref="AH137:AL137" si="468">AH138+AH140+AH142+AH144+AH145+AH147+AH149+AH150+AH152</f>
        <v>0</v>
      </c>
      <c r="AI137" s="215">
        <f t="shared" si="468"/>
        <v>0</v>
      </c>
      <c r="AJ137" s="215">
        <f t="shared" si="468"/>
        <v>1137</v>
      </c>
      <c r="AK137" s="215">
        <f t="shared" si="468"/>
        <v>2041</v>
      </c>
      <c r="AL137" s="215">
        <f t="shared" si="468"/>
        <v>2041</v>
      </c>
      <c r="AM137" s="215">
        <f>AM138+AM140+AM142+AM144+AM145+AM147+AM149+AM150+AM152</f>
        <v>0</v>
      </c>
      <c r="AN137" s="215">
        <f t="shared" ref="AN137:AR137" si="469">AN138+AN140+AN142+AN144+AN145+AN147+AN149+AN150+AN152</f>
        <v>0</v>
      </c>
      <c r="AO137" s="215">
        <f t="shared" si="469"/>
        <v>0</v>
      </c>
      <c r="AP137" s="215">
        <f t="shared" si="469"/>
        <v>1137</v>
      </c>
      <c r="AQ137" s="215">
        <f t="shared" si="469"/>
        <v>2041</v>
      </c>
      <c r="AR137" s="215">
        <f t="shared" si="469"/>
        <v>2041</v>
      </c>
      <c r="AS137" s="156">
        <f>AS138+AS140+AS142+AS144+AS145+AS147+AS149+AS150+AS152</f>
        <v>-109</v>
      </c>
      <c r="AT137" s="215">
        <f t="shared" ref="AT137:AX137" si="470">AT138+AT140+AT142+AT144+AT145+AT147+AT149+AT150+AT152</f>
        <v>0</v>
      </c>
      <c r="AU137" s="215">
        <f t="shared" si="470"/>
        <v>0</v>
      </c>
      <c r="AV137" s="215">
        <f t="shared" si="470"/>
        <v>1028</v>
      </c>
      <c r="AW137" s="215">
        <f t="shared" si="470"/>
        <v>2041</v>
      </c>
      <c r="AX137" s="215">
        <f t="shared" si="470"/>
        <v>2041</v>
      </c>
      <c r="AY137" s="156">
        <f>AY138+AY140+AY142+AY144+AY145+AY147+AY149+AY150+AY152</f>
        <v>-753</v>
      </c>
      <c r="AZ137" s="215">
        <f t="shared" ref="AZ137:BD137" si="471">AZ138+AZ140+AZ142+AZ144+AZ145+AZ147+AZ149+AZ150+AZ152</f>
        <v>0</v>
      </c>
      <c r="BA137" s="215">
        <f t="shared" si="471"/>
        <v>0</v>
      </c>
      <c r="BB137" s="215">
        <f t="shared" si="471"/>
        <v>275</v>
      </c>
      <c r="BC137" s="215">
        <f t="shared" si="471"/>
        <v>2041</v>
      </c>
      <c r="BD137" s="215">
        <f t="shared" si="471"/>
        <v>2041</v>
      </c>
    </row>
    <row r="138" spans="1:56" s="122" customFormat="1" ht="56.25" x14ac:dyDescent="0.25">
      <c r="A138" s="149"/>
      <c r="B138" s="70" t="s">
        <v>353</v>
      </c>
      <c r="C138" s="290" t="s">
        <v>494</v>
      </c>
      <c r="D138" s="160"/>
      <c r="E138" s="160"/>
      <c r="F138" s="289">
        <f>F139</f>
        <v>257</v>
      </c>
      <c r="G138" s="289">
        <f t="shared" ref="G138:H138" si="472">G139</f>
        <v>257</v>
      </c>
      <c r="H138" s="289">
        <f t="shared" si="472"/>
        <v>257</v>
      </c>
      <c r="I138" s="162">
        <f t="shared" si="271"/>
        <v>0</v>
      </c>
      <c r="J138" s="162">
        <f t="shared" si="271"/>
        <v>0</v>
      </c>
      <c r="K138" s="162">
        <f t="shared" si="271"/>
        <v>0</v>
      </c>
      <c r="L138" s="215">
        <f>L139</f>
        <v>257</v>
      </c>
      <c r="M138" s="215">
        <f t="shared" ref="M138:BD138" si="473">M139</f>
        <v>257</v>
      </c>
      <c r="N138" s="215">
        <f t="shared" si="473"/>
        <v>257</v>
      </c>
      <c r="O138" s="215">
        <f>O139</f>
        <v>0</v>
      </c>
      <c r="P138" s="215">
        <f t="shared" si="473"/>
        <v>0</v>
      </c>
      <c r="Q138" s="215">
        <f t="shared" si="473"/>
        <v>0</v>
      </c>
      <c r="R138" s="215">
        <f t="shared" si="473"/>
        <v>257</v>
      </c>
      <c r="S138" s="215">
        <f t="shared" si="473"/>
        <v>257</v>
      </c>
      <c r="T138" s="215">
        <f t="shared" si="473"/>
        <v>257</v>
      </c>
      <c r="U138" s="215">
        <f>U139</f>
        <v>0</v>
      </c>
      <c r="V138" s="215">
        <f t="shared" si="473"/>
        <v>0</v>
      </c>
      <c r="W138" s="215">
        <f t="shared" si="473"/>
        <v>0</v>
      </c>
      <c r="X138" s="215">
        <f t="shared" si="473"/>
        <v>257</v>
      </c>
      <c r="Y138" s="215">
        <f t="shared" si="473"/>
        <v>257</v>
      </c>
      <c r="Z138" s="215">
        <f t="shared" si="473"/>
        <v>257</v>
      </c>
      <c r="AA138" s="215">
        <f>AA139</f>
        <v>0</v>
      </c>
      <c r="AB138" s="215">
        <f t="shared" si="473"/>
        <v>0</v>
      </c>
      <c r="AC138" s="215">
        <f t="shared" si="473"/>
        <v>0</v>
      </c>
      <c r="AD138" s="215">
        <f t="shared" si="473"/>
        <v>257</v>
      </c>
      <c r="AE138" s="215">
        <f t="shared" si="473"/>
        <v>257</v>
      </c>
      <c r="AF138" s="215">
        <f t="shared" si="473"/>
        <v>257</v>
      </c>
      <c r="AG138" s="215">
        <f>AG139</f>
        <v>-217</v>
      </c>
      <c r="AH138" s="215">
        <f t="shared" si="473"/>
        <v>0</v>
      </c>
      <c r="AI138" s="215">
        <f t="shared" si="473"/>
        <v>0</v>
      </c>
      <c r="AJ138" s="215">
        <f t="shared" si="473"/>
        <v>40</v>
      </c>
      <c r="AK138" s="215">
        <f t="shared" si="473"/>
        <v>257</v>
      </c>
      <c r="AL138" s="215">
        <f t="shared" si="473"/>
        <v>257</v>
      </c>
      <c r="AM138" s="215">
        <f>AM139</f>
        <v>0</v>
      </c>
      <c r="AN138" s="215">
        <f t="shared" si="473"/>
        <v>0</v>
      </c>
      <c r="AO138" s="215">
        <f t="shared" si="473"/>
        <v>0</v>
      </c>
      <c r="AP138" s="215">
        <f t="shared" si="473"/>
        <v>40</v>
      </c>
      <c r="AQ138" s="215">
        <f t="shared" si="473"/>
        <v>257</v>
      </c>
      <c r="AR138" s="215">
        <f t="shared" si="473"/>
        <v>257</v>
      </c>
      <c r="AS138" s="156">
        <f>AS139</f>
        <v>10</v>
      </c>
      <c r="AT138" s="215">
        <f t="shared" si="473"/>
        <v>0</v>
      </c>
      <c r="AU138" s="215">
        <f t="shared" si="473"/>
        <v>0</v>
      </c>
      <c r="AV138" s="215">
        <f t="shared" si="473"/>
        <v>50</v>
      </c>
      <c r="AW138" s="215">
        <f t="shared" si="473"/>
        <v>257</v>
      </c>
      <c r="AX138" s="215">
        <f t="shared" si="473"/>
        <v>257</v>
      </c>
      <c r="AY138" s="156">
        <f>AY139</f>
        <v>0</v>
      </c>
      <c r="AZ138" s="215">
        <f t="shared" si="473"/>
        <v>0</v>
      </c>
      <c r="BA138" s="215">
        <f t="shared" si="473"/>
        <v>0</v>
      </c>
      <c r="BB138" s="215">
        <f t="shared" si="473"/>
        <v>50</v>
      </c>
      <c r="BC138" s="215">
        <f t="shared" si="473"/>
        <v>257</v>
      </c>
      <c r="BD138" s="215">
        <f t="shared" si="473"/>
        <v>257</v>
      </c>
    </row>
    <row r="139" spans="1:56" s="122" customFormat="1" ht="95.25" customHeight="1" x14ac:dyDescent="0.25">
      <c r="A139" s="291" t="s">
        <v>342</v>
      </c>
      <c r="B139" s="70" t="s">
        <v>340</v>
      </c>
      <c r="C139" s="286" t="s">
        <v>495</v>
      </c>
      <c r="D139" s="292" t="s">
        <v>346</v>
      </c>
      <c r="E139" s="292"/>
      <c r="F139" s="293">
        <f>255+2</f>
        <v>257</v>
      </c>
      <c r="G139" s="293">
        <f>255+2</f>
        <v>257</v>
      </c>
      <c r="H139" s="293">
        <f>255+2</f>
        <v>257</v>
      </c>
      <c r="I139" s="162">
        <f t="shared" si="271"/>
        <v>0</v>
      </c>
      <c r="J139" s="162">
        <f t="shared" si="271"/>
        <v>0</v>
      </c>
      <c r="K139" s="162">
        <f t="shared" si="271"/>
        <v>0</v>
      </c>
      <c r="L139" s="294">
        <f>255+2</f>
        <v>257</v>
      </c>
      <c r="M139" s="294">
        <f>255+2</f>
        <v>257</v>
      </c>
      <c r="N139" s="294">
        <f>255+2</f>
        <v>257</v>
      </c>
      <c r="O139" s="294"/>
      <c r="P139" s="294"/>
      <c r="Q139" s="294"/>
      <c r="R139" s="154">
        <f t="shared" si="264"/>
        <v>257</v>
      </c>
      <c r="S139" s="154">
        <f t="shared" si="264"/>
        <v>257</v>
      </c>
      <c r="T139" s="154">
        <f t="shared" si="264"/>
        <v>257</v>
      </c>
      <c r="U139" s="294"/>
      <c r="V139" s="294"/>
      <c r="W139" s="294"/>
      <c r="X139" s="154">
        <f t="shared" ref="X139:Z139" si="474">R139+U139</f>
        <v>257</v>
      </c>
      <c r="Y139" s="154">
        <f t="shared" si="474"/>
        <v>257</v>
      </c>
      <c r="Z139" s="154">
        <f t="shared" si="474"/>
        <v>257</v>
      </c>
      <c r="AA139" s="294"/>
      <c r="AB139" s="294"/>
      <c r="AC139" s="294"/>
      <c r="AD139" s="154">
        <f t="shared" ref="AD139:AF139" si="475">X139+AA139</f>
        <v>257</v>
      </c>
      <c r="AE139" s="154">
        <f t="shared" si="475"/>
        <v>257</v>
      </c>
      <c r="AF139" s="154">
        <f t="shared" si="475"/>
        <v>257</v>
      </c>
      <c r="AG139" s="295">
        <v>-217</v>
      </c>
      <c r="AH139" s="294"/>
      <c r="AI139" s="294"/>
      <c r="AJ139" s="154">
        <f t="shared" ref="AJ139:AL139" si="476">AD139+AG139</f>
        <v>40</v>
      </c>
      <c r="AK139" s="154">
        <f t="shared" si="476"/>
        <v>257</v>
      </c>
      <c r="AL139" s="154">
        <f t="shared" si="476"/>
        <v>257</v>
      </c>
      <c r="AM139" s="295"/>
      <c r="AN139" s="294"/>
      <c r="AO139" s="294"/>
      <c r="AP139" s="154">
        <f t="shared" ref="AP139:AR139" si="477">AJ139+AM139</f>
        <v>40</v>
      </c>
      <c r="AQ139" s="154">
        <f t="shared" si="477"/>
        <v>257</v>
      </c>
      <c r="AR139" s="154">
        <f t="shared" si="477"/>
        <v>257</v>
      </c>
      <c r="AS139" s="296">
        <v>10</v>
      </c>
      <c r="AT139" s="294">
        <v>0</v>
      </c>
      <c r="AU139" s="294">
        <v>0</v>
      </c>
      <c r="AV139" s="154">
        <f t="shared" ref="AV139:AX139" si="478">AP139+AS139</f>
        <v>50</v>
      </c>
      <c r="AW139" s="154">
        <f t="shared" si="478"/>
        <v>257</v>
      </c>
      <c r="AX139" s="154">
        <f t="shared" si="478"/>
        <v>257</v>
      </c>
      <c r="AY139" s="296"/>
      <c r="AZ139" s="294">
        <v>0</v>
      </c>
      <c r="BA139" s="294">
        <v>0</v>
      </c>
      <c r="BB139" s="154">
        <f t="shared" ref="BB139" si="479">AV139+AY139</f>
        <v>50</v>
      </c>
      <c r="BC139" s="154">
        <f t="shared" ref="BC139" si="480">AW139+AZ139</f>
        <v>257</v>
      </c>
      <c r="BD139" s="154">
        <f t="shared" ref="BD139" si="481">AX139+BA139</f>
        <v>257</v>
      </c>
    </row>
    <row r="140" spans="1:56" s="122" customFormat="1" ht="79.5" customHeight="1" x14ac:dyDescent="0.25">
      <c r="A140" s="291"/>
      <c r="B140" s="70" t="s">
        <v>354</v>
      </c>
      <c r="C140" s="290" t="s">
        <v>496</v>
      </c>
      <c r="D140" s="292"/>
      <c r="E140" s="292"/>
      <c r="F140" s="239">
        <f>F141</f>
        <v>1391</v>
      </c>
      <c r="G140" s="239">
        <f t="shared" ref="G140:H140" si="482">G141</f>
        <v>1391</v>
      </c>
      <c r="H140" s="239">
        <f t="shared" si="482"/>
        <v>1391</v>
      </c>
      <c r="I140" s="162">
        <f t="shared" si="271"/>
        <v>0</v>
      </c>
      <c r="J140" s="162">
        <f t="shared" si="271"/>
        <v>0</v>
      </c>
      <c r="K140" s="162">
        <f t="shared" si="271"/>
        <v>0</v>
      </c>
      <c r="L140" s="296">
        <f>L141</f>
        <v>1391</v>
      </c>
      <c r="M140" s="296">
        <f t="shared" ref="M140:BD140" si="483">M141</f>
        <v>1391</v>
      </c>
      <c r="N140" s="296">
        <f t="shared" si="483"/>
        <v>1391</v>
      </c>
      <c r="O140" s="296">
        <f>O141</f>
        <v>-217</v>
      </c>
      <c r="P140" s="296">
        <f t="shared" si="483"/>
        <v>0</v>
      </c>
      <c r="Q140" s="296">
        <f t="shared" si="483"/>
        <v>0</v>
      </c>
      <c r="R140" s="296">
        <f t="shared" si="483"/>
        <v>1174</v>
      </c>
      <c r="S140" s="296">
        <f t="shared" si="483"/>
        <v>1391</v>
      </c>
      <c r="T140" s="296">
        <f t="shared" si="483"/>
        <v>1391</v>
      </c>
      <c r="U140" s="296">
        <f>U141</f>
        <v>0</v>
      </c>
      <c r="V140" s="296">
        <f t="shared" si="483"/>
        <v>0</v>
      </c>
      <c r="W140" s="296">
        <f t="shared" si="483"/>
        <v>0</v>
      </c>
      <c r="X140" s="296">
        <f t="shared" si="483"/>
        <v>1174</v>
      </c>
      <c r="Y140" s="296">
        <f t="shared" si="483"/>
        <v>1391</v>
      </c>
      <c r="Z140" s="296">
        <f t="shared" si="483"/>
        <v>1391</v>
      </c>
      <c r="AA140" s="296">
        <f>AA141</f>
        <v>0</v>
      </c>
      <c r="AB140" s="296">
        <f t="shared" si="483"/>
        <v>0</v>
      </c>
      <c r="AC140" s="296">
        <f t="shared" si="483"/>
        <v>0</v>
      </c>
      <c r="AD140" s="296">
        <f t="shared" si="483"/>
        <v>1174</v>
      </c>
      <c r="AE140" s="296">
        <f t="shared" si="483"/>
        <v>1391</v>
      </c>
      <c r="AF140" s="296">
        <f t="shared" si="483"/>
        <v>1391</v>
      </c>
      <c r="AG140" s="296">
        <f>AG141</f>
        <v>-213</v>
      </c>
      <c r="AH140" s="296">
        <f t="shared" si="483"/>
        <v>0</v>
      </c>
      <c r="AI140" s="296">
        <f t="shared" si="483"/>
        <v>0</v>
      </c>
      <c r="AJ140" s="296">
        <f t="shared" si="483"/>
        <v>961</v>
      </c>
      <c r="AK140" s="296">
        <f t="shared" si="483"/>
        <v>1391</v>
      </c>
      <c r="AL140" s="296">
        <f t="shared" si="483"/>
        <v>1391</v>
      </c>
      <c r="AM140" s="296">
        <f>AM141</f>
        <v>0</v>
      </c>
      <c r="AN140" s="296">
        <f t="shared" si="483"/>
        <v>0</v>
      </c>
      <c r="AO140" s="296">
        <f t="shared" si="483"/>
        <v>0</v>
      </c>
      <c r="AP140" s="296">
        <f t="shared" si="483"/>
        <v>961</v>
      </c>
      <c r="AQ140" s="296">
        <f t="shared" si="483"/>
        <v>1391</v>
      </c>
      <c r="AR140" s="296">
        <f t="shared" si="483"/>
        <v>1391</v>
      </c>
      <c r="AS140" s="296">
        <f>AS141</f>
        <v>-207</v>
      </c>
      <c r="AT140" s="296">
        <f t="shared" si="483"/>
        <v>0</v>
      </c>
      <c r="AU140" s="296">
        <f t="shared" si="483"/>
        <v>0</v>
      </c>
      <c r="AV140" s="296">
        <f>AV141</f>
        <v>754</v>
      </c>
      <c r="AW140" s="296">
        <f t="shared" si="483"/>
        <v>1391</v>
      </c>
      <c r="AX140" s="296">
        <f t="shared" si="483"/>
        <v>1391</v>
      </c>
      <c r="AY140" s="296">
        <f>AY141</f>
        <v>-753</v>
      </c>
      <c r="AZ140" s="296">
        <f t="shared" si="483"/>
        <v>0</v>
      </c>
      <c r="BA140" s="296">
        <f t="shared" si="483"/>
        <v>0</v>
      </c>
      <c r="BB140" s="296">
        <f t="shared" si="483"/>
        <v>1</v>
      </c>
      <c r="BC140" s="296">
        <f t="shared" si="483"/>
        <v>1391</v>
      </c>
      <c r="BD140" s="296">
        <f t="shared" si="483"/>
        <v>1391</v>
      </c>
    </row>
    <row r="141" spans="1:56" s="122" customFormat="1" ht="113.25" customHeight="1" x14ac:dyDescent="0.25">
      <c r="A141" s="291" t="s">
        <v>344</v>
      </c>
      <c r="B141" s="70" t="s">
        <v>337</v>
      </c>
      <c r="C141" s="169" t="s">
        <v>497</v>
      </c>
      <c r="D141" s="297"/>
      <c r="E141" s="297"/>
      <c r="F141" s="253">
        <f>1376+15</f>
        <v>1391</v>
      </c>
      <c r="G141" s="253">
        <f>1376+15</f>
        <v>1391</v>
      </c>
      <c r="H141" s="253">
        <f>1376+15</f>
        <v>1391</v>
      </c>
      <c r="I141" s="162">
        <f t="shared" si="271"/>
        <v>0</v>
      </c>
      <c r="J141" s="162">
        <f t="shared" si="271"/>
        <v>0</v>
      </c>
      <c r="K141" s="162">
        <f t="shared" si="271"/>
        <v>0</v>
      </c>
      <c r="L141" s="254">
        <f>1376+15</f>
        <v>1391</v>
      </c>
      <c r="M141" s="254">
        <f>1376+15</f>
        <v>1391</v>
      </c>
      <c r="N141" s="254">
        <f>1376+15</f>
        <v>1391</v>
      </c>
      <c r="O141" s="254">
        <v>-217</v>
      </c>
      <c r="P141" s="254"/>
      <c r="Q141" s="254"/>
      <c r="R141" s="154">
        <f t="shared" si="264"/>
        <v>1174</v>
      </c>
      <c r="S141" s="154">
        <f t="shared" si="264"/>
        <v>1391</v>
      </c>
      <c r="T141" s="154">
        <f t="shared" si="264"/>
        <v>1391</v>
      </c>
      <c r="U141" s="254"/>
      <c r="V141" s="254"/>
      <c r="W141" s="254"/>
      <c r="X141" s="154">
        <f t="shared" ref="X141:Z141" si="484">R141+U141</f>
        <v>1174</v>
      </c>
      <c r="Y141" s="154">
        <f t="shared" si="484"/>
        <v>1391</v>
      </c>
      <c r="Z141" s="154">
        <f t="shared" si="484"/>
        <v>1391</v>
      </c>
      <c r="AA141" s="254"/>
      <c r="AB141" s="254"/>
      <c r="AC141" s="254"/>
      <c r="AD141" s="154">
        <f t="shared" ref="AD141:AF141" si="485">X141+AA141</f>
        <v>1174</v>
      </c>
      <c r="AE141" s="154">
        <f t="shared" si="485"/>
        <v>1391</v>
      </c>
      <c r="AF141" s="154">
        <f t="shared" si="485"/>
        <v>1391</v>
      </c>
      <c r="AG141" s="215">
        <v>-213</v>
      </c>
      <c r="AH141" s="254"/>
      <c r="AI141" s="254"/>
      <c r="AJ141" s="154">
        <f t="shared" ref="AJ141:AL141" si="486">AD141+AG141</f>
        <v>961</v>
      </c>
      <c r="AK141" s="154">
        <f t="shared" si="486"/>
        <v>1391</v>
      </c>
      <c r="AL141" s="154">
        <f t="shared" si="486"/>
        <v>1391</v>
      </c>
      <c r="AM141" s="215"/>
      <c r="AN141" s="254"/>
      <c r="AO141" s="254"/>
      <c r="AP141" s="154">
        <f t="shared" ref="AP141:AR141" si="487">AJ141+AM141</f>
        <v>961</v>
      </c>
      <c r="AQ141" s="154">
        <f t="shared" si="487"/>
        <v>1391</v>
      </c>
      <c r="AR141" s="154">
        <f t="shared" si="487"/>
        <v>1391</v>
      </c>
      <c r="AS141" s="156">
        <v>-207</v>
      </c>
      <c r="AT141" s="254">
        <v>0</v>
      </c>
      <c r="AU141" s="254">
        <v>0</v>
      </c>
      <c r="AV141" s="154">
        <f t="shared" ref="AV141:AX141" si="488">AP141+AS141</f>
        <v>754</v>
      </c>
      <c r="AW141" s="154">
        <f t="shared" si="488"/>
        <v>1391</v>
      </c>
      <c r="AX141" s="154">
        <f t="shared" si="488"/>
        <v>1391</v>
      </c>
      <c r="AY141" s="156">
        <v>-753</v>
      </c>
      <c r="AZ141" s="254">
        <v>0</v>
      </c>
      <c r="BA141" s="254">
        <v>0</v>
      </c>
      <c r="BB141" s="154">
        <f t="shared" ref="BB141" si="489">AV141+AY141</f>
        <v>1</v>
      </c>
      <c r="BC141" s="154">
        <f t="shared" ref="BC141" si="490">AW141+AZ141</f>
        <v>1391</v>
      </c>
      <c r="BD141" s="154">
        <f t="shared" ref="BD141" si="491">AX141+BA141</f>
        <v>1391</v>
      </c>
    </row>
    <row r="142" spans="1:56" s="122" customFormat="1" ht="56.25" x14ac:dyDescent="0.25">
      <c r="A142" s="291"/>
      <c r="B142" s="70" t="s">
        <v>355</v>
      </c>
      <c r="C142" s="164" t="s">
        <v>498</v>
      </c>
      <c r="D142" s="297"/>
      <c r="E142" s="297"/>
      <c r="F142" s="161">
        <f>F143</f>
        <v>8</v>
      </c>
      <c r="G142" s="161">
        <f t="shared" ref="G142:H142" si="492">G143</f>
        <v>8</v>
      </c>
      <c r="H142" s="161">
        <f t="shared" si="492"/>
        <v>8</v>
      </c>
      <c r="I142" s="162">
        <f t="shared" si="271"/>
        <v>0</v>
      </c>
      <c r="J142" s="162">
        <f t="shared" si="271"/>
        <v>0</v>
      </c>
      <c r="K142" s="162">
        <f t="shared" si="271"/>
        <v>0</v>
      </c>
      <c r="L142" s="156">
        <f>L143</f>
        <v>8</v>
      </c>
      <c r="M142" s="156">
        <f t="shared" ref="M142:BD142" si="493">M143</f>
        <v>8</v>
      </c>
      <c r="N142" s="156">
        <f t="shared" si="493"/>
        <v>8</v>
      </c>
      <c r="O142" s="156">
        <f>O143</f>
        <v>0</v>
      </c>
      <c r="P142" s="156">
        <f t="shared" si="493"/>
        <v>0</v>
      </c>
      <c r="Q142" s="156">
        <f t="shared" si="493"/>
        <v>0</v>
      </c>
      <c r="R142" s="156">
        <f t="shared" si="493"/>
        <v>8</v>
      </c>
      <c r="S142" s="156">
        <f t="shared" si="493"/>
        <v>8</v>
      </c>
      <c r="T142" s="156">
        <f t="shared" si="493"/>
        <v>8</v>
      </c>
      <c r="U142" s="156">
        <f>U143</f>
        <v>0</v>
      </c>
      <c r="V142" s="156">
        <f t="shared" si="493"/>
        <v>0</v>
      </c>
      <c r="W142" s="156">
        <f t="shared" si="493"/>
        <v>0</v>
      </c>
      <c r="X142" s="156">
        <f t="shared" si="493"/>
        <v>8</v>
      </c>
      <c r="Y142" s="156">
        <f t="shared" si="493"/>
        <v>8</v>
      </c>
      <c r="Z142" s="156">
        <f t="shared" si="493"/>
        <v>8</v>
      </c>
      <c r="AA142" s="156">
        <f>AA143</f>
        <v>0</v>
      </c>
      <c r="AB142" s="156">
        <f t="shared" si="493"/>
        <v>0</v>
      </c>
      <c r="AC142" s="156">
        <f t="shared" si="493"/>
        <v>0</v>
      </c>
      <c r="AD142" s="156">
        <f t="shared" si="493"/>
        <v>8</v>
      </c>
      <c r="AE142" s="156">
        <f t="shared" si="493"/>
        <v>8</v>
      </c>
      <c r="AF142" s="156">
        <f t="shared" si="493"/>
        <v>8</v>
      </c>
      <c r="AG142" s="156">
        <f>AG143</f>
        <v>-4</v>
      </c>
      <c r="AH142" s="156">
        <f t="shared" si="493"/>
        <v>0</v>
      </c>
      <c r="AI142" s="156">
        <f t="shared" si="493"/>
        <v>0</v>
      </c>
      <c r="AJ142" s="156">
        <f t="shared" si="493"/>
        <v>4</v>
      </c>
      <c r="AK142" s="156">
        <f t="shared" si="493"/>
        <v>8</v>
      </c>
      <c r="AL142" s="156">
        <f t="shared" si="493"/>
        <v>8</v>
      </c>
      <c r="AM142" s="156">
        <f>AM143</f>
        <v>0</v>
      </c>
      <c r="AN142" s="156">
        <f t="shared" si="493"/>
        <v>0</v>
      </c>
      <c r="AO142" s="156">
        <f t="shared" si="493"/>
        <v>0</v>
      </c>
      <c r="AP142" s="156">
        <f t="shared" si="493"/>
        <v>4</v>
      </c>
      <c r="AQ142" s="156">
        <f t="shared" si="493"/>
        <v>8</v>
      </c>
      <c r="AR142" s="156">
        <f t="shared" si="493"/>
        <v>8</v>
      </c>
      <c r="AS142" s="156">
        <f>AS143</f>
        <v>0</v>
      </c>
      <c r="AT142" s="156">
        <f t="shared" si="493"/>
        <v>0</v>
      </c>
      <c r="AU142" s="156">
        <f t="shared" si="493"/>
        <v>0</v>
      </c>
      <c r="AV142" s="156">
        <f t="shared" si="493"/>
        <v>4</v>
      </c>
      <c r="AW142" s="156">
        <f t="shared" si="493"/>
        <v>8</v>
      </c>
      <c r="AX142" s="156">
        <f t="shared" si="493"/>
        <v>8</v>
      </c>
      <c r="AY142" s="156">
        <f>AY143</f>
        <v>0</v>
      </c>
      <c r="AZ142" s="156">
        <f t="shared" si="493"/>
        <v>0</v>
      </c>
      <c r="BA142" s="156">
        <f t="shared" si="493"/>
        <v>0</v>
      </c>
      <c r="BB142" s="156">
        <f t="shared" si="493"/>
        <v>4</v>
      </c>
      <c r="BC142" s="156">
        <f t="shared" si="493"/>
        <v>8</v>
      </c>
      <c r="BD142" s="156">
        <f t="shared" si="493"/>
        <v>8</v>
      </c>
    </row>
    <row r="143" spans="1:56" s="122" customFormat="1" ht="93.75" x14ac:dyDescent="0.25">
      <c r="A143" s="291">
        <v>900</v>
      </c>
      <c r="B143" s="70" t="s">
        <v>345</v>
      </c>
      <c r="C143" s="169" t="s">
        <v>499</v>
      </c>
      <c r="D143" s="160"/>
      <c r="E143" s="160"/>
      <c r="F143" s="253">
        <v>8</v>
      </c>
      <c r="G143" s="253">
        <v>8</v>
      </c>
      <c r="H143" s="253">
        <v>8</v>
      </c>
      <c r="I143" s="162">
        <f t="shared" si="271"/>
        <v>0</v>
      </c>
      <c r="J143" s="162">
        <f t="shared" si="271"/>
        <v>0</v>
      </c>
      <c r="K143" s="162">
        <f t="shared" si="271"/>
        <v>0</v>
      </c>
      <c r="L143" s="254">
        <v>8</v>
      </c>
      <c r="M143" s="254">
        <v>8</v>
      </c>
      <c r="N143" s="254">
        <v>8</v>
      </c>
      <c r="O143" s="254"/>
      <c r="P143" s="254"/>
      <c r="Q143" s="254"/>
      <c r="R143" s="154">
        <f t="shared" si="264"/>
        <v>8</v>
      </c>
      <c r="S143" s="154">
        <f t="shared" si="264"/>
        <v>8</v>
      </c>
      <c r="T143" s="154">
        <f t="shared" si="264"/>
        <v>8</v>
      </c>
      <c r="U143" s="254"/>
      <c r="V143" s="254"/>
      <c r="W143" s="254"/>
      <c r="X143" s="154">
        <f t="shared" ref="X143:Z143" si="494">R143+U143</f>
        <v>8</v>
      </c>
      <c r="Y143" s="154">
        <f t="shared" si="494"/>
        <v>8</v>
      </c>
      <c r="Z143" s="154">
        <f t="shared" si="494"/>
        <v>8</v>
      </c>
      <c r="AA143" s="254"/>
      <c r="AB143" s="254"/>
      <c r="AC143" s="254"/>
      <c r="AD143" s="154">
        <f t="shared" ref="AD143:AF143" si="495">X143+AA143</f>
        <v>8</v>
      </c>
      <c r="AE143" s="154">
        <f t="shared" si="495"/>
        <v>8</v>
      </c>
      <c r="AF143" s="154">
        <f t="shared" si="495"/>
        <v>8</v>
      </c>
      <c r="AG143" s="215">
        <v>-4</v>
      </c>
      <c r="AH143" s="254"/>
      <c r="AI143" s="254"/>
      <c r="AJ143" s="154">
        <f t="shared" ref="AJ143:AL144" si="496">AD143+AG143</f>
        <v>4</v>
      </c>
      <c r="AK143" s="154">
        <f t="shared" si="496"/>
        <v>8</v>
      </c>
      <c r="AL143" s="154">
        <f t="shared" si="496"/>
        <v>8</v>
      </c>
      <c r="AM143" s="215"/>
      <c r="AN143" s="254"/>
      <c r="AO143" s="254"/>
      <c r="AP143" s="154">
        <f t="shared" ref="AP143:AR144" si="497">AJ143+AM143</f>
        <v>4</v>
      </c>
      <c r="AQ143" s="154">
        <f t="shared" si="497"/>
        <v>8</v>
      </c>
      <c r="AR143" s="154">
        <f t="shared" si="497"/>
        <v>8</v>
      </c>
      <c r="AS143" s="156"/>
      <c r="AT143" s="254"/>
      <c r="AU143" s="254"/>
      <c r="AV143" s="154">
        <f t="shared" ref="AV143:AX144" si="498">AP143+AS143</f>
        <v>4</v>
      </c>
      <c r="AW143" s="154">
        <f t="shared" si="498"/>
        <v>8</v>
      </c>
      <c r="AX143" s="154">
        <f t="shared" si="498"/>
        <v>8</v>
      </c>
      <c r="AY143" s="156"/>
      <c r="AZ143" s="254"/>
      <c r="BA143" s="254"/>
      <c r="BB143" s="154">
        <f t="shared" ref="BB143:BB144" si="499">AV143+AY143</f>
        <v>4</v>
      </c>
      <c r="BC143" s="154">
        <f t="shared" ref="BC143:BC144" si="500">AW143+AZ143</f>
        <v>8</v>
      </c>
      <c r="BD143" s="154">
        <f t="shared" ref="BD143:BD144" si="501">AX143+BA143</f>
        <v>8</v>
      </c>
    </row>
    <row r="144" spans="1:56" s="122" customFormat="1" ht="93.75" x14ac:dyDescent="0.25">
      <c r="A144" s="291">
        <v>874</v>
      </c>
      <c r="B144" s="70" t="s">
        <v>451</v>
      </c>
      <c r="C144" s="164" t="s">
        <v>500</v>
      </c>
      <c r="D144" s="160"/>
      <c r="E144" s="160"/>
      <c r="F144" s="253"/>
      <c r="G144" s="253"/>
      <c r="H144" s="253"/>
      <c r="I144" s="162"/>
      <c r="J144" s="162"/>
      <c r="K144" s="162"/>
      <c r="L144" s="254"/>
      <c r="M144" s="254"/>
      <c r="N144" s="254"/>
      <c r="O144" s="254"/>
      <c r="P144" s="254"/>
      <c r="Q144" s="254"/>
      <c r="R144" s="154"/>
      <c r="S144" s="154"/>
      <c r="T144" s="154"/>
      <c r="U144" s="254"/>
      <c r="V144" s="254"/>
      <c r="W144" s="254"/>
      <c r="X144" s="154"/>
      <c r="Y144" s="154"/>
      <c r="Z144" s="154"/>
      <c r="AA144" s="254"/>
      <c r="AB144" s="254"/>
      <c r="AC144" s="254"/>
      <c r="AD144" s="154">
        <v>0</v>
      </c>
      <c r="AE144" s="154">
        <v>0</v>
      </c>
      <c r="AF144" s="154">
        <v>0</v>
      </c>
      <c r="AG144" s="215">
        <v>95</v>
      </c>
      <c r="AH144" s="254"/>
      <c r="AI144" s="254"/>
      <c r="AJ144" s="154">
        <f t="shared" si="496"/>
        <v>95</v>
      </c>
      <c r="AK144" s="154">
        <f t="shared" si="496"/>
        <v>0</v>
      </c>
      <c r="AL144" s="154">
        <f t="shared" si="496"/>
        <v>0</v>
      </c>
      <c r="AM144" s="215"/>
      <c r="AN144" s="254"/>
      <c r="AO144" s="254"/>
      <c r="AP144" s="154">
        <f t="shared" si="497"/>
        <v>95</v>
      </c>
      <c r="AQ144" s="154">
        <f t="shared" si="497"/>
        <v>0</v>
      </c>
      <c r="AR144" s="154">
        <f t="shared" si="497"/>
        <v>0</v>
      </c>
      <c r="AS144" s="156">
        <v>10</v>
      </c>
      <c r="AT144" s="254">
        <v>0</v>
      </c>
      <c r="AU144" s="254">
        <v>0</v>
      </c>
      <c r="AV144" s="154">
        <f t="shared" si="498"/>
        <v>105</v>
      </c>
      <c r="AW144" s="154">
        <f t="shared" si="498"/>
        <v>0</v>
      </c>
      <c r="AX144" s="154">
        <f t="shared" si="498"/>
        <v>0</v>
      </c>
      <c r="AY144" s="156"/>
      <c r="AZ144" s="254">
        <v>0</v>
      </c>
      <c r="BA144" s="254">
        <v>0</v>
      </c>
      <c r="BB144" s="154">
        <f t="shared" si="499"/>
        <v>105</v>
      </c>
      <c r="BC144" s="154">
        <f t="shared" si="500"/>
        <v>0</v>
      </c>
      <c r="BD144" s="154">
        <f t="shared" si="501"/>
        <v>0</v>
      </c>
    </row>
    <row r="145" spans="1:56" s="122" customFormat="1" ht="56.25" x14ac:dyDescent="0.25">
      <c r="A145" s="291"/>
      <c r="B145" s="70" t="s">
        <v>356</v>
      </c>
      <c r="C145" s="164" t="s">
        <v>501</v>
      </c>
      <c r="D145" s="160"/>
      <c r="E145" s="160"/>
      <c r="F145" s="161">
        <f>F146</f>
        <v>20</v>
      </c>
      <c r="G145" s="161">
        <f t="shared" ref="G145:H145" si="502">G146</f>
        <v>20</v>
      </c>
      <c r="H145" s="161">
        <f t="shared" si="502"/>
        <v>20</v>
      </c>
      <c r="I145" s="162">
        <f t="shared" si="271"/>
        <v>0</v>
      </c>
      <c r="J145" s="162">
        <f t="shared" si="271"/>
        <v>0</v>
      </c>
      <c r="K145" s="162">
        <f t="shared" si="271"/>
        <v>0</v>
      </c>
      <c r="L145" s="156">
        <f>L146</f>
        <v>20</v>
      </c>
      <c r="M145" s="156">
        <f t="shared" ref="M145:BD145" si="503">M146</f>
        <v>20</v>
      </c>
      <c r="N145" s="156">
        <f t="shared" si="503"/>
        <v>20</v>
      </c>
      <c r="O145" s="156">
        <f>O146</f>
        <v>0</v>
      </c>
      <c r="P145" s="156">
        <f t="shared" si="503"/>
        <v>0</v>
      </c>
      <c r="Q145" s="156">
        <f t="shared" si="503"/>
        <v>0</v>
      </c>
      <c r="R145" s="156">
        <f t="shared" si="503"/>
        <v>20</v>
      </c>
      <c r="S145" s="156">
        <f t="shared" si="503"/>
        <v>20</v>
      </c>
      <c r="T145" s="156">
        <f t="shared" si="503"/>
        <v>20</v>
      </c>
      <c r="U145" s="156">
        <f>U146</f>
        <v>0</v>
      </c>
      <c r="V145" s="156">
        <f t="shared" si="503"/>
        <v>0</v>
      </c>
      <c r="W145" s="156">
        <f t="shared" si="503"/>
        <v>0</v>
      </c>
      <c r="X145" s="156">
        <f t="shared" si="503"/>
        <v>20</v>
      </c>
      <c r="Y145" s="156">
        <f t="shared" si="503"/>
        <v>20</v>
      </c>
      <c r="Z145" s="156">
        <f t="shared" si="503"/>
        <v>20</v>
      </c>
      <c r="AA145" s="156">
        <f>AA146</f>
        <v>0</v>
      </c>
      <c r="AB145" s="156">
        <f t="shared" si="503"/>
        <v>0</v>
      </c>
      <c r="AC145" s="156">
        <f t="shared" si="503"/>
        <v>0</v>
      </c>
      <c r="AD145" s="156">
        <f t="shared" si="503"/>
        <v>20</v>
      </c>
      <c r="AE145" s="156">
        <f t="shared" si="503"/>
        <v>20</v>
      </c>
      <c r="AF145" s="156">
        <f t="shared" si="503"/>
        <v>20</v>
      </c>
      <c r="AG145" s="156">
        <f>AG146</f>
        <v>-20</v>
      </c>
      <c r="AH145" s="156">
        <f t="shared" si="503"/>
        <v>0</v>
      </c>
      <c r="AI145" s="156">
        <f t="shared" si="503"/>
        <v>0</v>
      </c>
      <c r="AJ145" s="156">
        <f t="shared" si="503"/>
        <v>0</v>
      </c>
      <c r="AK145" s="156">
        <f t="shared" si="503"/>
        <v>20</v>
      </c>
      <c r="AL145" s="156">
        <f t="shared" si="503"/>
        <v>20</v>
      </c>
      <c r="AM145" s="156"/>
      <c r="AN145" s="156">
        <f t="shared" si="503"/>
        <v>0</v>
      </c>
      <c r="AO145" s="156">
        <f t="shared" si="503"/>
        <v>0</v>
      </c>
      <c r="AP145" s="156">
        <f t="shared" si="503"/>
        <v>0</v>
      </c>
      <c r="AQ145" s="156">
        <f t="shared" si="503"/>
        <v>20</v>
      </c>
      <c r="AR145" s="156">
        <f t="shared" si="503"/>
        <v>20</v>
      </c>
      <c r="AS145" s="156"/>
      <c r="AT145" s="156">
        <f t="shared" si="503"/>
        <v>0</v>
      </c>
      <c r="AU145" s="156">
        <f t="shared" si="503"/>
        <v>0</v>
      </c>
      <c r="AV145" s="156">
        <f t="shared" si="503"/>
        <v>0</v>
      </c>
      <c r="AW145" s="156">
        <f t="shared" si="503"/>
        <v>20</v>
      </c>
      <c r="AX145" s="156">
        <f t="shared" si="503"/>
        <v>20</v>
      </c>
      <c r="AY145" s="156"/>
      <c r="AZ145" s="156">
        <f t="shared" si="503"/>
        <v>0</v>
      </c>
      <c r="BA145" s="156">
        <f t="shared" si="503"/>
        <v>0</v>
      </c>
      <c r="BB145" s="156">
        <f t="shared" si="503"/>
        <v>0</v>
      </c>
      <c r="BC145" s="156">
        <f t="shared" si="503"/>
        <v>20</v>
      </c>
      <c r="BD145" s="156">
        <f t="shared" si="503"/>
        <v>20</v>
      </c>
    </row>
    <row r="146" spans="1:56" s="122" customFormat="1" ht="93.75" x14ac:dyDescent="0.25">
      <c r="A146" s="149">
        <v>188</v>
      </c>
      <c r="B146" s="185" t="s">
        <v>338</v>
      </c>
      <c r="C146" s="169" t="s">
        <v>502</v>
      </c>
      <c r="D146" s="160"/>
      <c r="E146" s="160"/>
      <c r="F146" s="253">
        <v>20</v>
      </c>
      <c r="G146" s="253">
        <v>20</v>
      </c>
      <c r="H146" s="253">
        <v>20</v>
      </c>
      <c r="I146" s="162">
        <f t="shared" si="271"/>
        <v>0</v>
      </c>
      <c r="J146" s="162">
        <f t="shared" si="271"/>
        <v>0</v>
      </c>
      <c r="K146" s="162">
        <f t="shared" si="271"/>
        <v>0</v>
      </c>
      <c r="L146" s="254">
        <v>20</v>
      </c>
      <c r="M146" s="254">
        <v>20</v>
      </c>
      <c r="N146" s="254">
        <v>20</v>
      </c>
      <c r="O146" s="254"/>
      <c r="P146" s="254"/>
      <c r="Q146" s="254"/>
      <c r="R146" s="154">
        <f t="shared" si="264"/>
        <v>20</v>
      </c>
      <c r="S146" s="154">
        <f t="shared" si="264"/>
        <v>20</v>
      </c>
      <c r="T146" s="154">
        <f t="shared" si="264"/>
        <v>20</v>
      </c>
      <c r="U146" s="254"/>
      <c r="V146" s="254"/>
      <c r="W146" s="254"/>
      <c r="X146" s="154">
        <f t="shared" ref="X146:Z146" si="504">R146+U146</f>
        <v>20</v>
      </c>
      <c r="Y146" s="154">
        <f t="shared" si="504"/>
        <v>20</v>
      </c>
      <c r="Z146" s="154">
        <f t="shared" si="504"/>
        <v>20</v>
      </c>
      <c r="AA146" s="254"/>
      <c r="AB146" s="254"/>
      <c r="AC146" s="254"/>
      <c r="AD146" s="154">
        <f t="shared" ref="AD146:AF146" si="505">X146+AA146</f>
        <v>20</v>
      </c>
      <c r="AE146" s="154">
        <f t="shared" si="505"/>
        <v>20</v>
      </c>
      <c r="AF146" s="154">
        <f t="shared" si="505"/>
        <v>20</v>
      </c>
      <c r="AG146" s="215">
        <v>-20</v>
      </c>
      <c r="AH146" s="254"/>
      <c r="AI146" s="254"/>
      <c r="AJ146" s="154">
        <f t="shared" ref="AJ146:AL146" si="506">AD146+AG146</f>
        <v>0</v>
      </c>
      <c r="AK146" s="154">
        <f t="shared" si="506"/>
        <v>20</v>
      </c>
      <c r="AL146" s="154">
        <f t="shared" si="506"/>
        <v>20</v>
      </c>
      <c r="AM146" s="215"/>
      <c r="AN146" s="254"/>
      <c r="AO146" s="254"/>
      <c r="AP146" s="154">
        <f t="shared" ref="AP146:AR146" si="507">AJ146+AM146</f>
        <v>0</v>
      </c>
      <c r="AQ146" s="154">
        <f t="shared" si="507"/>
        <v>20</v>
      </c>
      <c r="AR146" s="154">
        <f t="shared" si="507"/>
        <v>20</v>
      </c>
      <c r="AS146" s="156"/>
      <c r="AT146" s="254"/>
      <c r="AU146" s="254"/>
      <c r="AV146" s="154">
        <f t="shared" ref="AV146:AX146" si="508">AP146+AS146</f>
        <v>0</v>
      </c>
      <c r="AW146" s="154">
        <f t="shared" si="508"/>
        <v>20</v>
      </c>
      <c r="AX146" s="154">
        <f t="shared" si="508"/>
        <v>20</v>
      </c>
      <c r="AY146" s="156"/>
      <c r="AZ146" s="254"/>
      <c r="BA146" s="254"/>
      <c r="BB146" s="154">
        <f t="shared" ref="BB146" si="509">AV146+AY146</f>
        <v>0</v>
      </c>
      <c r="BC146" s="154">
        <f t="shared" ref="BC146" si="510">AW146+AZ146</f>
        <v>20</v>
      </c>
      <c r="BD146" s="154">
        <f t="shared" ref="BD146" si="511">AX146+BA146</f>
        <v>20</v>
      </c>
    </row>
    <row r="147" spans="1:56" s="122" customFormat="1" ht="75" customHeight="1" x14ac:dyDescent="0.25">
      <c r="A147" s="149"/>
      <c r="B147" s="185" t="s">
        <v>357</v>
      </c>
      <c r="C147" s="164" t="s">
        <v>503</v>
      </c>
      <c r="D147" s="160"/>
      <c r="E147" s="160"/>
      <c r="F147" s="161">
        <f>F148</f>
        <v>291</v>
      </c>
      <c r="G147" s="161">
        <f t="shared" ref="G147:H147" si="512">G148</f>
        <v>291</v>
      </c>
      <c r="H147" s="161">
        <f t="shared" si="512"/>
        <v>291</v>
      </c>
      <c r="I147" s="162">
        <f t="shared" si="271"/>
        <v>0</v>
      </c>
      <c r="J147" s="162">
        <f t="shared" si="271"/>
        <v>0</v>
      </c>
      <c r="K147" s="162">
        <f t="shared" si="271"/>
        <v>0</v>
      </c>
      <c r="L147" s="156">
        <f>L148</f>
        <v>291</v>
      </c>
      <c r="M147" s="156">
        <f t="shared" ref="M147:BD147" si="513">M148</f>
        <v>291</v>
      </c>
      <c r="N147" s="156">
        <f t="shared" si="513"/>
        <v>291</v>
      </c>
      <c r="O147" s="156">
        <f>O148</f>
        <v>0</v>
      </c>
      <c r="P147" s="156">
        <f t="shared" si="513"/>
        <v>0</v>
      </c>
      <c r="Q147" s="156">
        <f t="shared" si="513"/>
        <v>0</v>
      </c>
      <c r="R147" s="156">
        <f t="shared" si="513"/>
        <v>291</v>
      </c>
      <c r="S147" s="156">
        <f t="shared" si="513"/>
        <v>291</v>
      </c>
      <c r="T147" s="156">
        <f t="shared" si="513"/>
        <v>291</v>
      </c>
      <c r="U147" s="156">
        <f>U148</f>
        <v>0</v>
      </c>
      <c r="V147" s="156">
        <f t="shared" si="513"/>
        <v>0</v>
      </c>
      <c r="W147" s="156">
        <f t="shared" si="513"/>
        <v>0</v>
      </c>
      <c r="X147" s="156">
        <f t="shared" si="513"/>
        <v>291</v>
      </c>
      <c r="Y147" s="156">
        <f t="shared" si="513"/>
        <v>291</v>
      </c>
      <c r="Z147" s="156">
        <f t="shared" si="513"/>
        <v>291</v>
      </c>
      <c r="AA147" s="156">
        <f>AA148</f>
        <v>0</v>
      </c>
      <c r="AB147" s="156">
        <f t="shared" si="513"/>
        <v>0</v>
      </c>
      <c r="AC147" s="156">
        <f t="shared" si="513"/>
        <v>0</v>
      </c>
      <c r="AD147" s="156">
        <f t="shared" si="513"/>
        <v>291</v>
      </c>
      <c r="AE147" s="156">
        <f t="shared" si="513"/>
        <v>291</v>
      </c>
      <c r="AF147" s="156">
        <f t="shared" si="513"/>
        <v>291</v>
      </c>
      <c r="AG147" s="156">
        <f>AG148</f>
        <v>-291</v>
      </c>
      <c r="AH147" s="156">
        <f t="shared" si="513"/>
        <v>0</v>
      </c>
      <c r="AI147" s="156">
        <f t="shared" si="513"/>
        <v>0</v>
      </c>
      <c r="AJ147" s="156">
        <f t="shared" si="513"/>
        <v>0</v>
      </c>
      <c r="AK147" s="156">
        <f t="shared" si="513"/>
        <v>291</v>
      </c>
      <c r="AL147" s="156">
        <f t="shared" si="513"/>
        <v>291</v>
      </c>
      <c r="AM147" s="156">
        <f>AM148</f>
        <v>0</v>
      </c>
      <c r="AN147" s="156">
        <f t="shared" si="513"/>
        <v>0</v>
      </c>
      <c r="AO147" s="156">
        <f t="shared" si="513"/>
        <v>0</v>
      </c>
      <c r="AP147" s="156">
        <f t="shared" si="513"/>
        <v>0</v>
      </c>
      <c r="AQ147" s="156">
        <f t="shared" si="513"/>
        <v>291</v>
      </c>
      <c r="AR147" s="156">
        <f t="shared" si="513"/>
        <v>291</v>
      </c>
      <c r="AS147" s="156">
        <f>AS148</f>
        <v>0</v>
      </c>
      <c r="AT147" s="156">
        <f t="shared" si="513"/>
        <v>0</v>
      </c>
      <c r="AU147" s="156">
        <f t="shared" si="513"/>
        <v>0</v>
      </c>
      <c r="AV147" s="156">
        <f t="shared" si="513"/>
        <v>0</v>
      </c>
      <c r="AW147" s="156">
        <f t="shared" si="513"/>
        <v>291</v>
      </c>
      <c r="AX147" s="156">
        <f t="shared" si="513"/>
        <v>291</v>
      </c>
      <c r="AY147" s="156">
        <f>AY148</f>
        <v>0</v>
      </c>
      <c r="AZ147" s="156">
        <f t="shared" si="513"/>
        <v>0</v>
      </c>
      <c r="BA147" s="156">
        <f t="shared" si="513"/>
        <v>0</v>
      </c>
      <c r="BB147" s="156">
        <f t="shared" si="513"/>
        <v>0</v>
      </c>
      <c r="BC147" s="156">
        <f t="shared" si="513"/>
        <v>291</v>
      </c>
      <c r="BD147" s="156">
        <f t="shared" si="513"/>
        <v>291</v>
      </c>
    </row>
    <row r="148" spans="1:56" s="122" customFormat="1" ht="112.5" x14ac:dyDescent="0.25">
      <c r="A148" s="149">
        <v>141</v>
      </c>
      <c r="B148" s="185" t="s">
        <v>372</v>
      </c>
      <c r="C148" s="258" t="s">
        <v>504</v>
      </c>
      <c r="D148" s="160"/>
      <c r="E148" s="160"/>
      <c r="F148" s="253">
        <f>259+32</f>
        <v>291</v>
      </c>
      <c r="G148" s="253">
        <f>F148</f>
        <v>291</v>
      </c>
      <c r="H148" s="253">
        <f>G148</f>
        <v>291</v>
      </c>
      <c r="I148" s="162">
        <f t="shared" si="271"/>
        <v>0</v>
      </c>
      <c r="J148" s="162">
        <f t="shared" si="271"/>
        <v>0</v>
      </c>
      <c r="K148" s="162">
        <f t="shared" si="271"/>
        <v>0</v>
      </c>
      <c r="L148" s="254">
        <f>259+32</f>
        <v>291</v>
      </c>
      <c r="M148" s="254">
        <f>L148</f>
        <v>291</v>
      </c>
      <c r="N148" s="254">
        <f>M148</f>
        <v>291</v>
      </c>
      <c r="O148" s="254"/>
      <c r="P148" s="254"/>
      <c r="Q148" s="254"/>
      <c r="R148" s="154">
        <f t="shared" si="264"/>
        <v>291</v>
      </c>
      <c r="S148" s="154">
        <f t="shared" si="264"/>
        <v>291</v>
      </c>
      <c r="T148" s="154">
        <f t="shared" si="264"/>
        <v>291</v>
      </c>
      <c r="U148" s="254"/>
      <c r="V148" s="254"/>
      <c r="W148" s="254"/>
      <c r="X148" s="154">
        <f t="shared" ref="X148:Z148" si="514">R148+U148</f>
        <v>291</v>
      </c>
      <c r="Y148" s="154">
        <f t="shared" si="514"/>
        <v>291</v>
      </c>
      <c r="Z148" s="154">
        <f t="shared" si="514"/>
        <v>291</v>
      </c>
      <c r="AA148" s="254"/>
      <c r="AB148" s="254"/>
      <c r="AC148" s="254"/>
      <c r="AD148" s="154">
        <f t="shared" ref="AD148:AF148" si="515">X148+AA148</f>
        <v>291</v>
      </c>
      <c r="AE148" s="154">
        <f t="shared" si="515"/>
        <v>291</v>
      </c>
      <c r="AF148" s="154">
        <f t="shared" si="515"/>
        <v>291</v>
      </c>
      <c r="AG148" s="254">
        <v>-291</v>
      </c>
      <c r="AH148" s="254"/>
      <c r="AI148" s="254"/>
      <c r="AJ148" s="154">
        <f>AD148+AG148</f>
        <v>0</v>
      </c>
      <c r="AK148" s="154">
        <f t="shared" ref="AK148:AL149" si="516">AE148+AH148</f>
        <v>291</v>
      </c>
      <c r="AL148" s="154">
        <f t="shared" si="516"/>
        <v>291</v>
      </c>
      <c r="AM148" s="254"/>
      <c r="AN148" s="254"/>
      <c r="AO148" s="254"/>
      <c r="AP148" s="154">
        <f>AJ148+AM148</f>
        <v>0</v>
      </c>
      <c r="AQ148" s="154">
        <f t="shared" ref="AQ148:AR149" si="517">AK148+AN148</f>
        <v>291</v>
      </c>
      <c r="AR148" s="154">
        <f t="shared" si="517"/>
        <v>291</v>
      </c>
      <c r="AS148" s="255"/>
      <c r="AT148" s="254"/>
      <c r="AU148" s="254"/>
      <c r="AV148" s="154">
        <f>AP148+AS148</f>
        <v>0</v>
      </c>
      <c r="AW148" s="154">
        <f t="shared" ref="AW148:AX149" si="518">AQ148+AT148</f>
        <v>291</v>
      </c>
      <c r="AX148" s="154">
        <f t="shared" si="518"/>
        <v>291</v>
      </c>
      <c r="AY148" s="255"/>
      <c r="AZ148" s="254"/>
      <c r="BA148" s="254"/>
      <c r="BB148" s="154">
        <f>AV148+AY148</f>
        <v>0</v>
      </c>
      <c r="BC148" s="154">
        <f t="shared" ref="BC148:BC149" si="519">AW148+AZ148</f>
        <v>291</v>
      </c>
      <c r="BD148" s="154">
        <f t="shared" ref="BD148:BD149" si="520">AX148+BA148</f>
        <v>291</v>
      </c>
    </row>
    <row r="149" spans="1:56" s="122" customFormat="1" ht="114" customHeight="1" x14ac:dyDescent="0.25">
      <c r="A149" s="149">
        <v>874</v>
      </c>
      <c r="B149" s="185" t="s">
        <v>452</v>
      </c>
      <c r="C149" s="269" t="s">
        <v>505</v>
      </c>
      <c r="D149" s="160"/>
      <c r="E149" s="160"/>
      <c r="F149" s="253"/>
      <c r="G149" s="253"/>
      <c r="H149" s="253"/>
      <c r="I149" s="162"/>
      <c r="J149" s="162"/>
      <c r="K149" s="162"/>
      <c r="L149" s="254"/>
      <c r="M149" s="254"/>
      <c r="N149" s="254"/>
      <c r="O149" s="254"/>
      <c r="P149" s="254"/>
      <c r="Q149" s="254"/>
      <c r="R149" s="154"/>
      <c r="S149" s="154"/>
      <c r="T149" s="154"/>
      <c r="U149" s="254"/>
      <c r="V149" s="254"/>
      <c r="W149" s="254"/>
      <c r="X149" s="154"/>
      <c r="Y149" s="154"/>
      <c r="Z149" s="154"/>
      <c r="AA149" s="254"/>
      <c r="AB149" s="254"/>
      <c r="AC149" s="254"/>
      <c r="AD149" s="154">
        <v>0</v>
      </c>
      <c r="AE149" s="154">
        <v>0</v>
      </c>
      <c r="AF149" s="154">
        <v>0</v>
      </c>
      <c r="AG149" s="215">
        <v>2</v>
      </c>
      <c r="AH149" s="254"/>
      <c r="AI149" s="254"/>
      <c r="AJ149" s="154">
        <f>AD149+AG149</f>
        <v>2</v>
      </c>
      <c r="AK149" s="154">
        <f t="shared" si="516"/>
        <v>0</v>
      </c>
      <c r="AL149" s="154">
        <f t="shared" si="516"/>
        <v>0</v>
      </c>
      <c r="AM149" s="215"/>
      <c r="AN149" s="254"/>
      <c r="AO149" s="254"/>
      <c r="AP149" s="154">
        <f>AJ149+AM149</f>
        <v>2</v>
      </c>
      <c r="AQ149" s="154">
        <f t="shared" si="517"/>
        <v>0</v>
      </c>
      <c r="AR149" s="154">
        <f t="shared" si="517"/>
        <v>0</v>
      </c>
      <c r="AS149" s="156">
        <v>4</v>
      </c>
      <c r="AT149" s="254">
        <v>0</v>
      </c>
      <c r="AU149" s="254">
        <v>0</v>
      </c>
      <c r="AV149" s="154">
        <f>AP149+AS149</f>
        <v>6</v>
      </c>
      <c r="AW149" s="154">
        <f t="shared" si="518"/>
        <v>0</v>
      </c>
      <c r="AX149" s="154">
        <f t="shared" si="518"/>
        <v>0</v>
      </c>
      <c r="AY149" s="156"/>
      <c r="AZ149" s="254">
        <v>0</v>
      </c>
      <c r="BA149" s="254">
        <v>0</v>
      </c>
      <c r="BB149" s="154">
        <f>AV149+AY149</f>
        <v>6</v>
      </c>
      <c r="BC149" s="154">
        <f t="shared" si="519"/>
        <v>0</v>
      </c>
      <c r="BD149" s="154">
        <f t="shared" si="520"/>
        <v>0</v>
      </c>
    </row>
    <row r="150" spans="1:56" s="122" customFormat="1" ht="56.25" x14ac:dyDescent="0.25">
      <c r="A150" s="149"/>
      <c r="B150" s="185" t="s">
        <v>358</v>
      </c>
      <c r="C150" s="269" t="s">
        <v>359</v>
      </c>
      <c r="D150" s="160"/>
      <c r="E150" s="160"/>
      <c r="F150" s="161">
        <f>F151</f>
        <v>2</v>
      </c>
      <c r="G150" s="161">
        <f t="shared" ref="G150:H150" si="521">G151</f>
        <v>2</v>
      </c>
      <c r="H150" s="161">
        <f t="shared" si="521"/>
        <v>2</v>
      </c>
      <c r="I150" s="162">
        <f t="shared" si="271"/>
        <v>0</v>
      </c>
      <c r="J150" s="162">
        <f t="shared" si="271"/>
        <v>0</v>
      </c>
      <c r="K150" s="162">
        <f t="shared" si="271"/>
        <v>0</v>
      </c>
      <c r="L150" s="156">
        <f>L151</f>
        <v>2</v>
      </c>
      <c r="M150" s="156">
        <f t="shared" ref="M150:BD150" si="522">M151</f>
        <v>2</v>
      </c>
      <c r="N150" s="156">
        <f t="shared" si="522"/>
        <v>2</v>
      </c>
      <c r="O150" s="156">
        <f>O151</f>
        <v>0</v>
      </c>
      <c r="P150" s="156">
        <f t="shared" si="522"/>
        <v>0</v>
      </c>
      <c r="Q150" s="156">
        <f t="shared" si="522"/>
        <v>0</v>
      </c>
      <c r="R150" s="156">
        <f t="shared" si="522"/>
        <v>2</v>
      </c>
      <c r="S150" s="156">
        <f t="shared" si="522"/>
        <v>2</v>
      </c>
      <c r="T150" s="156">
        <f t="shared" si="522"/>
        <v>2</v>
      </c>
      <c r="U150" s="156">
        <f>U151</f>
        <v>0</v>
      </c>
      <c r="V150" s="156">
        <f t="shared" si="522"/>
        <v>0</v>
      </c>
      <c r="W150" s="156">
        <f t="shared" si="522"/>
        <v>0</v>
      </c>
      <c r="X150" s="156">
        <f t="shared" si="522"/>
        <v>2</v>
      </c>
      <c r="Y150" s="156">
        <f t="shared" si="522"/>
        <v>2</v>
      </c>
      <c r="Z150" s="156">
        <f t="shared" si="522"/>
        <v>2</v>
      </c>
      <c r="AA150" s="156">
        <f>AA151</f>
        <v>0</v>
      </c>
      <c r="AB150" s="156">
        <f t="shared" si="522"/>
        <v>0</v>
      </c>
      <c r="AC150" s="156">
        <f t="shared" si="522"/>
        <v>0</v>
      </c>
      <c r="AD150" s="156">
        <f t="shared" si="522"/>
        <v>2</v>
      </c>
      <c r="AE150" s="156">
        <f t="shared" si="522"/>
        <v>2</v>
      </c>
      <c r="AF150" s="156">
        <f t="shared" si="522"/>
        <v>2</v>
      </c>
      <c r="AG150" s="156">
        <f>AG151</f>
        <v>15</v>
      </c>
      <c r="AH150" s="156">
        <f t="shared" si="522"/>
        <v>0</v>
      </c>
      <c r="AI150" s="156">
        <f t="shared" si="522"/>
        <v>0</v>
      </c>
      <c r="AJ150" s="156">
        <f t="shared" si="522"/>
        <v>17</v>
      </c>
      <c r="AK150" s="156">
        <f t="shared" si="522"/>
        <v>2</v>
      </c>
      <c r="AL150" s="156">
        <f t="shared" si="522"/>
        <v>2</v>
      </c>
      <c r="AM150" s="156">
        <f>AM151</f>
        <v>0</v>
      </c>
      <c r="AN150" s="156">
        <f t="shared" si="522"/>
        <v>0</v>
      </c>
      <c r="AO150" s="156">
        <f t="shared" si="522"/>
        <v>0</v>
      </c>
      <c r="AP150" s="156">
        <f t="shared" si="522"/>
        <v>17</v>
      </c>
      <c r="AQ150" s="156">
        <f t="shared" si="522"/>
        <v>2</v>
      </c>
      <c r="AR150" s="156">
        <f t="shared" si="522"/>
        <v>2</v>
      </c>
      <c r="AS150" s="156">
        <f>AS151</f>
        <v>74</v>
      </c>
      <c r="AT150" s="156">
        <f t="shared" si="522"/>
        <v>0</v>
      </c>
      <c r="AU150" s="156">
        <f t="shared" si="522"/>
        <v>0</v>
      </c>
      <c r="AV150" s="156">
        <f t="shared" si="522"/>
        <v>91</v>
      </c>
      <c r="AW150" s="156">
        <f t="shared" si="522"/>
        <v>2</v>
      </c>
      <c r="AX150" s="156">
        <f t="shared" si="522"/>
        <v>2</v>
      </c>
      <c r="AY150" s="156">
        <f>AY151</f>
        <v>0</v>
      </c>
      <c r="AZ150" s="156">
        <f t="shared" si="522"/>
        <v>0</v>
      </c>
      <c r="BA150" s="156">
        <f t="shared" si="522"/>
        <v>0</v>
      </c>
      <c r="BB150" s="156">
        <f t="shared" si="522"/>
        <v>91</v>
      </c>
      <c r="BC150" s="156">
        <f t="shared" si="522"/>
        <v>2</v>
      </c>
      <c r="BD150" s="156">
        <f t="shared" si="522"/>
        <v>2</v>
      </c>
    </row>
    <row r="151" spans="1:56" s="122" customFormat="1" ht="93.75" x14ac:dyDescent="0.25">
      <c r="A151" s="149">
        <v>900</v>
      </c>
      <c r="B151" s="185" t="s">
        <v>347</v>
      </c>
      <c r="C151" s="169" t="s">
        <v>506</v>
      </c>
      <c r="D151" s="160"/>
      <c r="E151" s="160"/>
      <c r="F151" s="253">
        <v>2</v>
      </c>
      <c r="G151" s="253">
        <v>2</v>
      </c>
      <c r="H151" s="253">
        <v>2</v>
      </c>
      <c r="I151" s="162">
        <f t="shared" si="271"/>
        <v>0</v>
      </c>
      <c r="J151" s="162">
        <f t="shared" si="271"/>
        <v>0</v>
      </c>
      <c r="K151" s="162">
        <f t="shared" si="271"/>
        <v>0</v>
      </c>
      <c r="L151" s="254">
        <v>2</v>
      </c>
      <c r="M151" s="254">
        <v>2</v>
      </c>
      <c r="N151" s="254">
        <v>2</v>
      </c>
      <c r="O151" s="254"/>
      <c r="P151" s="254"/>
      <c r="Q151" s="254"/>
      <c r="R151" s="154">
        <f t="shared" si="264"/>
        <v>2</v>
      </c>
      <c r="S151" s="154">
        <f t="shared" si="264"/>
        <v>2</v>
      </c>
      <c r="T151" s="154">
        <f t="shared" si="264"/>
        <v>2</v>
      </c>
      <c r="U151" s="254"/>
      <c r="V151" s="254"/>
      <c r="W151" s="254"/>
      <c r="X151" s="154">
        <f t="shared" ref="X151:Z151" si="523">R151+U151</f>
        <v>2</v>
      </c>
      <c r="Y151" s="154">
        <f t="shared" si="523"/>
        <v>2</v>
      </c>
      <c r="Z151" s="154">
        <f t="shared" si="523"/>
        <v>2</v>
      </c>
      <c r="AA151" s="254"/>
      <c r="AB151" s="254"/>
      <c r="AC151" s="254"/>
      <c r="AD151" s="154">
        <f t="shared" ref="AD151:AF151" si="524">X151+AA151</f>
        <v>2</v>
      </c>
      <c r="AE151" s="154">
        <f t="shared" si="524"/>
        <v>2</v>
      </c>
      <c r="AF151" s="154">
        <f t="shared" si="524"/>
        <v>2</v>
      </c>
      <c r="AG151" s="254">
        <v>15</v>
      </c>
      <c r="AH151" s="254"/>
      <c r="AI151" s="254"/>
      <c r="AJ151" s="154">
        <f t="shared" ref="AJ151:AL151" si="525">AD151+AG151</f>
        <v>17</v>
      </c>
      <c r="AK151" s="154">
        <f t="shared" si="525"/>
        <v>2</v>
      </c>
      <c r="AL151" s="154">
        <f t="shared" si="525"/>
        <v>2</v>
      </c>
      <c r="AM151" s="254"/>
      <c r="AN151" s="254"/>
      <c r="AO151" s="254"/>
      <c r="AP151" s="154">
        <f t="shared" ref="AP151:AR151" si="526">AJ151+AM151</f>
        <v>17</v>
      </c>
      <c r="AQ151" s="154">
        <f t="shared" si="526"/>
        <v>2</v>
      </c>
      <c r="AR151" s="154">
        <f t="shared" si="526"/>
        <v>2</v>
      </c>
      <c r="AS151" s="255">
        <v>74</v>
      </c>
      <c r="AT151" s="254">
        <v>0</v>
      </c>
      <c r="AU151" s="254">
        <v>0</v>
      </c>
      <c r="AV151" s="154">
        <f t="shared" ref="AV151:AX151" si="527">AP151+AS151</f>
        <v>91</v>
      </c>
      <c r="AW151" s="154">
        <f t="shared" si="527"/>
        <v>2</v>
      </c>
      <c r="AX151" s="154">
        <f t="shared" si="527"/>
        <v>2</v>
      </c>
      <c r="AY151" s="255"/>
      <c r="AZ151" s="254">
        <v>0</v>
      </c>
      <c r="BA151" s="254">
        <v>0</v>
      </c>
      <c r="BB151" s="154">
        <f t="shared" ref="BB151" si="528">AV151+AY151</f>
        <v>91</v>
      </c>
      <c r="BC151" s="154">
        <f t="shared" ref="BC151" si="529">AW151+AZ151</f>
        <v>2</v>
      </c>
      <c r="BD151" s="154">
        <f t="shared" ref="BD151" si="530">AX151+BA151</f>
        <v>2</v>
      </c>
    </row>
    <row r="152" spans="1:56" s="122" customFormat="1" ht="75" x14ac:dyDescent="0.25">
      <c r="A152" s="149"/>
      <c r="B152" s="185" t="s">
        <v>362</v>
      </c>
      <c r="C152" s="164" t="s">
        <v>507</v>
      </c>
      <c r="D152" s="160"/>
      <c r="E152" s="160"/>
      <c r="F152" s="161">
        <f>F153</f>
        <v>72</v>
      </c>
      <c r="G152" s="161">
        <f t="shared" ref="G152:H152" si="531">G153</f>
        <v>72</v>
      </c>
      <c r="H152" s="161">
        <f t="shared" si="531"/>
        <v>72</v>
      </c>
      <c r="I152" s="162">
        <f t="shared" si="271"/>
        <v>0</v>
      </c>
      <c r="J152" s="162">
        <f t="shared" si="271"/>
        <v>0</v>
      </c>
      <c r="K152" s="162">
        <f t="shared" si="271"/>
        <v>0</v>
      </c>
      <c r="L152" s="156">
        <f>L153</f>
        <v>72</v>
      </c>
      <c r="M152" s="156">
        <f t="shared" ref="M152:T152" si="532">M153</f>
        <v>72</v>
      </c>
      <c r="N152" s="156">
        <f>N153</f>
        <v>72</v>
      </c>
      <c r="O152" s="156">
        <f>O153</f>
        <v>0</v>
      </c>
      <c r="P152" s="156">
        <f>P153</f>
        <v>0</v>
      </c>
      <c r="Q152" s="156">
        <f t="shared" si="532"/>
        <v>0</v>
      </c>
      <c r="R152" s="156">
        <f t="shared" si="532"/>
        <v>72</v>
      </c>
      <c r="S152" s="156">
        <f t="shared" si="532"/>
        <v>72</v>
      </c>
      <c r="T152" s="156">
        <f t="shared" si="532"/>
        <v>72</v>
      </c>
      <c r="U152" s="156">
        <f>U153</f>
        <v>0</v>
      </c>
      <c r="V152" s="156">
        <f>V153</f>
        <v>0</v>
      </c>
      <c r="W152" s="156">
        <f t="shared" ref="W152:Z152" si="533">W153</f>
        <v>0</v>
      </c>
      <c r="X152" s="156">
        <f t="shared" si="533"/>
        <v>72</v>
      </c>
      <c r="Y152" s="156">
        <f t="shared" si="533"/>
        <v>72</v>
      </c>
      <c r="Z152" s="156">
        <f t="shared" si="533"/>
        <v>72</v>
      </c>
      <c r="AA152" s="156">
        <f>AA153</f>
        <v>0</v>
      </c>
      <c r="AB152" s="156">
        <f>AB153</f>
        <v>0</v>
      </c>
      <c r="AC152" s="156">
        <f t="shared" ref="AC152:AF152" si="534">AC153</f>
        <v>0</v>
      </c>
      <c r="AD152" s="156">
        <f t="shared" si="534"/>
        <v>72</v>
      </c>
      <c r="AE152" s="156">
        <f t="shared" si="534"/>
        <v>72</v>
      </c>
      <c r="AF152" s="156">
        <f t="shared" si="534"/>
        <v>72</v>
      </c>
      <c r="AG152" s="156">
        <f>AG153</f>
        <v>-54</v>
      </c>
      <c r="AH152" s="156">
        <f>AH153</f>
        <v>0</v>
      </c>
      <c r="AI152" s="156">
        <f t="shared" ref="AI152:AL152" si="535">AI153</f>
        <v>0</v>
      </c>
      <c r="AJ152" s="156">
        <f t="shared" si="535"/>
        <v>18</v>
      </c>
      <c r="AK152" s="156">
        <f t="shared" si="535"/>
        <v>72</v>
      </c>
      <c r="AL152" s="156">
        <f t="shared" si="535"/>
        <v>72</v>
      </c>
      <c r="AM152" s="156">
        <f>AM153</f>
        <v>0</v>
      </c>
      <c r="AN152" s="156">
        <f>AN153</f>
        <v>0</v>
      </c>
      <c r="AO152" s="156">
        <f t="shared" ref="AO152:AR152" si="536">AO153</f>
        <v>0</v>
      </c>
      <c r="AP152" s="156">
        <f t="shared" si="536"/>
        <v>18</v>
      </c>
      <c r="AQ152" s="156">
        <f t="shared" si="536"/>
        <v>72</v>
      </c>
      <c r="AR152" s="156">
        <f t="shared" si="536"/>
        <v>72</v>
      </c>
      <c r="AS152" s="156">
        <f>AS153</f>
        <v>0</v>
      </c>
      <c r="AT152" s="156">
        <f>AT153</f>
        <v>0</v>
      </c>
      <c r="AU152" s="156">
        <f t="shared" ref="AU152:AX152" si="537">AU153</f>
        <v>0</v>
      </c>
      <c r="AV152" s="156">
        <f t="shared" si="537"/>
        <v>18</v>
      </c>
      <c r="AW152" s="156">
        <f t="shared" si="537"/>
        <v>72</v>
      </c>
      <c r="AX152" s="156">
        <f t="shared" si="537"/>
        <v>72</v>
      </c>
      <c r="AY152" s="156">
        <f>AY153</f>
        <v>0</v>
      </c>
      <c r="AZ152" s="156">
        <f>AZ153</f>
        <v>0</v>
      </c>
      <c r="BA152" s="156">
        <f t="shared" ref="BA152:BD152" si="538">BA153</f>
        <v>0</v>
      </c>
      <c r="BB152" s="156">
        <f t="shared" si="538"/>
        <v>18</v>
      </c>
      <c r="BC152" s="156">
        <f t="shared" si="538"/>
        <v>72</v>
      </c>
      <c r="BD152" s="156">
        <f t="shared" si="538"/>
        <v>72</v>
      </c>
    </row>
    <row r="153" spans="1:56" s="122" customFormat="1" ht="93.75" x14ac:dyDescent="0.25">
      <c r="A153" s="149">
        <v>900</v>
      </c>
      <c r="B153" s="185" t="s">
        <v>348</v>
      </c>
      <c r="C153" s="258" t="s">
        <v>508</v>
      </c>
      <c r="D153" s="160"/>
      <c r="E153" s="160"/>
      <c r="F153" s="253">
        <v>72</v>
      </c>
      <c r="G153" s="253">
        <v>72</v>
      </c>
      <c r="H153" s="253">
        <v>72</v>
      </c>
      <c r="I153" s="162">
        <f t="shared" si="271"/>
        <v>0</v>
      </c>
      <c r="J153" s="162">
        <f t="shared" si="271"/>
        <v>0</v>
      </c>
      <c r="K153" s="162">
        <f t="shared" si="271"/>
        <v>0</v>
      </c>
      <c r="L153" s="254">
        <v>72</v>
      </c>
      <c r="M153" s="254">
        <v>72</v>
      </c>
      <c r="N153" s="254">
        <v>72</v>
      </c>
      <c r="O153" s="254"/>
      <c r="P153" s="254"/>
      <c r="Q153" s="254"/>
      <c r="R153" s="154">
        <f t="shared" si="264"/>
        <v>72</v>
      </c>
      <c r="S153" s="154">
        <f t="shared" si="264"/>
        <v>72</v>
      </c>
      <c r="T153" s="154">
        <f t="shared" si="264"/>
        <v>72</v>
      </c>
      <c r="U153" s="254"/>
      <c r="V153" s="254"/>
      <c r="W153" s="254"/>
      <c r="X153" s="154">
        <f t="shared" ref="X153:Z153" si="539">R153+U153</f>
        <v>72</v>
      </c>
      <c r="Y153" s="154">
        <f t="shared" si="539"/>
        <v>72</v>
      </c>
      <c r="Z153" s="154">
        <f t="shared" si="539"/>
        <v>72</v>
      </c>
      <c r="AA153" s="254"/>
      <c r="AB153" s="254"/>
      <c r="AC153" s="254"/>
      <c r="AD153" s="154">
        <f t="shared" ref="AD153:AF153" si="540">X153+AA153</f>
        <v>72</v>
      </c>
      <c r="AE153" s="154">
        <f t="shared" si="540"/>
        <v>72</v>
      </c>
      <c r="AF153" s="154">
        <f t="shared" si="540"/>
        <v>72</v>
      </c>
      <c r="AG153" s="254">
        <v>-54</v>
      </c>
      <c r="AH153" s="254"/>
      <c r="AI153" s="254"/>
      <c r="AJ153" s="154">
        <f t="shared" ref="AJ153:AL153" si="541">AD153+AG153</f>
        <v>18</v>
      </c>
      <c r="AK153" s="154">
        <f t="shared" si="541"/>
        <v>72</v>
      </c>
      <c r="AL153" s="154">
        <f t="shared" si="541"/>
        <v>72</v>
      </c>
      <c r="AM153" s="254"/>
      <c r="AN153" s="254"/>
      <c r="AO153" s="254"/>
      <c r="AP153" s="154">
        <f t="shared" ref="AP153:AR153" si="542">AJ153+AM153</f>
        <v>18</v>
      </c>
      <c r="AQ153" s="154">
        <f t="shared" si="542"/>
        <v>72</v>
      </c>
      <c r="AR153" s="154">
        <f t="shared" si="542"/>
        <v>72</v>
      </c>
      <c r="AS153" s="255"/>
      <c r="AT153" s="254"/>
      <c r="AU153" s="254"/>
      <c r="AV153" s="154">
        <f t="shared" ref="AV153:AX153" si="543">AP153+AS153</f>
        <v>18</v>
      </c>
      <c r="AW153" s="154">
        <f t="shared" si="543"/>
        <v>72</v>
      </c>
      <c r="AX153" s="154">
        <f t="shared" si="543"/>
        <v>72</v>
      </c>
      <c r="AY153" s="255"/>
      <c r="AZ153" s="254"/>
      <c r="BA153" s="254"/>
      <c r="BB153" s="154">
        <f t="shared" ref="BB153" si="544">AV153+AY153</f>
        <v>18</v>
      </c>
      <c r="BC153" s="154">
        <f t="shared" ref="BC153" si="545">AW153+AZ153</f>
        <v>72</v>
      </c>
      <c r="BD153" s="154">
        <f t="shared" ref="BD153" si="546">AX153+BA153</f>
        <v>72</v>
      </c>
    </row>
    <row r="154" spans="1:56" s="122" customFormat="1" ht="37.5" x14ac:dyDescent="0.25">
      <c r="A154" s="149"/>
      <c r="B154" s="185" t="s">
        <v>360</v>
      </c>
      <c r="C154" s="269" t="s">
        <v>361</v>
      </c>
      <c r="D154" s="160"/>
      <c r="E154" s="160"/>
      <c r="F154" s="161">
        <f>F155</f>
        <v>53</v>
      </c>
      <c r="G154" s="161">
        <f t="shared" ref="G154:H154" si="547">G155</f>
        <v>53</v>
      </c>
      <c r="H154" s="161">
        <f t="shared" si="547"/>
        <v>53</v>
      </c>
      <c r="I154" s="162">
        <f t="shared" si="271"/>
        <v>0</v>
      </c>
      <c r="J154" s="162">
        <f t="shared" si="271"/>
        <v>0</v>
      </c>
      <c r="K154" s="162">
        <f t="shared" si="271"/>
        <v>0</v>
      </c>
      <c r="L154" s="156">
        <f>L155</f>
        <v>53</v>
      </c>
      <c r="M154" s="156">
        <f t="shared" ref="M154:BD154" si="548">M155</f>
        <v>53</v>
      </c>
      <c r="N154" s="156">
        <f t="shared" si="548"/>
        <v>53</v>
      </c>
      <c r="O154" s="156">
        <f>O155</f>
        <v>0</v>
      </c>
      <c r="P154" s="156">
        <f t="shared" si="548"/>
        <v>0</v>
      </c>
      <c r="Q154" s="156">
        <f t="shared" si="548"/>
        <v>0</v>
      </c>
      <c r="R154" s="156">
        <f t="shared" si="548"/>
        <v>53</v>
      </c>
      <c r="S154" s="156">
        <f t="shared" si="548"/>
        <v>53</v>
      </c>
      <c r="T154" s="156">
        <f t="shared" si="548"/>
        <v>53</v>
      </c>
      <c r="U154" s="156">
        <f>U155</f>
        <v>0</v>
      </c>
      <c r="V154" s="156">
        <f t="shared" si="548"/>
        <v>0</v>
      </c>
      <c r="W154" s="156">
        <f t="shared" si="548"/>
        <v>0</v>
      </c>
      <c r="X154" s="156">
        <f t="shared" si="548"/>
        <v>53</v>
      </c>
      <c r="Y154" s="156">
        <f t="shared" si="548"/>
        <v>53</v>
      </c>
      <c r="Z154" s="156">
        <f t="shared" si="548"/>
        <v>53</v>
      </c>
      <c r="AA154" s="156">
        <f>AA155</f>
        <v>0</v>
      </c>
      <c r="AB154" s="156">
        <f t="shared" si="548"/>
        <v>0</v>
      </c>
      <c r="AC154" s="156">
        <f t="shared" si="548"/>
        <v>0</v>
      </c>
      <c r="AD154" s="156">
        <f t="shared" si="548"/>
        <v>53</v>
      </c>
      <c r="AE154" s="156">
        <f t="shared" si="548"/>
        <v>53</v>
      </c>
      <c r="AF154" s="156">
        <f t="shared" si="548"/>
        <v>53</v>
      </c>
      <c r="AG154" s="156">
        <f>AG155</f>
        <v>0</v>
      </c>
      <c r="AH154" s="156">
        <f t="shared" si="548"/>
        <v>0</v>
      </c>
      <c r="AI154" s="156">
        <f t="shared" si="548"/>
        <v>0</v>
      </c>
      <c r="AJ154" s="156">
        <f t="shared" si="548"/>
        <v>53</v>
      </c>
      <c r="AK154" s="156">
        <f t="shared" si="548"/>
        <v>53</v>
      </c>
      <c r="AL154" s="156">
        <f t="shared" si="548"/>
        <v>53</v>
      </c>
      <c r="AM154" s="156">
        <f>AM155</f>
        <v>0</v>
      </c>
      <c r="AN154" s="156">
        <f t="shared" si="548"/>
        <v>0</v>
      </c>
      <c r="AO154" s="156">
        <f t="shared" si="548"/>
        <v>0</v>
      </c>
      <c r="AP154" s="156">
        <f t="shared" si="548"/>
        <v>53</v>
      </c>
      <c r="AQ154" s="156">
        <f t="shared" si="548"/>
        <v>53</v>
      </c>
      <c r="AR154" s="156">
        <f t="shared" si="548"/>
        <v>53</v>
      </c>
      <c r="AS154" s="156">
        <f>AS155</f>
        <v>14</v>
      </c>
      <c r="AT154" s="156">
        <f t="shared" si="548"/>
        <v>0</v>
      </c>
      <c r="AU154" s="156">
        <f t="shared" si="548"/>
        <v>0</v>
      </c>
      <c r="AV154" s="156">
        <f t="shared" si="548"/>
        <v>67</v>
      </c>
      <c r="AW154" s="156">
        <f t="shared" si="548"/>
        <v>53</v>
      </c>
      <c r="AX154" s="156">
        <f t="shared" si="548"/>
        <v>53</v>
      </c>
      <c r="AY154" s="156">
        <f>AY155</f>
        <v>0</v>
      </c>
      <c r="AZ154" s="156">
        <f t="shared" si="548"/>
        <v>0</v>
      </c>
      <c r="BA154" s="156">
        <f t="shared" si="548"/>
        <v>0</v>
      </c>
      <c r="BB154" s="156">
        <f t="shared" si="548"/>
        <v>67</v>
      </c>
      <c r="BC154" s="156">
        <f t="shared" si="548"/>
        <v>53</v>
      </c>
      <c r="BD154" s="156">
        <f t="shared" si="548"/>
        <v>53</v>
      </c>
    </row>
    <row r="155" spans="1:56" s="122" customFormat="1" ht="56.25" x14ac:dyDescent="0.25">
      <c r="A155" s="149">
        <v>900</v>
      </c>
      <c r="B155" s="70" t="s">
        <v>341</v>
      </c>
      <c r="C155" s="269" t="s">
        <v>343</v>
      </c>
      <c r="D155" s="160"/>
      <c r="E155" s="160"/>
      <c r="F155" s="161">
        <v>53</v>
      </c>
      <c r="G155" s="161">
        <v>53</v>
      </c>
      <c r="H155" s="161">
        <v>53</v>
      </c>
      <c r="I155" s="162">
        <f t="shared" si="271"/>
        <v>0</v>
      </c>
      <c r="J155" s="162">
        <f t="shared" si="271"/>
        <v>0</v>
      </c>
      <c r="K155" s="162">
        <f t="shared" si="271"/>
        <v>0</v>
      </c>
      <c r="L155" s="156">
        <v>53</v>
      </c>
      <c r="M155" s="156">
        <v>53</v>
      </c>
      <c r="N155" s="156">
        <v>53</v>
      </c>
      <c r="O155" s="156"/>
      <c r="P155" s="156"/>
      <c r="Q155" s="156"/>
      <c r="R155" s="154">
        <f t="shared" si="264"/>
        <v>53</v>
      </c>
      <c r="S155" s="154">
        <f t="shared" si="264"/>
        <v>53</v>
      </c>
      <c r="T155" s="154">
        <f t="shared" si="264"/>
        <v>53</v>
      </c>
      <c r="U155" s="156"/>
      <c r="V155" s="156"/>
      <c r="W155" s="156"/>
      <c r="X155" s="154">
        <f t="shared" ref="X155:Z155" si="549">R155+U155</f>
        <v>53</v>
      </c>
      <c r="Y155" s="154">
        <f t="shared" si="549"/>
        <v>53</v>
      </c>
      <c r="Z155" s="154">
        <f t="shared" si="549"/>
        <v>53</v>
      </c>
      <c r="AA155" s="156"/>
      <c r="AB155" s="156"/>
      <c r="AC155" s="156"/>
      <c r="AD155" s="154">
        <f t="shared" ref="AD155:AF155" si="550">X155+AA155</f>
        <v>53</v>
      </c>
      <c r="AE155" s="154">
        <f t="shared" si="550"/>
        <v>53</v>
      </c>
      <c r="AF155" s="154">
        <f t="shared" si="550"/>
        <v>53</v>
      </c>
      <c r="AG155" s="156"/>
      <c r="AH155" s="156"/>
      <c r="AI155" s="156"/>
      <c r="AJ155" s="154">
        <f t="shared" ref="AJ155:AL155" si="551">AD155+AG155</f>
        <v>53</v>
      </c>
      <c r="AK155" s="154">
        <f t="shared" si="551"/>
        <v>53</v>
      </c>
      <c r="AL155" s="154">
        <f t="shared" si="551"/>
        <v>53</v>
      </c>
      <c r="AM155" s="156"/>
      <c r="AN155" s="156"/>
      <c r="AO155" s="156"/>
      <c r="AP155" s="154">
        <f t="shared" ref="AP155:AR155" si="552">AJ155+AM155</f>
        <v>53</v>
      </c>
      <c r="AQ155" s="154">
        <f t="shared" si="552"/>
        <v>53</v>
      </c>
      <c r="AR155" s="154">
        <f t="shared" si="552"/>
        <v>53</v>
      </c>
      <c r="AS155" s="156">
        <v>14</v>
      </c>
      <c r="AT155" s="156">
        <v>0</v>
      </c>
      <c r="AU155" s="156">
        <v>0</v>
      </c>
      <c r="AV155" s="154">
        <f t="shared" ref="AV155:AX155" si="553">AP155+AS155</f>
        <v>67</v>
      </c>
      <c r="AW155" s="154">
        <f t="shared" si="553"/>
        <v>53</v>
      </c>
      <c r="AX155" s="154">
        <f t="shared" si="553"/>
        <v>53</v>
      </c>
      <c r="AY155" s="156"/>
      <c r="AZ155" s="156">
        <v>0</v>
      </c>
      <c r="BA155" s="156">
        <v>0</v>
      </c>
      <c r="BB155" s="154">
        <f t="shared" ref="BB155" si="554">AV155+AY155</f>
        <v>67</v>
      </c>
      <c r="BC155" s="154">
        <f t="shared" ref="BC155" si="555">AW155+AZ155</f>
        <v>53</v>
      </c>
      <c r="BD155" s="154">
        <f t="shared" ref="BD155" si="556">AX155+BA155</f>
        <v>53</v>
      </c>
    </row>
    <row r="156" spans="1:56" s="122" customFormat="1" ht="21" customHeight="1" x14ac:dyDescent="0.25">
      <c r="A156" s="149"/>
      <c r="B156" s="70" t="s">
        <v>363</v>
      </c>
      <c r="C156" s="269" t="s">
        <v>525</v>
      </c>
      <c r="D156" s="160"/>
      <c r="E156" s="160"/>
      <c r="F156" s="161">
        <f>F157+F158</f>
        <v>240</v>
      </c>
      <c r="G156" s="161">
        <f t="shared" ref="G156:H156" si="557">G157+G158</f>
        <v>240</v>
      </c>
      <c r="H156" s="161">
        <f t="shared" si="557"/>
        <v>240</v>
      </c>
      <c r="I156" s="162">
        <f t="shared" si="271"/>
        <v>0</v>
      </c>
      <c r="J156" s="162">
        <f t="shared" si="271"/>
        <v>0</v>
      </c>
      <c r="K156" s="162">
        <f t="shared" si="271"/>
        <v>0</v>
      </c>
      <c r="L156" s="156">
        <f>L157+L158+L159+L160</f>
        <v>240</v>
      </c>
      <c r="M156" s="156">
        <f t="shared" ref="M156:AF156" si="558">M157+M158+M159+M160</f>
        <v>240</v>
      </c>
      <c r="N156" s="156">
        <f t="shared" si="558"/>
        <v>240</v>
      </c>
      <c r="O156" s="156">
        <f t="shared" si="558"/>
        <v>842</v>
      </c>
      <c r="P156" s="156">
        <f t="shared" si="558"/>
        <v>0</v>
      </c>
      <c r="Q156" s="156">
        <f t="shared" si="558"/>
        <v>0</v>
      </c>
      <c r="R156" s="156">
        <f t="shared" si="558"/>
        <v>1082</v>
      </c>
      <c r="S156" s="156">
        <f t="shared" si="558"/>
        <v>240</v>
      </c>
      <c r="T156" s="156">
        <f t="shared" si="558"/>
        <v>240</v>
      </c>
      <c r="U156" s="156">
        <f t="shared" si="558"/>
        <v>0</v>
      </c>
      <c r="V156" s="156">
        <f t="shared" si="558"/>
        <v>0</v>
      </c>
      <c r="W156" s="156">
        <f t="shared" si="558"/>
        <v>0</v>
      </c>
      <c r="X156" s="156">
        <f t="shared" si="558"/>
        <v>1082</v>
      </c>
      <c r="Y156" s="156">
        <f t="shared" si="558"/>
        <v>240</v>
      </c>
      <c r="Z156" s="156">
        <f t="shared" si="558"/>
        <v>240</v>
      </c>
      <c r="AA156" s="156">
        <f t="shared" si="558"/>
        <v>0</v>
      </c>
      <c r="AB156" s="156">
        <f t="shared" si="558"/>
        <v>0</v>
      </c>
      <c r="AC156" s="156">
        <f t="shared" si="558"/>
        <v>0</v>
      </c>
      <c r="AD156" s="156">
        <f t="shared" si="558"/>
        <v>1082</v>
      </c>
      <c r="AE156" s="156">
        <f t="shared" si="558"/>
        <v>240</v>
      </c>
      <c r="AF156" s="156">
        <f t="shared" si="558"/>
        <v>240</v>
      </c>
      <c r="AG156" s="156">
        <f>AG157+AG158+AG159+AG160</f>
        <v>543</v>
      </c>
      <c r="AH156" s="156">
        <f t="shared" ref="AH156:AL156" si="559">AH157+AH158+AH159+AH160</f>
        <v>0</v>
      </c>
      <c r="AI156" s="156">
        <f t="shared" si="559"/>
        <v>0</v>
      </c>
      <c r="AJ156" s="156">
        <f t="shared" si="559"/>
        <v>1625</v>
      </c>
      <c r="AK156" s="156">
        <f t="shared" si="559"/>
        <v>240</v>
      </c>
      <c r="AL156" s="156">
        <f t="shared" si="559"/>
        <v>240</v>
      </c>
      <c r="AM156" s="156">
        <f>AM157+AM158+AM159+AM160</f>
        <v>0</v>
      </c>
      <c r="AN156" s="156">
        <f t="shared" ref="AN156:AR156" si="560">AN157+AN158+AN159+AN160</f>
        <v>0</v>
      </c>
      <c r="AO156" s="156">
        <f t="shared" si="560"/>
        <v>0</v>
      </c>
      <c r="AP156" s="156">
        <f t="shared" si="560"/>
        <v>1625</v>
      </c>
      <c r="AQ156" s="156">
        <f t="shared" si="560"/>
        <v>240</v>
      </c>
      <c r="AR156" s="156">
        <f t="shared" si="560"/>
        <v>240</v>
      </c>
      <c r="AS156" s="156">
        <f>AS157+AS158+AS159+AS160</f>
        <v>95</v>
      </c>
      <c r="AT156" s="156">
        <f t="shared" ref="AT156:AX156" si="561">AT157+AT158+AT159+AT160</f>
        <v>0</v>
      </c>
      <c r="AU156" s="156">
        <f t="shared" si="561"/>
        <v>0</v>
      </c>
      <c r="AV156" s="156">
        <f t="shared" si="561"/>
        <v>1720</v>
      </c>
      <c r="AW156" s="156">
        <f t="shared" si="561"/>
        <v>240</v>
      </c>
      <c r="AX156" s="156">
        <f t="shared" si="561"/>
        <v>240</v>
      </c>
      <c r="AY156" s="156">
        <f>AY157+AY158+AY159+AY160</f>
        <v>0</v>
      </c>
      <c r="AZ156" s="156">
        <f t="shared" ref="AZ156:BD156" si="562">AZ157+AZ158+AZ159+AZ160</f>
        <v>0</v>
      </c>
      <c r="BA156" s="156">
        <f t="shared" si="562"/>
        <v>0</v>
      </c>
      <c r="BB156" s="156">
        <f t="shared" si="562"/>
        <v>1720</v>
      </c>
      <c r="BC156" s="156">
        <f t="shared" si="562"/>
        <v>240</v>
      </c>
      <c r="BD156" s="156">
        <f t="shared" si="562"/>
        <v>240</v>
      </c>
    </row>
    <row r="157" spans="1:56" s="122" customFormat="1" ht="51.75" customHeight="1" x14ac:dyDescent="0.25">
      <c r="A157" s="149">
        <v>919</v>
      </c>
      <c r="B157" s="70" t="s">
        <v>333</v>
      </c>
      <c r="C157" s="298" t="s">
        <v>334</v>
      </c>
      <c r="D157" s="189"/>
      <c r="E157" s="189"/>
      <c r="F157" s="254">
        <v>180</v>
      </c>
      <c r="G157" s="254">
        <f>F157</f>
        <v>180</v>
      </c>
      <c r="H157" s="254">
        <f>G157</f>
        <v>180</v>
      </c>
      <c r="I157" s="191">
        <f t="shared" si="271"/>
        <v>0</v>
      </c>
      <c r="J157" s="191">
        <f t="shared" si="271"/>
        <v>0</v>
      </c>
      <c r="K157" s="191">
        <f t="shared" si="271"/>
        <v>0</v>
      </c>
      <c r="L157" s="254">
        <v>180</v>
      </c>
      <c r="M157" s="254">
        <f>L157</f>
        <v>180</v>
      </c>
      <c r="N157" s="254">
        <f>M157</f>
        <v>180</v>
      </c>
      <c r="O157" s="254"/>
      <c r="P157" s="254"/>
      <c r="Q157" s="254"/>
      <c r="R157" s="155">
        <f t="shared" si="264"/>
        <v>180</v>
      </c>
      <c r="S157" s="155">
        <f t="shared" si="264"/>
        <v>180</v>
      </c>
      <c r="T157" s="155">
        <f t="shared" si="264"/>
        <v>180</v>
      </c>
      <c r="U157" s="254">
        <v>60</v>
      </c>
      <c r="V157" s="254">
        <v>60</v>
      </c>
      <c r="W157" s="254">
        <v>60</v>
      </c>
      <c r="X157" s="155">
        <f t="shared" ref="X157:Z165" si="563">R157+U157</f>
        <v>240</v>
      </c>
      <c r="Y157" s="155">
        <f t="shared" si="563"/>
        <v>240</v>
      </c>
      <c r="Z157" s="155">
        <f t="shared" si="563"/>
        <v>240</v>
      </c>
      <c r="AA157" s="254"/>
      <c r="AB157" s="254"/>
      <c r="AC157" s="254"/>
      <c r="AD157" s="155">
        <f t="shared" ref="AD157:AF165" si="564">X157+AA157</f>
        <v>240</v>
      </c>
      <c r="AE157" s="155">
        <f t="shared" si="564"/>
        <v>240</v>
      </c>
      <c r="AF157" s="155">
        <f t="shared" si="564"/>
        <v>240</v>
      </c>
      <c r="AG157" s="254"/>
      <c r="AH157" s="254"/>
      <c r="AI157" s="254"/>
      <c r="AJ157" s="155">
        <f t="shared" ref="AJ157:AL165" si="565">AD157+AG157</f>
        <v>240</v>
      </c>
      <c r="AK157" s="155">
        <f t="shared" si="565"/>
        <v>240</v>
      </c>
      <c r="AL157" s="155">
        <f t="shared" si="565"/>
        <v>240</v>
      </c>
      <c r="AM157" s="254"/>
      <c r="AN157" s="254"/>
      <c r="AO157" s="254"/>
      <c r="AP157" s="155">
        <f t="shared" ref="AP157:AR160" si="566">AJ157+AM157</f>
        <v>240</v>
      </c>
      <c r="AQ157" s="155">
        <f t="shared" si="566"/>
        <v>240</v>
      </c>
      <c r="AR157" s="155">
        <f t="shared" si="566"/>
        <v>240</v>
      </c>
      <c r="AS157" s="255"/>
      <c r="AT157" s="254"/>
      <c r="AU157" s="254"/>
      <c r="AV157" s="155">
        <f t="shared" ref="AV157:AX160" si="567">AP157+AS157</f>
        <v>240</v>
      </c>
      <c r="AW157" s="155">
        <f t="shared" si="567"/>
        <v>240</v>
      </c>
      <c r="AX157" s="155">
        <f t="shared" si="567"/>
        <v>240</v>
      </c>
      <c r="AY157" s="255"/>
      <c r="AZ157" s="254"/>
      <c r="BA157" s="254"/>
      <c r="BB157" s="155">
        <f t="shared" ref="BB157" si="568">AV157+AY157</f>
        <v>240</v>
      </c>
      <c r="BC157" s="155">
        <f t="shared" ref="BC157:BC160" si="569">AW157+AZ157</f>
        <v>240</v>
      </c>
      <c r="BD157" s="155">
        <f t="shared" ref="BD157:BD160" si="570">AX157+BA157</f>
        <v>240</v>
      </c>
    </row>
    <row r="158" spans="1:56" s="122" customFormat="1" ht="76.5" customHeight="1" x14ac:dyDescent="0.25">
      <c r="A158" s="149">
        <v>919</v>
      </c>
      <c r="B158" s="70" t="s">
        <v>335</v>
      </c>
      <c r="C158" s="298" t="s">
        <v>336</v>
      </c>
      <c r="D158" s="189"/>
      <c r="E158" s="189"/>
      <c r="F158" s="254">
        <v>60</v>
      </c>
      <c r="G158" s="254">
        <v>60</v>
      </c>
      <c r="H158" s="254">
        <f>G158</f>
        <v>60</v>
      </c>
      <c r="I158" s="191">
        <f t="shared" si="271"/>
        <v>0</v>
      </c>
      <c r="J158" s="191">
        <f t="shared" si="271"/>
        <v>0</v>
      </c>
      <c r="K158" s="191">
        <f t="shared" si="271"/>
        <v>0</v>
      </c>
      <c r="L158" s="254">
        <v>60</v>
      </c>
      <c r="M158" s="254">
        <v>60</v>
      </c>
      <c r="N158" s="254">
        <f>M158</f>
        <v>60</v>
      </c>
      <c r="O158" s="254"/>
      <c r="P158" s="254"/>
      <c r="Q158" s="254"/>
      <c r="R158" s="155">
        <f>L158+O158</f>
        <v>60</v>
      </c>
      <c r="S158" s="155">
        <f t="shared" si="264"/>
        <v>60</v>
      </c>
      <c r="T158" s="155">
        <f t="shared" si="264"/>
        <v>60</v>
      </c>
      <c r="U158" s="254">
        <v>-60</v>
      </c>
      <c r="V158" s="254">
        <v>-60</v>
      </c>
      <c r="W158" s="254">
        <v>-60</v>
      </c>
      <c r="X158" s="155">
        <f>R158+U158</f>
        <v>0</v>
      </c>
      <c r="Y158" s="155">
        <f t="shared" si="563"/>
        <v>0</v>
      </c>
      <c r="Z158" s="155">
        <f t="shared" si="563"/>
        <v>0</v>
      </c>
      <c r="AA158" s="254"/>
      <c r="AB158" s="254"/>
      <c r="AC158" s="254"/>
      <c r="AD158" s="155">
        <f>X158+AA158</f>
        <v>0</v>
      </c>
      <c r="AE158" s="155">
        <f t="shared" si="564"/>
        <v>0</v>
      </c>
      <c r="AF158" s="155">
        <f t="shared" si="564"/>
        <v>0</v>
      </c>
      <c r="AG158" s="254"/>
      <c r="AH158" s="254"/>
      <c r="AI158" s="254"/>
      <c r="AJ158" s="155">
        <f>AD158+AG158</f>
        <v>0</v>
      </c>
      <c r="AK158" s="155">
        <f t="shared" si="565"/>
        <v>0</v>
      </c>
      <c r="AL158" s="155">
        <f t="shared" si="565"/>
        <v>0</v>
      </c>
      <c r="AM158" s="254"/>
      <c r="AN158" s="254"/>
      <c r="AO158" s="254"/>
      <c r="AP158" s="155">
        <f>AJ158+AM158</f>
        <v>0</v>
      </c>
      <c r="AQ158" s="155">
        <f t="shared" si="566"/>
        <v>0</v>
      </c>
      <c r="AR158" s="155">
        <f t="shared" si="566"/>
        <v>0</v>
      </c>
      <c r="AS158" s="255"/>
      <c r="AT158" s="254"/>
      <c r="AU158" s="254"/>
      <c r="AV158" s="155">
        <f>AP158+AS158</f>
        <v>0</v>
      </c>
      <c r="AW158" s="155">
        <f t="shared" si="567"/>
        <v>0</v>
      </c>
      <c r="AX158" s="155">
        <f t="shared" si="567"/>
        <v>0</v>
      </c>
      <c r="AY158" s="255"/>
      <c r="AZ158" s="254"/>
      <c r="BA158" s="254"/>
      <c r="BB158" s="155">
        <f>AV158+AY158</f>
        <v>0</v>
      </c>
      <c r="BC158" s="155">
        <f t="shared" si="569"/>
        <v>0</v>
      </c>
      <c r="BD158" s="155">
        <f t="shared" si="570"/>
        <v>0</v>
      </c>
    </row>
    <row r="159" spans="1:56" s="122" customFormat="1" ht="153.75" customHeight="1" x14ac:dyDescent="0.25">
      <c r="A159" s="149"/>
      <c r="B159" s="70" t="s">
        <v>381</v>
      </c>
      <c r="C159" s="258" t="s">
        <v>509</v>
      </c>
      <c r="D159" s="160"/>
      <c r="E159" s="160"/>
      <c r="F159" s="253"/>
      <c r="G159" s="253"/>
      <c r="H159" s="253"/>
      <c r="I159" s="162"/>
      <c r="J159" s="162"/>
      <c r="K159" s="162"/>
      <c r="L159" s="254">
        <v>0</v>
      </c>
      <c r="M159" s="254">
        <v>0</v>
      </c>
      <c r="N159" s="254">
        <v>0</v>
      </c>
      <c r="O159" s="254">
        <v>783</v>
      </c>
      <c r="P159" s="254"/>
      <c r="Q159" s="254"/>
      <c r="R159" s="299">
        <f t="shared" ref="R159:R160" si="571">L159+O159</f>
        <v>783</v>
      </c>
      <c r="S159" s="299">
        <f t="shared" si="264"/>
        <v>0</v>
      </c>
      <c r="T159" s="299">
        <f t="shared" si="264"/>
        <v>0</v>
      </c>
      <c r="U159" s="254"/>
      <c r="V159" s="254"/>
      <c r="W159" s="254"/>
      <c r="X159" s="299">
        <f t="shared" ref="X159:X165" si="572">R159+U159</f>
        <v>783</v>
      </c>
      <c r="Y159" s="299">
        <f t="shared" si="563"/>
        <v>0</v>
      </c>
      <c r="Z159" s="299">
        <f t="shared" si="563"/>
        <v>0</v>
      </c>
      <c r="AA159" s="254"/>
      <c r="AB159" s="254"/>
      <c r="AC159" s="254"/>
      <c r="AD159" s="299">
        <f t="shared" ref="AD159:AD165" si="573">X159+AA159</f>
        <v>783</v>
      </c>
      <c r="AE159" s="299">
        <f t="shared" si="564"/>
        <v>0</v>
      </c>
      <c r="AF159" s="299">
        <f t="shared" si="564"/>
        <v>0</v>
      </c>
      <c r="AG159" s="254">
        <v>432</v>
      </c>
      <c r="AH159" s="254"/>
      <c r="AI159" s="254"/>
      <c r="AJ159" s="299">
        <f t="shared" ref="AJ159:AJ165" si="574">AD159+AG159</f>
        <v>1215</v>
      </c>
      <c r="AK159" s="299">
        <f t="shared" si="565"/>
        <v>0</v>
      </c>
      <c r="AL159" s="299">
        <f t="shared" si="565"/>
        <v>0</v>
      </c>
      <c r="AM159" s="254"/>
      <c r="AN159" s="254"/>
      <c r="AO159" s="254"/>
      <c r="AP159" s="299">
        <f t="shared" ref="AP159:AP160" si="575">AJ159+AM159</f>
        <v>1215</v>
      </c>
      <c r="AQ159" s="299">
        <f t="shared" si="566"/>
        <v>0</v>
      </c>
      <c r="AR159" s="299">
        <f t="shared" si="566"/>
        <v>0</v>
      </c>
      <c r="AS159" s="255">
        <v>95</v>
      </c>
      <c r="AT159" s="254">
        <v>0</v>
      </c>
      <c r="AU159" s="254">
        <v>0</v>
      </c>
      <c r="AV159" s="299">
        <f t="shared" ref="AV159:AV160" si="576">AP159+AS159</f>
        <v>1310</v>
      </c>
      <c r="AW159" s="299">
        <f t="shared" si="567"/>
        <v>0</v>
      </c>
      <c r="AX159" s="299">
        <f t="shared" si="567"/>
        <v>0</v>
      </c>
      <c r="AY159" s="255"/>
      <c r="AZ159" s="254">
        <v>0</v>
      </c>
      <c r="BA159" s="254">
        <v>0</v>
      </c>
      <c r="BB159" s="299">
        <f t="shared" ref="BB159:BB160" si="577">AV159+AY159</f>
        <v>1310</v>
      </c>
      <c r="BC159" s="299">
        <f t="shared" si="569"/>
        <v>0</v>
      </c>
      <c r="BD159" s="299">
        <f t="shared" si="570"/>
        <v>0</v>
      </c>
    </row>
    <row r="160" spans="1:56" s="122" customFormat="1" ht="77.25" customHeight="1" x14ac:dyDescent="0.25">
      <c r="A160" s="149"/>
      <c r="B160" s="70" t="s">
        <v>382</v>
      </c>
      <c r="C160" s="258" t="s">
        <v>383</v>
      </c>
      <c r="D160" s="160"/>
      <c r="E160" s="160"/>
      <c r="F160" s="253"/>
      <c r="G160" s="253"/>
      <c r="H160" s="253"/>
      <c r="I160" s="162"/>
      <c r="J160" s="162"/>
      <c r="K160" s="162"/>
      <c r="L160" s="254">
        <v>0</v>
      </c>
      <c r="M160" s="254">
        <v>0</v>
      </c>
      <c r="N160" s="254">
        <v>0</v>
      </c>
      <c r="O160" s="254">
        <v>59</v>
      </c>
      <c r="P160" s="254"/>
      <c r="Q160" s="254"/>
      <c r="R160" s="299">
        <f t="shared" si="571"/>
        <v>59</v>
      </c>
      <c r="S160" s="299">
        <f t="shared" si="264"/>
        <v>0</v>
      </c>
      <c r="T160" s="299">
        <f t="shared" si="264"/>
        <v>0</v>
      </c>
      <c r="U160" s="254"/>
      <c r="V160" s="254"/>
      <c r="W160" s="254"/>
      <c r="X160" s="299">
        <f t="shared" si="572"/>
        <v>59</v>
      </c>
      <c r="Y160" s="299">
        <f t="shared" si="563"/>
        <v>0</v>
      </c>
      <c r="Z160" s="299">
        <f t="shared" si="563"/>
        <v>0</v>
      </c>
      <c r="AA160" s="254"/>
      <c r="AB160" s="254"/>
      <c r="AC160" s="254"/>
      <c r="AD160" s="299">
        <f t="shared" si="573"/>
        <v>59</v>
      </c>
      <c r="AE160" s="299">
        <f t="shared" si="564"/>
        <v>0</v>
      </c>
      <c r="AF160" s="299">
        <f t="shared" si="564"/>
        <v>0</v>
      </c>
      <c r="AG160" s="254">
        <v>111</v>
      </c>
      <c r="AH160" s="254"/>
      <c r="AI160" s="254"/>
      <c r="AJ160" s="299">
        <f t="shared" si="574"/>
        <v>170</v>
      </c>
      <c r="AK160" s="299">
        <f t="shared" si="565"/>
        <v>0</v>
      </c>
      <c r="AL160" s="299">
        <f t="shared" si="565"/>
        <v>0</v>
      </c>
      <c r="AM160" s="254"/>
      <c r="AN160" s="254"/>
      <c r="AO160" s="254"/>
      <c r="AP160" s="299">
        <f t="shared" si="575"/>
        <v>170</v>
      </c>
      <c r="AQ160" s="299">
        <f t="shared" si="566"/>
        <v>0</v>
      </c>
      <c r="AR160" s="299">
        <f t="shared" si="566"/>
        <v>0</v>
      </c>
      <c r="AS160" s="255"/>
      <c r="AT160" s="254"/>
      <c r="AU160" s="254"/>
      <c r="AV160" s="299">
        <f t="shared" si="576"/>
        <v>170</v>
      </c>
      <c r="AW160" s="299">
        <f t="shared" si="567"/>
        <v>0</v>
      </c>
      <c r="AX160" s="299">
        <f t="shared" si="567"/>
        <v>0</v>
      </c>
      <c r="AY160" s="255"/>
      <c r="AZ160" s="254"/>
      <c r="BA160" s="254"/>
      <c r="BB160" s="299">
        <f t="shared" si="577"/>
        <v>170</v>
      </c>
      <c r="BC160" s="299">
        <f t="shared" si="569"/>
        <v>0</v>
      </c>
      <c r="BD160" s="299">
        <f t="shared" si="570"/>
        <v>0</v>
      </c>
    </row>
    <row r="161" spans="1:56" s="122" customFormat="1" x14ac:dyDescent="0.25">
      <c r="A161" s="149"/>
      <c r="B161" s="70" t="s">
        <v>366</v>
      </c>
      <c r="C161" s="269" t="s">
        <v>367</v>
      </c>
      <c r="D161" s="160"/>
      <c r="E161" s="160"/>
      <c r="F161" s="161">
        <f>F163</f>
        <v>1250</v>
      </c>
      <c r="G161" s="161">
        <f>G163</f>
        <v>1250</v>
      </c>
      <c r="H161" s="161">
        <f>H163</f>
        <v>1250</v>
      </c>
      <c r="I161" s="162">
        <f t="shared" si="271"/>
        <v>0</v>
      </c>
      <c r="J161" s="162">
        <f t="shared" si="271"/>
        <v>0</v>
      </c>
      <c r="K161" s="162">
        <f t="shared" si="271"/>
        <v>0</v>
      </c>
      <c r="L161" s="156">
        <f t="shared" ref="L161:Q161" si="578">L163</f>
        <v>1250</v>
      </c>
      <c r="M161" s="156">
        <f t="shared" si="578"/>
        <v>1250</v>
      </c>
      <c r="N161" s="156">
        <f t="shared" si="578"/>
        <v>1250</v>
      </c>
      <c r="O161" s="156">
        <f t="shared" si="578"/>
        <v>0</v>
      </c>
      <c r="P161" s="156">
        <f t="shared" si="578"/>
        <v>0</v>
      </c>
      <c r="Q161" s="156">
        <f t="shared" si="578"/>
        <v>0</v>
      </c>
      <c r="R161" s="154">
        <f t="shared" si="264"/>
        <v>1250</v>
      </c>
      <c r="S161" s="154">
        <f t="shared" si="264"/>
        <v>1250</v>
      </c>
      <c r="T161" s="154">
        <f t="shared" si="264"/>
        <v>1250</v>
      </c>
      <c r="U161" s="156">
        <f>U163</f>
        <v>0</v>
      </c>
      <c r="V161" s="156">
        <f>V163</f>
        <v>0</v>
      </c>
      <c r="W161" s="156">
        <f>W163</f>
        <v>0</v>
      </c>
      <c r="X161" s="154">
        <f t="shared" si="572"/>
        <v>1250</v>
      </c>
      <c r="Y161" s="154">
        <f t="shared" si="563"/>
        <v>1250</v>
      </c>
      <c r="Z161" s="154">
        <f t="shared" si="563"/>
        <v>1250</v>
      </c>
      <c r="AA161" s="156">
        <f>AA163</f>
        <v>0</v>
      </c>
      <c r="AB161" s="156">
        <f>AB163</f>
        <v>0</v>
      </c>
      <c r="AC161" s="156">
        <f>AC163</f>
        <v>0</v>
      </c>
      <c r="AD161" s="156">
        <f t="shared" ref="AD161:AF161" si="579">AD162+AD163</f>
        <v>1250</v>
      </c>
      <c r="AE161" s="156">
        <f t="shared" si="579"/>
        <v>1250</v>
      </c>
      <c r="AF161" s="156">
        <f t="shared" si="579"/>
        <v>1250</v>
      </c>
      <c r="AG161" s="156">
        <f>AG162+AG163</f>
        <v>127</v>
      </c>
      <c r="AH161" s="156">
        <f t="shared" ref="AH161:AL161" si="580">AH162+AH163</f>
        <v>0</v>
      </c>
      <c r="AI161" s="156">
        <f t="shared" si="580"/>
        <v>0</v>
      </c>
      <c r="AJ161" s="156">
        <f t="shared" si="580"/>
        <v>1377</v>
      </c>
      <c r="AK161" s="156">
        <f t="shared" si="580"/>
        <v>1250</v>
      </c>
      <c r="AL161" s="156">
        <f t="shared" si="580"/>
        <v>1250</v>
      </c>
      <c r="AM161" s="156">
        <f>AM162+AM163</f>
        <v>0</v>
      </c>
      <c r="AN161" s="156">
        <f t="shared" ref="AN161:AR161" si="581">AN162+AN163</f>
        <v>0</v>
      </c>
      <c r="AO161" s="156">
        <f t="shared" si="581"/>
        <v>0</v>
      </c>
      <c r="AP161" s="156">
        <f t="shared" si="581"/>
        <v>1377</v>
      </c>
      <c r="AQ161" s="156">
        <f t="shared" si="581"/>
        <v>1250</v>
      </c>
      <c r="AR161" s="156">
        <f t="shared" si="581"/>
        <v>1250</v>
      </c>
      <c r="AS161" s="156">
        <f>AS162+AS163</f>
        <v>0</v>
      </c>
      <c r="AT161" s="156">
        <f t="shared" ref="AT161:AX161" si="582">AT162+AT163</f>
        <v>0</v>
      </c>
      <c r="AU161" s="156">
        <f t="shared" si="582"/>
        <v>0</v>
      </c>
      <c r="AV161" s="156">
        <f t="shared" si="582"/>
        <v>1377</v>
      </c>
      <c r="AW161" s="156">
        <f t="shared" si="582"/>
        <v>1250</v>
      </c>
      <c r="AX161" s="156">
        <f t="shared" si="582"/>
        <v>1250</v>
      </c>
      <c r="AY161" s="156">
        <f>AY162+AY163</f>
        <v>-1208</v>
      </c>
      <c r="AZ161" s="156">
        <f t="shared" ref="AZ161:BD161" si="583">AZ162+AZ163</f>
        <v>0</v>
      </c>
      <c r="BA161" s="156">
        <f t="shared" si="583"/>
        <v>0</v>
      </c>
      <c r="BB161" s="156">
        <f t="shared" si="583"/>
        <v>169</v>
      </c>
      <c r="BC161" s="156">
        <f t="shared" si="583"/>
        <v>1250</v>
      </c>
      <c r="BD161" s="156">
        <f t="shared" si="583"/>
        <v>1250</v>
      </c>
    </row>
    <row r="162" spans="1:56" s="122" customFormat="1" ht="90.75" customHeight="1" x14ac:dyDescent="0.25">
      <c r="A162" s="149">
        <v>905</v>
      </c>
      <c r="B162" s="70" t="s">
        <v>441</v>
      </c>
      <c r="C162" s="269" t="s">
        <v>440</v>
      </c>
      <c r="D162" s="160"/>
      <c r="E162" s="160"/>
      <c r="F162" s="161"/>
      <c r="G162" s="161"/>
      <c r="H162" s="161"/>
      <c r="I162" s="162"/>
      <c r="J162" s="162"/>
      <c r="K162" s="162"/>
      <c r="L162" s="156"/>
      <c r="M162" s="156"/>
      <c r="N162" s="156"/>
      <c r="O162" s="156"/>
      <c r="P162" s="156"/>
      <c r="Q162" s="156"/>
      <c r="R162" s="154"/>
      <c r="S162" s="154"/>
      <c r="T162" s="154"/>
      <c r="U162" s="156"/>
      <c r="V162" s="156"/>
      <c r="W162" s="156"/>
      <c r="X162" s="154"/>
      <c r="Y162" s="154"/>
      <c r="Z162" s="154"/>
      <c r="AA162" s="156"/>
      <c r="AB162" s="156"/>
      <c r="AC162" s="156"/>
      <c r="AD162" s="187"/>
      <c r="AE162" s="187"/>
      <c r="AF162" s="187"/>
      <c r="AG162" s="156">
        <f>100+27</f>
        <v>127</v>
      </c>
      <c r="AH162" s="156"/>
      <c r="AI162" s="156"/>
      <c r="AJ162" s="155">
        <f t="shared" ref="AJ162:AL162" si="584">AD162+AG162</f>
        <v>127</v>
      </c>
      <c r="AK162" s="155">
        <f t="shared" si="584"/>
        <v>0</v>
      </c>
      <c r="AL162" s="155">
        <f t="shared" si="584"/>
        <v>0</v>
      </c>
      <c r="AM162" s="156"/>
      <c r="AN162" s="156"/>
      <c r="AO162" s="156"/>
      <c r="AP162" s="155">
        <f t="shared" ref="AP162:AR165" si="585">AJ162+AM162</f>
        <v>127</v>
      </c>
      <c r="AQ162" s="155">
        <f t="shared" si="585"/>
        <v>0</v>
      </c>
      <c r="AR162" s="155">
        <f t="shared" si="585"/>
        <v>0</v>
      </c>
      <c r="AS162" s="156"/>
      <c r="AT162" s="156"/>
      <c r="AU162" s="156"/>
      <c r="AV162" s="155">
        <f t="shared" ref="AV162:AX165" si="586">AP162+AS162</f>
        <v>127</v>
      </c>
      <c r="AW162" s="155">
        <f t="shared" si="586"/>
        <v>0</v>
      </c>
      <c r="AX162" s="155">
        <f t="shared" si="586"/>
        <v>0</v>
      </c>
      <c r="AY162" s="156"/>
      <c r="AZ162" s="156"/>
      <c r="BA162" s="156"/>
      <c r="BB162" s="155">
        <f t="shared" ref="BB162:BB165" si="587">AV162+AY162</f>
        <v>127</v>
      </c>
      <c r="BC162" s="155">
        <f t="shared" ref="BC162:BC165" si="588">AW162+AZ162</f>
        <v>0</v>
      </c>
      <c r="BD162" s="155">
        <f t="shared" ref="BD162:BD165" si="589">AX162+BA162</f>
        <v>0</v>
      </c>
    </row>
    <row r="163" spans="1:56" s="122" customFormat="1" ht="37.5" x14ac:dyDescent="0.25">
      <c r="A163" s="149"/>
      <c r="B163" s="70" t="s">
        <v>364</v>
      </c>
      <c r="C163" s="269" t="s">
        <v>365</v>
      </c>
      <c r="D163" s="160"/>
      <c r="E163" s="160"/>
      <c r="F163" s="161">
        <f>F164</f>
        <v>1250</v>
      </c>
      <c r="G163" s="161">
        <f t="shared" ref="G163:H163" si="590">G164</f>
        <v>1250</v>
      </c>
      <c r="H163" s="161">
        <f t="shared" si="590"/>
        <v>1250</v>
      </c>
      <c r="I163" s="162">
        <f t="shared" si="271"/>
        <v>0</v>
      </c>
      <c r="J163" s="162">
        <f t="shared" si="271"/>
        <v>0</v>
      </c>
      <c r="K163" s="162">
        <f t="shared" si="271"/>
        <v>0</v>
      </c>
      <c r="L163" s="156">
        <f>L164</f>
        <v>1250</v>
      </c>
      <c r="M163" s="156">
        <f t="shared" ref="M163:Q163" si="591">M164</f>
        <v>1250</v>
      </c>
      <c r="N163" s="156">
        <f t="shared" si="591"/>
        <v>1250</v>
      </c>
      <c r="O163" s="156">
        <f>O164</f>
        <v>0</v>
      </c>
      <c r="P163" s="156">
        <f t="shared" si="591"/>
        <v>0</v>
      </c>
      <c r="Q163" s="156">
        <f t="shared" si="591"/>
        <v>0</v>
      </c>
      <c r="R163" s="154">
        <f t="shared" si="264"/>
        <v>1250</v>
      </c>
      <c r="S163" s="154">
        <f t="shared" si="264"/>
        <v>1250</v>
      </c>
      <c r="T163" s="154">
        <f t="shared" si="264"/>
        <v>1250</v>
      </c>
      <c r="U163" s="156">
        <f>U164</f>
        <v>0</v>
      </c>
      <c r="V163" s="156">
        <f t="shared" ref="V163:W163" si="592">V164</f>
        <v>0</v>
      </c>
      <c r="W163" s="156">
        <f t="shared" si="592"/>
        <v>0</v>
      </c>
      <c r="X163" s="154">
        <f t="shared" si="572"/>
        <v>1250</v>
      </c>
      <c r="Y163" s="154">
        <f t="shared" si="563"/>
        <v>1250</v>
      </c>
      <c r="Z163" s="154">
        <f t="shared" si="563"/>
        <v>1250</v>
      </c>
      <c r="AA163" s="156">
        <f>AA164</f>
        <v>0</v>
      </c>
      <c r="AB163" s="156">
        <f t="shared" ref="AB163:AC163" si="593">AB164</f>
        <v>0</v>
      </c>
      <c r="AC163" s="156">
        <f t="shared" si="593"/>
        <v>0</v>
      </c>
      <c r="AD163" s="154">
        <f t="shared" si="573"/>
        <v>1250</v>
      </c>
      <c r="AE163" s="154">
        <f t="shared" si="564"/>
        <v>1250</v>
      </c>
      <c r="AF163" s="154">
        <f t="shared" si="564"/>
        <v>1250</v>
      </c>
      <c r="AG163" s="156">
        <f>AG164</f>
        <v>0</v>
      </c>
      <c r="AH163" s="156">
        <f t="shared" ref="AH163:AI163" si="594">AH164</f>
        <v>0</v>
      </c>
      <c r="AI163" s="156">
        <f t="shared" si="594"/>
        <v>0</v>
      </c>
      <c r="AJ163" s="154">
        <f t="shared" si="574"/>
        <v>1250</v>
      </c>
      <c r="AK163" s="154">
        <f t="shared" si="565"/>
        <v>1250</v>
      </c>
      <c r="AL163" s="154">
        <f t="shared" si="565"/>
        <v>1250</v>
      </c>
      <c r="AM163" s="156">
        <f>AM164</f>
        <v>0</v>
      </c>
      <c r="AN163" s="156">
        <f t="shared" ref="AN163:AO163" si="595">AN164</f>
        <v>0</v>
      </c>
      <c r="AO163" s="156">
        <f t="shared" si="595"/>
        <v>0</v>
      </c>
      <c r="AP163" s="154">
        <f t="shared" si="585"/>
        <v>1250</v>
      </c>
      <c r="AQ163" s="154">
        <f t="shared" si="585"/>
        <v>1250</v>
      </c>
      <c r="AR163" s="154">
        <f t="shared" si="585"/>
        <v>1250</v>
      </c>
      <c r="AS163" s="156">
        <f>AS164</f>
        <v>0</v>
      </c>
      <c r="AT163" s="156">
        <f t="shared" ref="AT163:AU163" si="596">AT164</f>
        <v>0</v>
      </c>
      <c r="AU163" s="156">
        <f t="shared" si="596"/>
        <v>0</v>
      </c>
      <c r="AV163" s="154">
        <f t="shared" si="586"/>
        <v>1250</v>
      </c>
      <c r="AW163" s="154">
        <f t="shared" si="586"/>
        <v>1250</v>
      </c>
      <c r="AX163" s="154">
        <f t="shared" si="586"/>
        <v>1250</v>
      </c>
      <c r="AY163" s="156">
        <f>AY164</f>
        <v>-1208</v>
      </c>
      <c r="AZ163" s="156">
        <f t="shared" ref="AZ163:BA163" si="597">AZ164</f>
        <v>0</v>
      </c>
      <c r="BA163" s="156">
        <f t="shared" si="597"/>
        <v>0</v>
      </c>
      <c r="BB163" s="154">
        <f t="shared" si="587"/>
        <v>42</v>
      </c>
      <c r="BC163" s="154">
        <f t="shared" si="588"/>
        <v>1250</v>
      </c>
      <c r="BD163" s="154">
        <f t="shared" si="589"/>
        <v>1250</v>
      </c>
    </row>
    <row r="164" spans="1:56" s="122" customFormat="1" ht="54.75" customHeight="1" x14ac:dyDescent="0.25">
      <c r="A164" s="149">
        <v>919</v>
      </c>
      <c r="B164" s="185" t="s">
        <v>373</v>
      </c>
      <c r="C164" s="170" t="s">
        <v>339</v>
      </c>
      <c r="D164" s="160"/>
      <c r="E164" s="160"/>
      <c r="F164" s="253">
        <v>1250</v>
      </c>
      <c r="G164" s="253">
        <v>1250</v>
      </c>
      <c r="H164" s="253">
        <v>1250</v>
      </c>
      <c r="I164" s="162">
        <f t="shared" si="271"/>
        <v>0</v>
      </c>
      <c r="J164" s="162">
        <f t="shared" si="271"/>
        <v>0</v>
      </c>
      <c r="K164" s="162">
        <f t="shared" si="271"/>
        <v>0</v>
      </c>
      <c r="L164" s="254">
        <v>1250</v>
      </c>
      <c r="M164" s="254">
        <v>1250</v>
      </c>
      <c r="N164" s="254">
        <v>1250</v>
      </c>
      <c r="O164" s="300"/>
      <c r="P164" s="254"/>
      <c r="Q164" s="254"/>
      <c r="R164" s="154">
        <f t="shared" si="264"/>
        <v>1250</v>
      </c>
      <c r="S164" s="154">
        <f t="shared" si="264"/>
        <v>1250</v>
      </c>
      <c r="T164" s="154">
        <f t="shared" si="264"/>
        <v>1250</v>
      </c>
      <c r="U164" s="300"/>
      <c r="V164" s="254"/>
      <c r="W164" s="254"/>
      <c r="X164" s="154">
        <f t="shared" si="572"/>
        <v>1250</v>
      </c>
      <c r="Y164" s="154">
        <f t="shared" si="563"/>
        <v>1250</v>
      </c>
      <c r="Z164" s="154">
        <f t="shared" si="563"/>
        <v>1250</v>
      </c>
      <c r="AA164" s="300"/>
      <c r="AB164" s="254"/>
      <c r="AC164" s="254"/>
      <c r="AD164" s="154">
        <f t="shared" si="573"/>
        <v>1250</v>
      </c>
      <c r="AE164" s="154">
        <f t="shared" si="564"/>
        <v>1250</v>
      </c>
      <c r="AF164" s="154">
        <f t="shared" si="564"/>
        <v>1250</v>
      </c>
      <c r="AG164" s="300"/>
      <c r="AH164" s="254"/>
      <c r="AI164" s="254"/>
      <c r="AJ164" s="154">
        <f t="shared" si="574"/>
        <v>1250</v>
      </c>
      <c r="AK164" s="154">
        <f t="shared" si="565"/>
        <v>1250</v>
      </c>
      <c r="AL164" s="154">
        <f t="shared" si="565"/>
        <v>1250</v>
      </c>
      <c r="AM164" s="300"/>
      <c r="AN164" s="254"/>
      <c r="AO164" s="254"/>
      <c r="AP164" s="154">
        <f t="shared" si="585"/>
        <v>1250</v>
      </c>
      <c r="AQ164" s="154">
        <f t="shared" si="585"/>
        <v>1250</v>
      </c>
      <c r="AR164" s="154">
        <f t="shared" si="585"/>
        <v>1250</v>
      </c>
      <c r="AS164" s="255"/>
      <c r="AT164" s="254"/>
      <c r="AU164" s="254"/>
      <c r="AV164" s="154">
        <f t="shared" si="586"/>
        <v>1250</v>
      </c>
      <c r="AW164" s="154">
        <f t="shared" si="586"/>
        <v>1250</v>
      </c>
      <c r="AX164" s="154">
        <f t="shared" si="586"/>
        <v>1250</v>
      </c>
      <c r="AY164" s="255">
        <v>-1208</v>
      </c>
      <c r="AZ164" s="254"/>
      <c r="BA164" s="254"/>
      <c r="BB164" s="154">
        <f t="shared" si="587"/>
        <v>42</v>
      </c>
      <c r="BC164" s="154">
        <f t="shared" si="588"/>
        <v>1250</v>
      </c>
      <c r="BD164" s="154">
        <f t="shared" si="589"/>
        <v>1250</v>
      </c>
    </row>
    <row r="165" spans="1:56" s="303" customFormat="1" ht="31.5" hidden="1" customHeight="1" x14ac:dyDescent="0.25">
      <c r="A165" s="301"/>
      <c r="B165" s="247" t="s">
        <v>277</v>
      </c>
      <c r="C165" s="302" t="s">
        <v>481</v>
      </c>
      <c r="D165" s="160"/>
      <c r="E165" s="160"/>
      <c r="F165" s="80"/>
      <c r="G165" s="80"/>
      <c r="H165" s="80"/>
      <c r="I165" s="162">
        <f t="shared" si="271"/>
        <v>0</v>
      </c>
      <c r="J165" s="162">
        <f t="shared" si="271"/>
        <v>0</v>
      </c>
      <c r="K165" s="162">
        <f t="shared" si="271"/>
        <v>0</v>
      </c>
      <c r="L165" s="80"/>
      <c r="M165" s="80"/>
      <c r="N165" s="80"/>
      <c r="O165" s="80"/>
      <c r="P165" s="80"/>
      <c r="Q165" s="80"/>
      <c r="R165" s="154">
        <f t="shared" si="264"/>
        <v>0</v>
      </c>
      <c r="S165" s="154">
        <f t="shared" si="264"/>
        <v>0</v>
      </c>
      <c r="T165" s="154">
        <f t="shared" si="264"/>
        <v>0</v>
      </c>
      <c r="U165" s="80"/>
      <c r="V165" s="80"/>
      <c r="W165" s="80"/>
      <c r="X165" s="154">
        <f t="shared" si="572"/>
        <v>0</v>
      </c>
      <c r="Y165" s="154">
        <f t="shared" si="563"/>
        <v>0</v>
      </c>
      <c r="Z165" s="154">
        <f t="shared" si="563"/>
        <v>0</v>
      </c>
      <c r="AA165" s="80"/>
      <c r="AB165" s="80"/>
      <c r="AC165" s="80"/>
      <c r="AD165" s="154">
        <f t="shared" si="573"/>
        <v>0</v>
      </c>
      <c r="AE165" s="154">
        <f t="shared" si="564"/>
        <v>0</v>
      </c>
      <c r="AF165" s="154">
        <f t="shared" si="564"/>
        <v>0</v>
      </c>
      <c r="AG165" s="80"/>
      <c r="AH165" s="80"/>
      <c r="AI165" s="80"/>
      <c r="AJ165" s="154">
        <f t="shared" si="574"/>
        <v>0</v>
      </c>
      <c r="AK165" s="154">
        <f t="shared" si="565"/>
        <v>0</v>
      </c>
      <c r="AL165" s="154">
        <f t="shared" si="565"/>
        <v>0</v>
      </c>
      <c r="AM165" s="80"/>
      <c r="AN165" s="80"/>
      <c r="AO165" s="80"/>
      <c r="AP165" s="204">
        <f t="shared" si="585"/>
        <v>0</v>
      </c>
      <c r="AQ165" s="204">
        <f t="shared" si="585"/>
        <v>0</v>
      </c>
      <c r="AR165" s="204">
        <f t="shared" si="585"/>
        <v>0</v>
      </c>
      <c r="AS165" s="81"/>
      <c r="AT165" s="80"/>
      <c r="AU165" s="80"/>
      <c r="AV165" s="204">
        <f t="shared" si="586"/>
        <v>0</v>
      </c>
      <c r="AW165" s="204">
        <f t="shared" si="586"/>
        <v>0</v>
      </c>
      <c r="AX165" s="204">
        <f t="shared" si="586"/>
        <v>0</v>
      </c>
      <c r="AY165" s="81"/>
      <c r="AZ165" s="80"/>
      <c r="BA165" s="80"/>
      <c r="BB165" s="204">
        <f t="shared" si="587"/>
        <v>0</v>
      </c>
      <c r="BC165" s="204">
        <f t="shared" si="588"/>
        <v>0</v>
      </c>
      <c r="BD165" s="204">
        <f t="shared" si="589"/>
        <v>0</v>
      </c>
    </row>
    <row r="166" spans="1:56" s="105" customFormat="1" ht="25.5" customHeight="1" x14ac:dyDescent="0.35">
      <c r="A166" s="235"/>
      <c r="B166" s="304"/>
      <c r="C166" s="305" t="s">
        <v>528</v>
      </c>
      <c r="D166" s="160"/>
      <c r="E166" s="160"/>
      <c r="F166" s="80">
        <f t="shared" ref="F166:AO166" si="598">F16+F72</f>
        <v>603326.6</v>
      </c>
      <c r="G166" s="80">
        <f t="shared" si="598"/>
        <v>610817.69999999995</v>
      </c>
      <c r="H166" s="80">
        <f t="shared" si="598"/>
        <v>625699.69999999995</v>
      </c>
      <c r="I166" s="80">
        <f t="shared" si="598"/>
        <v>3105</v>
      </c>
      <c r="J166" s="80">
        <f t="shared" si="598"/>
        <v>3229</v>
      </c>
      <c r="K166" s="80">
        <f t="shared" si="598"/>
        <v>3358</v>
      </c>
      <c r="L166" s="81">
        <f t="shared" si="598"/>
        <v>606431.6</v>
      </c>
      <c r="M166" s="81">
        <f t="shared" si="598"/>
        <v>614046.69999999995</v>
      </c>
      <c r="N166" s="81">
        <f t="shared" si="598"/>
        <v>629057.69999999995</v>
      </c>
      <c r="O166" s="81">
        <f t="shared" si="598"/>
        <v>0</v>
      </c>
      <c r="P166" s="81">
        <f t="shared" si="598"/>
        <v>0</v>
      </c>
      <c r="Q166" s="81">
        <f t="shared" si="598"/>
        <v>0</v>
      </c>
      <c r="R166" s="81">
        <f t="shared" si="598"/>
        <v>606431.6</v>
      </c>
      <c r="S166" s="81">
        <f t="shared" si="598"/>
        <v>614046.69999999995</v>
      </c>
      <c r="T166" s="81">
        <f t="shared" si="598"/>
        <v>629057.69999999995</v>
      </c>
      <c r="U166" s="81">
        <f t="shared" si="598"/>
        <v>0</v>
      </c>
      <c r="V166" s="81">
        <f t="shared" si="598"/>
        <v>0</v>
      </c>
      <c r="W166" s="81">
        <f t="shared" si="598"/>
        <v>0</v>
      </c>
      <c r="X166" s="81">
        <f t="shared" si="598"/>
        <v>606431.6</v>
      </c>
      <c r="Y166" s="81">
        <f t="shared" si="598"/>
        <v>614046.69999999995</v>
      </c>
      <c r="Z166" s="81">
        <f t="shared" si="598"/>
        <v>629057.69999999995</v>
      </c>
      <c r="AA166" s="81">
        <f t="shared" si="598"/>
        <v>0</v>
      </c>
      <c r="AB166" s="81">
        <f t="shared" si="598"/>
        <v>0</v>
      </c>
      <c r="AC166" s="81">
        <f t="shared" si="598"/>
        <v>0</v>
      </c>
      <c r="AD166" s="81">
        <f t="shared" si="598"/>
        <v>606431.6</v>
      </c>
      <c r="AE166" s="81">
        <f t="shared" si="598"/>
        <v>614046.69999999995</v>
      </c>
      <c r="AF166" s="81">
        <f t="shared" si="598"/>
        <v>629057.69999999995</v>
      </c>
      <c r="AG166" s="81">
        <f t="shared" si="598"/>
        <v>0</v>
      </c>
      <c r="AH166" s="81">
        <f t="shared" si="598"/>
        <v>0</v>
      </c>
      <c r="AI166" s="81">
        <f t="shared" si="598"/>
        <v>0</v>
      </c>
      <c r="AJ166" s="81">
        <f>AJ16+AJ72</f>
        <v>606431.6</v>
      </c>
      <c r="AK166" s="81">
        <f t="shared" si="598"/>
        <v>614046.69999999995</v>
      </c>
      <c r="AL166" s="81">
        <f t="shared" si="598"/>
        <v>629057.69999999995</v>
      </c>
      <c r="AM166" s="81">
        <f t="shared" si="598"/>
        <v>0</v>
      </c>
      <c r="AN166" s="81">
        <f t="shared" si="598"/>
        <v>0</v>
      </c>
      <c r="AO166" s="81">
        <f t="shared" si="598"/>
        <v>0</v>
      </c>
      <c r="AP166" s="81">
        <f>AP16+AP72</f>
        <v>606431.6</v>
      </c>
      <c r="AQ166" s="81">
        <f t="shared" ref="AQ166:AU166" si="599">AQ16+AQ72</f>
        <v>614046.69999999995</v>
      </c>
      <c r="AR166" s="81">
        <f t="shared" si="599"/>
        <v>629057.69999999995</v>
      </c>
      <c r="AS166" s="81">
        <f t="shared" si="599"/>
        <v>0</v>
      </c>
      <c r="AT166" s="81">
        <f t="shared" si="599"/>
        <v>0</v>
      </c>
      <c r="AU166" s="81">
        <f t="shared" si="599"/>
        <v>0</v>
      </c>
      <c r="AV166" s="81">
        <f t="shared" ref="AV166:BB166" si="600">AV16+AV72</f>
        <v>606431.6</v>
      </c>
      <c r="AW166" s="81">
        <f t="shared" si="600"/>
        <v>614046.69999999995</v>
      </c>
      <c r="AX166" s="81">
        <f t="shared" si="600"/>
        <v>629057.69999999995</v>
      </c>
      <c r="AY166" s="81">
        <f t="shared" si="600"/>
        <v>-8331.7999999999993</v>
      </c>
      <c r="AZ166" s="81">
        <f t="shared" si="600"/>
        <v>0</v>
      </c>
      <c r="BA166" s="81">
        <f t="shared" si="600"/>
        <v>0</v>
      </c>
      <c r="BB166" s="81">
        <f t="shared" si="600"/>
        <v>598099.80000000005</v>
      </c>
      <c r="BC166" s="81">
        <f t="shared" ref="BC166:BD166" si="601">BC16+BC72</f>
        <v>614046.69999999995</v>
      </c>
      <c r="BD166" s="81">
        <f t="shared" si="601"/>
        <v>629057.69999999995</v>
      </c>
    </row>
    <row r="167" spans="1:56" s="105" customFormat="1" ht="21" customHeight="1" x14ac:dyDescent="0.35">
      <c r="A167" s="235"/>
      <c r="B167" s="185" t="s">
        <v>75</v>
      </c>
      <c r="C167" s="79" t="s">
        <v>177</v>
      </c>
      <c r="D167" s="327" t="s">
        <v>349</v>
      </c>
      <c r="E167" s="328"/>
      <c r="F167" s="80">
        <f t="shared" ref="F167:Z167" si="602">F168+F267+F262+F269</f>
        <v>1950962.7999999998</v>
      </c>
      <c r="G167" s="80">
        <f t="shared" si="602"/>
        <v>1563835.9000000001</v>
      </c>
      <c r="H167" s="80">
        <f t="shared" si="602"/>
        <v>1518672.8</v>
      </c>
      <c r="I167" s="80">
        <f t="shared" si="602"/>
        <v>552445.00000000012</v>
      </c>
      <c r="J167" s="80">
        <f t="shared" si="602"/>
        <v>479515.8</v>
      </c>
      <c r="K167" s="80">
        <f t="shared" si="602"/>
        <v>735655.79999999993</v>
      </c>
      <c r="L167" s="81">
        <f t="shared" si="602"/>
        <v>2507832.7999999998</v>
      </c>
      <c r="M167" s="81">
        <f t="shared" si="602"/>
        <v>2047776.7</v>
      </c>
      <c r="N167" s="81">
        <f t="shared" si="602"/>
        <v>2258753.5999999996</v>
      </c>
      <c r="O167" s="81">
        <f t="shared" si="602"/>
        <v>3521.6</v>
      </c>
      <c r="P167" s="81">
        <f t="shared" si="602"/>
        <v>0</v>
      </c>
      <c r="Q167" s="81">
        <f t="shared" si="602"/>
        <v>0</v>
      </c>
      <c r="R167" s="81">
        <f t="shared" si="602"/>
        <v>2511354.3999999994</v>
      </c>
      <c r="S167" s="81">
        <f t="shared" si="602"/>
        <v>2047776.7</v>
      </c>
      <c r="T167" s="81">
        <f t="shared" si="602"/>
        <v>2258753.5999999996</v>
      </c>
      <c r="U167" s="81">
        <f t="shared" si="602"/>
        <v>129015.7</v>
      </c>
      <c r="V167" s="81">
        <f t="shared" si="602"/>
        <v>43965.9</v>
      </c>
      <c r="W167" s="81">
        <f t="shared" si="602"/>
        <v>48466</v>
      </c>
      <c r="X167" s="81">
        <f t="shared" si="602"/>
        <v>2640370.1</v>
      </c>
      <c r="Y167" s="81">
        <f t="shared" si="602"/>
        <v>2091742.6000000003</v>
      </c>
      <c r="Z167" s="81">
        <f t="shared" si="602"/>
        <v>2307219.5999999996</v>
      </c>
      <c r="AA167" s="81">
        <f>AA168+AA267+AA262+AA269+AA264</f>
        <v>79096.3</v>
      </c>
      <c r="AB167" s="81">
        <f>AB168+AB267+AB262+AB269+AB264</f>
        <v>0</v>
      </c>
      <c r="AC167" s="81">
        <f>AC168+AC267+AC262+AC269+AC264</f>
        <v>0</v>
      </c>
      <c r="AD167" s="81">
        <f>AD168+AD267+AD262++AD264+AD269</f>
        <v>2694466.4</v>
      </c>
      <c r="AE167" s="81">
        <f>AE168+AE267+AE262++AE264+AE269</f>
        <v>2091742.6000000003</v>
      </c>
      <c r="AF167" s="81">
        <f>AF168+AF268+AF263++AF265+AF270</f>
        <v>2307219.5999999996</v>
      </c>
      <c r="AG167" s="81">
        <f>AG168+AG267+AG262+AG269+AG264</f>
        <v>41853.699999999997</v>
      </c>
      <c r="AH167" s="81">
        <f>AH168+AH267+AH262+AH269+AH264</f>
        <v>-129733.4</v>
      </c>
      <c r="AI167" s="81">
        <f>AI168+AI267+AI262+AI269+AI264</f>
        <v>-133973.4</v>
      </c>
      <c r="AJ167" s="81">
        <f>AJ168+AJ267+AJ262++AJ264+AJ269</f>
        <v>2736320.1000000006</v>
      </c>
      <c r="AK167" s="81">
        <f>AK168+AK267+AK262++AK264+AK269</f>
        <v>1962009.2000000004</v>
      </c>
      <c r="AL167" s="81">
        <f>AL168+AL267+AL262++AL264+AL269</f>
        <v>2173246.2000000002</v>
      </c>
      <c r="AM167" s="81">
        <f>AM168+AM267+AM262+AM269+AM264</f>
        <v>23912.899999999998</v>
      </c>
      <c r="AN167" s="81">
        <f>AN168+AN267+AN262+AN269+AN264</f>
        <v>0</v>
      </c>
      <c r="AO167" s="81">
        <f>AO168+AO267+AO262+AO269+AO264</f>
        <v>0</v>
      </c>
      <c r="AP167" s="81">
        <f>AP168+AP267+AP262++AP264+AP269</f>
        <v>2760233</v>
      </c>
      <c r="AQ167" s="81">
        <f>AQ168+AQ267+AQ262++AQ264+AQ269</f>
        <v>1962009.2000000004</v>
      </c>
      <c r="AR167" s="81">
        <f>AR168+AR267+AR262++AR264+AR269</f>
        <v>2173246.2000000002</v>
      </c>
      <c r="AS167" s="81">
        <f>AS168+AS267+AS262+AS269+AS264</f>
        <v>-44657.8</v>
      </c>
      <c r="AT167" s="81">
        <f>AT168+AT267+AT262+AT269+AT264</f>
        <v>7588.7</v>
      </c>
      <c r="AU167" s="81">
        <f>AU168+AU267+AU262+AU269+AU264</f>
        <v>7569.2</v>
      </c>
      <c r="AV167" s="81">
        <f>AV168+AV267+AV262++AV264+AV269</f>
        <v>2715575.2</v>
      </c>
      <c r="AW167" s="81">
        <f>AW168+AW267+AW262++AW264+AW269</f>
        <v>1969597.9000000001</v>
      </c>
      <c r="AX167" s="81">
        <f>AX168+AX267+AX262++AX264+AX269</f>
        <v>2180815.4</v>
      </c>
      <c r="AY167" s="81">
        <f>AY168+AY267+AY262+AY269+AY264</f>
        <v>77876.899999999994</v>
      </c>
      <c r="AZ167" s="81">
        <f>AZ168+AZ267+AZ262+AZ269+AZ264</f>
        <v>0</v>
      </c>
      <c r="BA167" s="81">
        <f>BA168+BA267+BA262+BA269+BA264</f>
        <v>0</v>
      </c>
      <c r="BB167" s="81">
        <f>BB168+BB267+BB262++BB264+BB269</f>
        <v>2793452.1</v>
      </c>
      <c r="BC167" s="81">
        <f>BC168+BC267+BC262++BC264+BC269</f>
        <v>1969597.9000000001</v>
      </c>
      <c r="BD167" s="81">
        <f>BD168+BD267+BD262++BD264+BD269</f>
        <v>2180815.4</v>
      </c>
    </row>
    <row r="168" spans="1:56" s="105" customFormat="1" ht="35.25" customHeight="1" x14ac:dyDescent="0.35">
      <c r="A168" s="235"/>
      <c r="B168" s="185" t="s">
        <v>76</v>
      </c>
      <c r="C168" s="306" t="s">
        <v>492</v>
      </c>
      <c r="D168" s="160"/>
      <c r="E168" s="160"/>
      <c r="F168" s="80">
        <f t="shared" ref="F168:AX168" si="603">F169+F174+F201+F253</f>
        <v>1950840.9</v>
      </c>
      <c r="G168" s="80">
        <f t="shared" si="603"/>
        <v>1563758.7000000002</v>
      </c>
      <c r="H168" s="80">
        <f t="shared" si="603"/>
        <v>1518595.6</v>
      </c>
      <c r="I168" s="80">
        <f t="shared" si="603"/>
        <v>550302.30000000005</v>
      </c>
      <c r="J168" s="80">
        <f t="shared" si="603"/>
        <v>477956.3</v>
      </c>
      <c r="K168" s="80">
        <f t="shared" si="603"/>
        <v>734475.2</v>
      </c>
      <c r="L168" s="81">
        <f t="shared" si="603"/>
        <v>2505568.1999999997</v>
      </c>
      <c r="M168" s="81">
        <f t="shared" si="603"/>
        <v>2046140</v>
      </c>
      <c r="N168" s="81">
        <f t="shared" si="603"/>
        <v>2257495.7999999998</v>
      </c>
      <c r="O168" s="81">
        <f t="shared" si="603"/>
        <v>3636.5</v>
      </c>
      <c r="P168" s="81">
        <f t="shared" si="603"/>
        <v>0</v>
      </c>
      <c r="Q168" s="81">
        <f t="shared" si="603"/>
        <v>0</v>
      </c>
      <c r="R168" s="81">
        <f t="shared" si="603"/>
        <v>2509204.6999999997</v>
      </c>
      <c r="S168" s="81">
        <f t="shared" si="603"/>
        <v>2046140</v>
      </c>
      <c r="T168" s="81">
        <f t="shared" si="603"/>
        <v>2257495.7999999998</v>
      </c>
      <c r="U168" s="81">
        <f t="shared" si="603"/>
        <v>126120.5</v>
      </c>
      <c r="V168" s="81">
        <f t="shared" si="603"/>
        <v>43965.9</v>
      </c>
      <c r="W168" s="81">
        <f t="shared" si="603"/>
        <v>48466</v>
      </c>
      <c r="X168" s="81">
        <f t="shared" si="603"/>
        <v>2635325.2000000002</v>
      </c>
      <c r="Y168" s="81">
        <f t="shared" si="603"/>
        <v>2090105.9000000004</v>
      </c>
      <c r="Z168" s="81">
        <f t="shared" si="603"/>
        <v>2305961.7999999998</v>
      </c>
      <c r="AA168" s="81">
        <f t="shared" si="603"/>
        <v>79096.3</v>
      </c>
      <c r="AB168" s="81">
        <f t="shared" si="603"/>
        <v>0</v>
      </c>
      <c r="AC168" s="81">
        <f t="shared" si="603"/>
        <v>0</v>
      </c>
      <c r="AD168" s="81">
        <f t="shared" si="603"/>
        <v>2689421.5</v>
      </c>
      <c r="AE168" s="81">
        <f t="shared" si="603"/>
        <v>2090105.9000000004</v>
      </c>
      <c r="AF168" s="81">
        <f t="shared" si="603"/>
        <v>2305961.7999999998</v>
      </c>
      <c r="AG168" s="81">
        <f t="shared" si="603"/>
        <v>41556.899999999994</v>
      </c>
      <c r="AH168" s="81">
        <f t="shared" si="603"/>
        <v>-129733.4</v>
      </c>
      <c r="AI168" s="81">
        <f t="shared" si="603"/>
        <v>-133973.4</v>
      </c>
      <c r="AJ168" s="81">
        <f t="shared" si="603"/>
        <v>2730978.4000000004</v>
      </c>
      <c r="AK168" s="81">
        <f t="shared" si="603"/>
        <v>1960372.5000000005</v>
      </c>
      <c r="AL168" s="81">
        <f t="shared" si="603"/>
        <v>2171988.4000000004</v>
      </c>
      <c r="AM168" s="81">
        <f t="shared" si="603"/>
        <v>23912.899999999998</v>
      </c>
      <c r="AN168" s="81">
        <f t="shared" si="603"/>
        <v>0</v>
      </c>
      <c r="AO168" s="81">
        <f t="shared" si="603"/>
        <v>0</v>
      </c>
      <c r="AP168" s="81">
        <f t="shared" si="603"/>
        <v>2754891.3</v>
      </c>
      <c r="AQ168" s="81">
        <f t="shared" si="603"/>
        <v>1960372.5000000005</v>
      </c>
      <c r="AR168" s="81">
        <f t="shared" si="603"/>
        <v>2171988.4000000004</v>
      </c>
      <c r="AS168" s="81">
        <f t="shared" si="603"/>
        <v>-44657.8</v>
      </c>
      <c r="AT168" s="81">
        <f t="shared" si="603"/>
        <v>7588.7</v>
      </c>
      <c r="AU168" s="81">
        <f t="shared" si="603"/>
        <v>7569.2</v>
      </c>
      <c r="AV168" s="81">
        <f t="shared" si="603"/>
        <v>2710233.5</v>
      </c>
      <c r="AW168" s="81">
        <f t="shared" si="603"/>
        <v>1967961.2000000002</v>
      </c>
      <c r="AX168" s="81">
        <f t="shared" si="603"/>
        <v>2179557.6</v>
      </c>
      <c r="AY168" s="81">
        <f t="shared" ref="AY168:BD168" si="604">AY169+AY174+AY201+AY253</f>
        <v>77891</v>
      </c>
      <c r="AZ168" s="81">
        <f t="shared" si="604"/>
        <v>0</v>
      </c>
      <c r="BA168" s="81">
        <f t="shared" si="604"/>
        <v>0</v>
      </c>
      <c r="BB168" s="81">
        <f t="shared" si="604"/>
        <v>2788124.5</v>
      </c>
      <c r="BC168" s="81">
        <f t="shared" si="604"/>
        <v>1967961.2000000002</v>
      </c>
      <c r="BD168" s="81">
        <f t="shared" si="604"/>
        <v>2179557.6</v>
      </c>
    </row>
    <row r="169" spans="1:56" s="84" customFormat="1" ht="23.25" customHeight="1" x14ac:dyDescent="0.25">
      <c r="A169" s="149">
        <v>855</v>
      </c>
      <c r="B169" s="185" t="s">
        <v>278</v>
      </c>
      <c r="C169" s="305" t="s">
        <v>510</v>
      </c>
      <c r="D169" s="160"/>
      <c r="E169" s="160"/>
      <c r="F169" s="80">
        <f t="shared" ref="F169:AX169" si="605">F170+F173</f>
        <v>669169</v>
      </c>
      <c r="G169" s="80">
        <f t="shared" si="605"/>
        <v>281553</v>
      </c>
      <c r="H169" s="80">
        <f t="shared" si="605"/>
        <v>225264</v>
      </c>
      <c r="I169" s="80">
        <f t="shared" si="605"/>
        <v>-4997</v>
      </c>
      <c r="J169" s="80">
        <f t="shared" si="605"/>
        <v>-307</v>
      </c>
      <c r="K169" s="80">
        <f t="shared" si="605"/>
        <v>-3188</v>
      </c>
      <c r="L169" s="81">
        <f t="shared" si="605"/>
        <v>664172</v>
      </c>
      <c r="M169" s="81">
        <f t="shared" si="605"/>
        <v>281246</v>
      </c>
      <c r="N169" s="81">
        <f t="shared" si="605"/>
        <v>222076</v>
      </c>
      <c r="O169" s="81">
        <f t="shared" si="605"/>
        <v>0</v>
      </c>
      <c r="P169" s="81">
        <f t="shared" si="605"/>
        <v>0</v>
      </c>
      <c r="Q169" s="81">
        <f t="shared" si="605"/>
        <v>0</v>
      </c>
      <c r="R169" s="81">
        <f t="shared" si="605"/>
        <v>664172</v>
      </c>
      <c r="S169" s="81">
        <f t="shared" si="605"/>
        <v>281246</v>
      </c>
      <c r="T169" s="81">
        <f t="shared" si="605"/>
        <v>222076</v>
      </c>
      <c r="U169" s="81">
        <f t="shared" si="605"/>
        <v>50000</v>
      </c>
      <c r="V169" s="81">
        <f t="shared" si="605"/>
        <v>0</v>
      </c>
      <c r="W169" s="81">
        <f t="shared" si="605"/>
        <v>0</v>
      </c>
      <c r="X169" s="81">
        <f t="shared" si="605"/>
        <v>714172</v>
      </c>
      <c r="Y169" s="81">
        <f t="shared" si="605"/>
        <v>281246</v>
      </c>
      <c r="Z169" s="81">
        <f t="shared" si="605"/>
        <v>222076</v>
      </c>
      <c r="AA169" s="81">
        <f t="shared" si="605"/>
        <v>73524</v>
      </c>
      <c r="AB169" s="81">
        <f t="shared" si="605"/>
        <v>0</v>
      </c>
      <c r="AC169" s="81">
        <f t="shared" si="605"/>
        <v>0</v>
      </c>
      <c r="AD169" s="81">
        <f t="shared" si="605"/>
        <v>787696</v>
      </c>
      <c r="AE169" s="81">
        <f>AE170+AE173</f>
        <v>281246</v>
      </c>
      <c r="AF169" s="81">
        <f t="shared" si="605"/>
        <v>222076</v>
      </c>
      <c r="AG169" s="81">
        <f t="shared" si="605"/>
        <v>20000</v>
      </c>
      <c r="AH169" s="81">
        <f t="shared" si="605"/>
        <v>0</v>
      </c>
      <c r="AI169" s="81">
        <f t="shared" si="605"/>
        <v>0</v>
      </c>
      <c r="AJ169" s="81">
        <f t="shared" si="605"/>
        <v>807696</v>
      </c>
      <c r="AK169" s="81">
        <f t="shared" si="605"/>
        <v>281246</v>
      </c>
      <c r="AL169" s="81">
        <f t="shared" si="605"/>
        <v>222076</v>
      </c>
      <c r="AM169" s="81">
        <f t="shared" si="605"/>
        <v>0</v>
      </c>
      <c r="AN169" s="81">
        <f t="shared" si="605"/>
        <v>0</v>
      </c>
      <c r="AO169" s="81">
        <f t="shared" si="605"/>
        <v>0</v>
      </c>
      <c r="AP169" s="81">
        <f t="shared" si="605"/>
        <v>807696</v>
      </c>
      <c r="AQ169" s="81">
        <f t="shared" si="605"/>
        <v>281246</v>
      </c>
      <c r="AR169" s="81">
        <f t="shared" si="605"/>
        <v>222076</v>
      </c>
      <c r="AS169" s="81">
        <f t="shared" si="605"/>
        <v>0</v>
      </c>
      <c r="AT169" s="81">
        <f t="shared" si="605"/>
        <v>0</v>
      </c>
      <c r="AU169" s="81">
        <f t="shared" si="605"/>
        <v>0</v>
      </c>
      <c r="AV169" s="81">
        <f t="shared" si="605"/>
        <v>807696</v>
      </c>
      <c r="AW169" s="81">
        <f t="shared" si="605"/>
        <v>281246</v>
      </c>
      <c r="AX169" s="81">
        <f t="shared" si="605"/>
        <v>222076</v>
      </c>
      <c r="AY169" s="81">
        <f t="shared" ref="AY169:BD169" si="606">AY170+AY173</f>
        <v>105000</v>
      </c>
      <c r="AZ169" s="81">
        <f t="shared" si="606"/>
        <v>0</v>
      </c>
      <c r="BA169" s="81">
        <f t="shared" si="606"/>
        <v>0</v>
      </c>
      <c r="BB169" s="81">
        <f t="shared" si="606"/>
        <v>912696</v>
      </c>
      <c r="BC169" s="81">
        <f t="shared" si="606"/>
        <v>281246</v>
      </c>
      <c r="BD169" s="81">
        <f t="shared" si="606"/>
        <v>222076</v>
      </c>
    </row>
    <row r="170" spans="1:56" s="84" customFormat="1" ht="33" customHeight="1" x14ac:dyDescent="0.25">
      <c r="A170" s="149">
        <v>855</v>
      </c>
      <c r="B170" s="70" t="s">
        <v>279</v>
      </c>
      <c r="C170" s="164" t="s">
        <v>178</v>
      </c>
      <c r="D170" s="160"/>
      <c r="E170" s="160"/>
      <c r="F170" s="80">
        <f t="shared" ref="F170:AK170" si="607">F171+F172</f>
        <v>669169</v>
      </c>
      <c r="G170" s="80">
        <f t="shared" si="607"/>
        <v>281553</v>
      </c>
      <c r="H170" s="80">
        <f t="shared" si="607"/>
        <v>225264</v>
      </c>
      <c r="I170" s="80">
        <f t="shared" si="607"/>
        <v>-4997</v>
      </c>
      <c r="J170" s="80">
        <f t="shared" si="607"/>
        <v>-307</v>
      </c>
      <c r="K170" s="80">
        <f t="shared" si="607"/>
        <v>-3188</v>
      </c>
      <c r="L170" s="81">
        <f t="shared" si="607"/>
        <v>664172</v>
      </c>
      <c r="M170" s="81">
        <f t="shared" si="607"/>
        <v>281246</v>
      </c>
      <c r="N170" s="81">
        <f t="shared" si="607"/>
        <v>222076</v>
      </c>
      <c r="O170" s="81">
        <f t="shared" si="607"/>
        <v>0</v>
      </c>
      <c r="P170" s="81">
        <f t="shared" si="607"/>
        <v>0</v>
      </c>
      <c r="Q170" s="81">
        <f t="shared" si="607"/>
        <v>0</v>
      </c>
      <c r="R170" s="81">
        <f t="shared" si="607"/>
        <v>664172</v>
      </c>
      <c r="S170" s="81">
        <f t="shared" si="607"/>
        <v>281246</v>
      </c>
      <c r="T170" s="81">
        <f t="shared" si="607"/>
        <v>222076</v>
      </c>
      <c r="U170" s="81">
        <f t="shared" si="607"/>
        <v>0</v>
      </c>
      <c r="V170" s="81">
        <f t="shared" si="607"/>
        <v>0</v>
      </c>
      <c r="W170" s="81">
        <f t="shared" si="607"/>
        <v>0</v>
      </c>
      <c r="X170" s="81">
        <f t="shared" si="607"/>
        <v>664172</v>
      </c>
      <c r="Y170" s="81">
        <f t="shared" si="607"/>
        <v>281246</v>
      </c>
      <c r="Z170" s="81">
        <f t="shared" si="607"/>
        <v>222076</v>
      </c>
      <c r="AA170" s="81">
        <f t="shared" si="607"/>
        <v>23524</v>
      </c>
      <c r="AB170" s="81">
        <f t="shared" si="607"/>
        <v>0</v>
      </c>
      <c r="AC170" s="81">
        <f t="shared" si="607"/>
        <v>0</v>
      </c>
      <c r="AD170" s="81">
        <f t="shared" si="607"/>
        <v>687696</v>
      </c>
      <c r="AE170" s="81">
        <f t="shared" si="607"/>
        <v>281246</v>
      </c>
      <c r="AF170" s="81">
        <f t="shared" si="607"/>
        <v>222076</v>
      </c>
      <c r="AG170" s="81">
        <f t="shared" si="607"/>
        <v>0</v>
      </c>
      <c r="AH170" s="81">
        <f t="shared" si="607"/>
        <v>0</v>
      </c>
      <c r="AI170" s="81">
        <f t="shared" si="607"/>
        <v>0</v>
      </c>
      <c r="AJ170" s="81">
        <f t="shared" si="607"/>
        <v>687696</v>
      </c>
      <c r="AK170" s="81">
        <f t="shared" si="607"/>
        <v>281246</v>
      </c>
      <c r="AL170" s="81">
        <f>AL171+AL172</f>
        <v>222076</v>
      </c>
      <c r="AM170" s="81">
        <f t="shared" ref="AM170:AQ170" si="608">AM171+AM172</f>
        <v>0</v>
      </c>
      <c r="AN170" s="81">
        <f t="shared" si="608"/>
        <v>0</v>
      </c>
      <c r="AO170" s="81">
        <f t="shared" si="608"/>
        <v>0</v>
      </c>
      <c r="AP170" s="81">
        <f t="shared" si="608"/>
        <v>687696</v>
      </c>
      <c r="AQ170" s="81">
        <f t="shared" si="608"/>
        <v>281246</v>
      </c>
      <c r="AR170" s="81">
        <f>AR171+AR172</f>
        <v>222076</v>
      </c>
      <c r="AS170" s="81">
        <f t="shared" ref="AS170:AW170" si="609">AS171+AS172</f>
        <v>0</v>
      </c>
      <c r="AT170" s="81">
        <f t="shared" si="609"/>
        <v>0</v>
      </c>
      <c r="AU170" s="81">
        <f t="shared" si="609"/>
        <v>0</v>
      </c>
      <c r="AV170" s="81">
        <f t="shared" si="609"/>
        <v>687696</v>
      </c>
      <c r="AW170" s="81">
        <f t="shared" si="609"/>
        <v>281246</v>
      </c>
      <c r="AX170" s="81">
        <f>AX171+AX172</f>
        <v>222076</v>
      </c>
      <c r="AY170" s="81">
        <f t="shared" ref="AY170:BC170" si="610">AY171+AY172</f>
        <v>0</v>
      </c>
      <c r="AZ170" s="81">
        <f t="shared" si="610"/>
        <v>0</v>
      </c>
      <c r="BA170" s="81">
        <f t="shared" si="610"/>
        <v>0</v>
      </c>
      <c r="BB170" s="81">
        <f t="shared" si="610"/>
        <v>687696</v>
      </c>
      <c r="BC170" s="81">
        <f t="shared" si="610"/>
        <v>281246</v>
      </c>
      <c r="BD170" s="81">
        <f>BD171+BD172</f>
        <v>222076</v>
      </c>
    </row>
    <row r="171" spans="1:56" s="84" customFormat="1" ht="40.5" customHeight="1" x14ac:dyDescent="0.3">
      <c r="A171" s="149">
        <v>855</v>
      </c>
      <c r="B171" s="70"/>
      <c r="C171" s="307" t="s">
        <v>231</v>
      </c>
      <c r="D171" s="160">
        <v>12</v>
      </c>
      <c r="E171" s="160">
        <v>13</v>
      </c>
      <c r="F171" s="253">
        <v>669169</v>
      </c>
      <c r="G171" s="253">
        <v>281553</v>
      </c>
      <c r="H171" s="253">
        <v>225264</v>
      </c>
      <c r="I171" s="162">
        <f t="shared" si="271"/>
        <v>-4997</v>
      </c>
      <c r="J171" s="162">
        <f t="shared" si="271"/>
        <v>-307</v>
      </c>
      <c r="K171" s="162">
        <f t="shared" si="271"/>
        <v>-3188</v>
      </c>
      <c r="L171" s="254">
        <v>664172</v>
      </c>
      <c r="M171" s="254">
        <v>281246</v>
      </c>
      <c r="N171" s="254">
        <v>222076</v>
      </c>
      <c r="O171" s="254"/>
      <c r="P171" s="254"/>
      <c r="Q171" s="254"/>
      <c r="R171" s="154">
        <f t="shared" si="264"/>
        <v>664172</v>
      </c>
      <c r="S171" s="154">
        <f t="shared" si="264"/>
        <v>281246</v>
      </c>
      <c r="T171" s="154">
        <f t="shared" si="264"/>
        <v>222076</v>
      </c>
      <c r="U171" s="254"/>
      <c r="V171" s="254"/>
      <c r="W171" s="254"/>
      <c r="X171" s="154">
        <f t="shared" ref="X171:Z173" si="611">R171+U171</f>
        <v>664172</v>
      </c>
      <c r="Y171" s="154">
        <f t="shared" si="611"/>
        <v>281246</v>
      </c>
      <c r="Z171" s="154">
        <f t="shared" si="611"/>
        <v>222076</v>
      </c>
      <c r="AA171" s="254">
        <v>23524</v>
      </c>
      <c r="AB171" s="254"/>
      <c r="AC171" s="254"/>
      <c r="AD171" s="154">
        <f t="shared" ref="AD171:AF173" si="612">X171+AA171</f>
        <v>687696</v>
      </c>
      <c r="AE171" s="154">
        <f t="shared" si="612"/>
        <v>281246</v>
      </c>
      <c r="AF171" s="154">
        <f t="shared" si="612"/>
        <v>222076</v>
      </c>
      <c r="AG171" s="254"/>
      <c r="AH171" s="254"/>
      <c r="AI171" s="254"/>
      <c r="AJ171" s="155">
        <f t="shared" ref="AJ171:AL173" si="613">AD171+AG171</f>
        <v>687696</v>
      </c>
      <c r="AK171" s="154">
        <f t="shared" si="613"/>
        <v>281246</v>
      </c>
      <c r="AL171" s="154">
        <f>AF171+AI171</f>
        <v>222076</v>
      </c>
      <c r="AM171" s="254"/>
      <c r="AN171" s="254"/>
      <c r="AO171" s="254"/>
      <c r="AP171" s="155">
        <f t="shared" ref="AP171:AR173" si="614">AJ171+AM171</f>
        <v>687696</v>
      </c>
      <c r="AQ171" s="154">
        <f t="shared" si="614"/>
        <v>281246</v>
      </c>
      <c r="AR171" s="154">
        <f>AL171+AO171</f>
        <v>222076</v>
      </c>
      <c r="AS171" s="255"/>
      <c r="AT171" s="254"/>
      <c r="AU171" s="254"/>
      <c r="AV171" s="155">
        <f t="shared" ref="AV171:AX173" si="615">AP171+AS171</f>
        <v>687696</v>
      </c>
      <c r="AW171" s="154">
        <f t="shared" si="615"/>
        <v>281246</v>
      </c>
      <c r="AX171" s="154">
        <f>AR171+AU171</f>
        <v>222076</v>
      </c>
      <c r="AY171" s="255"/>
      <c r="AZ171" s="254"/>
      <c r="BA171" s="254"/>
      <c r="BB171" s="155">
        <f t="shared" ref="BB171:BB173" si="616">AV171+AY171</f>
        <v>687696</v>
      </c>
      <c r="BC171" s="154">
        <f t="shared" ref="BC171:BC173" si="617">AW171+AZ171</f>
        <v>281246</v>
      </c>
      <c r="BD171" s="154">
        <f>AX171+BA171</f>
        <v>222076</v>
      </c>
    </row>
    <row r="172" spans="1:56" s="84" customFormat="1" ht="23.25" hidden="1" customHeight="1" x14ac:dyDescent="0.3">
      <c r="A172" s="149">
        <v>855</v>
      </c>
      <c r="B172" s="202"/>
      <c r="C172" s="308" t="s">
        <v>179</v>
      </c>
      <c r="D172" s="160"/>
      <c r="E172" s="160"/>
      <c r="F172" s="260">
        <v>0</v>
      </c>
      <c r="G172" s="260">
        <v>0</v>
      </c>
      <c r="H172" s="260">
        <v>0</v>
      </c>
      <c r="I172" s="162">
        <f t="shared" si="271"/>
        <v>0</v>
      </c>
      <c r="J172" s="162">
        <f t="shared" si="271"/>
        <v>0</v>
      </c>
      <c r="K172" s="162">
        <f t="shared" si="271"/>
        <v>0</v>
      </c>
      <c r="L172" s="260">
        <v>0</v>
      </c>
      <c r="M172" s="260">
        <v>0</v>
      </c>
      <c r="N172" s="260">
        <v>0</v>
      </c>
      <c r="O172" s="260">
        <v>0</v>
      </c>
      <c r="P172" s="260">
        <v>0</v>
      </c>
      <c r="Q172" s="260">
        <v>0</v>
      </c>
      <c r="R172" s="154">
        <f t="shared" si="264"/>
        <v>0</v>
      </c>
      <c r="S172" s="154">
        <f t="shared" si="264"/>
        <v>0</v>
      </c>
      <c r="T172" s="154">
        <f t="shared" si="264"/>
        <v>0</v>
      </c>
      <c r="U172" s="260">
        <v>0</v>
      </c>
      <c r="V172" s="260">
        <v>0</v>
      </c>
      <c r="W172" s="260">
        <v>0</v>
      </c>
      <c r="X172" s="154">
        <f t="shared" si="611"/>
        <v>0</v>
      </c>
      <c r="Y172" s="154">
        <f t="shared" si="611"/>
        <v>0</v>
      </c>
      <c r="Z172" s="154">
        <f t="shared" si="611"/>
        <v>0</v>
      </c>
      <c r="AA172" s="260">
        <v>0</v>
      </c>
      <c r="AB172" s="260">
        <v>0</v>
      </c>
      <c r="AC172" s="260">
        <v>0</v>
      </c>
      <c r="AD172" s="154">
        <f t="shared" si="612"/>
        <v>0</v>
      </c>
      <c r="AE172" s="154">
        <f t="shared" si="612"/>
        <v>0</v>
      </c>
      <c r="AF172" s="154">
        <f t="shared" si="612"/>
        <v>0</v>
      </c>
      <c r="AG172" s="260">
        <v>0</v>
      </c>
      <c r="AH172" s="260">
        <v>0</v>
      </c>
      <c r="AI172" s="260">
        <v>0</v>
      </c>
      <c r="AJ172" s="187">
        <f t="shared" si="613"/>
        <v>0</v>
      </c>
      <c r="AK172" s="154">
        <f t="shared" si="613"/>
        <v>0</v>
      </c>
      <c r="AL172" s="154">
        <f t="shared" si="613"/>
        <v>0</v>
      </c>
      <c r="AM172" s="260">
        <v>0</v>
      </c>
      <c r="AN172" s="260">
        <v>0</v>
      </c>
      <c r="AO172" s="260">
        <v>0</v>
      </c>
      <c r="AP172" s="187">
        <f t="shared" si="614"/>
        <v>0</v>
      </c>
      <c r="AQ172" s="154">
        <f t="shared" si="614"/>
        <v>0</v>
      </c>
      <c r="AR172" s="154">
        <f t="shared" si="614"/>
        <v>0</v>
      </c>
      <c r="AS172" s="255">
        <v>0</v>
      </c>
      <c r="AT172" s="260">
        <v>0</v>
      </c>
      <c r="AU172" s="260">
        <v>0</v>
      </c>
      <c r="AV172" s="187">
        <f t="shared" si="615"/>
        <v>0</v>
      </c>
      <c r="AW172" s="204">
        <f t="shared" si="615"/>
        <v>0</v>
      </c>
      <c r="AX172" s="204">
        <f t="shared" si="615"/>
        <v>0</v>
      </c>
      <c r="AY172" s="260">
        <v>0</v>
      </c>
      <c r="AZ172" s="260">
        <v>0</v>
      </c>
      <c r="BA172" s="260">
        <v>0</v>
      </c>
      <c r="BB172" s="204">
        <f t="shared" si="616"/>
        <v>0</v>
      </c>
      <c r="BC172" s="204">
        <f t="shared" si="617"/>
        <v>0</v>
      </c>
      <c r="BD172" s="204">
        <f t="shared" ref="BD172:BD173" si="618">AX172+BA172</f>
        <v>0</v>
      </c>
    </row>
    <row r="173" spans="1:56" s="101" customFormat="1" ht="24.75" customHeight="1" x14ac:dyDescent="0.3">
      <c r="A173" s="163">
        <v>855</v>
      </c>
      <c r="B173" s="70" t="s">
        <v>280</v>
      </c>
      <c r="C173" s="164" t="s">
        <v>180</v>
      </c>
      <c r="D173" s="189"/>
      <c r="E173" s="189"/>
      <c r="F173" s="255">
        <v>0</v>
      </c>
      <c r="G173" s="255">
        <v>0</v>
      </c>
      <c r="H173" s="156">
        <v>0</v>
      </c>
      <c r="I173" s="190">
        <f t="shared" si="271"/>
        <v>0</v>
      </c>
      <c r="J173" s="191">
        <f t="shared" si="271"/>
        <v>0</v>
      </c>
      <c r="K173" s="191">
        <f t="shared" si="271"/>
        <v>0</v>
      </c>
      <c r="L173" s="255">
        <v>0</v>
      </c>
      <c r="M173" s="255">
        <v>0</v>
      </c>
      <c r="N173" s="156">
        <v>0</v>
      </c>
      <c r="O173" s="255">
        <v>0</v>
      </c>
      <c r="P173" s="255">
        <v>0</v>
      </c>
      <c r="Q173" s="156">
        <v>0</v>
      </c>
      <c r="R173" s="155">
        <f t="shared" ref="R173:T238" si="619">L173+O173</f>
        <v>0</v>
      </c>
      <c r="S173" s="155">
        <f t="shared" si="619"/>
        <v>0</v>
      </c>
      <c r="T173" s="155">
        <f t="shared" si="619"/>
        <v>0</v>
      </c>
      <c r="U173" s="255">
        <v>50000</v>
      </c>
      <c r="V173" s="255">
        <v>0</v>
      </c>
      <c r="W173" s="156">
        <v>0</v>
      </c>
      <c r="X173" s="155">
        <f t="shared" si="611"/>
        <v>50000</v>
      </c>
      <c r="Y173" s="155">
        <f t="shared" si="611"/>
        <v>0</v>
      </c>
      <c r="Z173" s="155">
        <f t="shared" si="611"/>
        <v>0</v>
      </c>
      <c r="AA173" s="255">
        <v>50000</v>
      </c>
      <c r="AB173" s="255">
        <v>0</v>
      </c>
      <c r="AC173" s="156">
        <v>0</v>
      </c>
      <c r="AD173" s="155">
        <f t="shared" si="612"/>
        <v>100000</v>
      </c>
      <c r="AE173" s="155">
        <f t="shared" si="612"/>
        <v>0</v>
      </c>
      <c r="AF173" s="155">
        <f t="shared" si="612"/>
        <v>0</v>
      </c>
      <c r="AG173" s="215">
        <v>20000</v>
      </c>
      <c r="AH173" s="255">
        <v>0</v>
      </c>
      <c r="AI173" s="156">
        <v>0</v>
      </c>
      <c r="AJ173" s="155">
        <f t="shared" si="613"/>
        <v>120000</v>
      </c>
      <c r="AK173" s="155">
        <f t="shared" si="613"/>
        <v>0</v>
      </c>
      <c r="AL173" s="155">
        <f t="shared" si="613"/>
        <v>0</v>
      </c>
      <c r="AM173" s="215"/>
      <c r="AN173" s="255">
        <v>0</v>
      </c>
      <c r="AO173" s="156">
        <v>0</v>
      </c>
      <c r="AP173" s="155">
        <f t="shared" si="614"/>
        <v>120000</v>
      </c>
      <c r="AQ173" s="155">
        <f t="shared" si="614"/>
        <v>0</v>
      </c>
      <c r="AR173" s="155">
        <f t="shared" si="614"/>
        <v>0</v>
      </c>
      <c r="AS173" s="156"/>
      <c r="AT173" s="255">
        <v>0</v>
      </c>
      <c r="AU173" s="156">
        <v>0</v>
      </c>
      <c r="AV173" s="155">
        <f t="shared" si="615"/>
        <v>120000</v>
      </c>
      <c r="AW173" s="155">
        <f t="shared" si="615"/>
        <v>0</v>
      </c>
      <c r="AX173" s="155">
        <f t="shared" si="615"/>
        <v>0</v>
      </c>
      <c r="AY173" s="156">
        <v>105000</v>
      </c>
      <c r="AZ173" s="255">
        <v>0</v>
      </c>
      <c r="BA173" s="156">
        <v>0</v>
      </c>
      <c r="BB173" s="155">
        <f t="shared" si="616"/>
        <v>225000</v>
      </c>
      <c r="BC173" s="155">
        <f t="shared" si="617"/>
        <v>0</v>
      </c>
      <c r="BD173" s="155">
        <f t="shared" si="618"/>
        <v>0</v>
      </c>
    </row>
    <row r="174" spans="1:56" s="310" customFormat="1" ht="36" customHeight="1" x14ac:dyDescent="0.3">
      <c r="A174" s="149"/>
      <c r="B174" s="185" t="s">
        <v>281</v>
      </c>
      <c r="C174" s="196" t="s">
        <v>491</v>
      </c>
      <c r="D174" s="160"/>
      <c r="E174" s="160"/>
      <c r="F174" s="80">
        <f t="shared" ref="F174:V174" si="620">SUM(F175:F189)</f>
        <v>31798.6</v>
      </c>
      <c r="G174" s="80">
        <f t="shared" si="620"/>
        <v>31793.599999999999</v>
      </c>
      <c r="H174" s="80">
        <f t="shared" si="620"/>
        <v>36444.6</v>
      </c>
      <c r="I174" s="80">
        <f t="shared" si="620"/>
        <v>207868.9</v>
      </c>
      <c r="J174" s="80">
        <f t="shared" si="620"/>
        <v>195356.4</v>
      </c>
      <c r="K174" s="80">
        <f t="shared" si="620"/>
        <v>111429.5</v>
      </c>
      <c r="L174" s="81">
        <f t="shared" si="620"/>
        <v>244092.5</v>
      </c>
      <c r="M174" s="81">
        <f t="shared" si="620"/>
        <v>231575</v>
      </c>
      <c r="N174" s="81">
        <f t="shared" si="620"/>
        <v>152299.1</v>
      </c>
      <c r="O174" s="81">
        <f t="shared" si="620"/>
        <v>3636.5</v>
      </c>
      <c r="P174" s="81">
        <f t="shared" si="620"/>
        <v>0</v>
      </c>
      <c r="Q174" s="81">
        <f t="shared" si="620"/>
        <v>0</v>
      </c>
      <c r="R174" s="81">
        <f t="shared" si="620"/>
        <v>247729</v>
      </c>
      <c r="S174" s="81">
        <f t="shared" si="620"/>
        <v>231575</v>
      </c>
      <c r="T174" s="81">
        <f t="shared" si="620"/>
        <v>152299.1</v>
      </c>
      <c r="U174" s="81">
        <f t="shared" si="620"/>
        <v>9772.1</v>
      </c>
      <c r="V174" s="81">
        <f t="shared" si="620"/>
        <v>-0.1</v>
      </c>
      <c r="W174" s="81">
        <f>SUM(W175:W199)</f>
        <v>4500</v>
      </c>
      <c r="X174" s="81">
        <f>SUM(X175:X189)</f>
        <v>257501.1</v>
      </c>
      <c r="Y174" s="81">
        <f>SUM(Y175:Y189)</f>
        <v>231574.90000000002</v>
      </c>
      <c r="Z174" s="81">
        <f>SUM(Z175:Z189)</f>
        <v>156799.1</v>
      </c>
      <c r="AA174" s="81">
        <f>SUM(AA175:AA189)</f>
        <v>4237.3</v>
      </c>
      <c r="AB174" s="81">
        <f>SUM(AB175:AB189)</f>
        <v>0</v>
      </c>
      <c r="AC174" s="81">
        <f>SUM(AC175:AC199)</f>
        <v>0</v>
      </c>
      <c r="AD174" s="81">
        <f>SUM(AD175:AD189)</f>
        <v>261738.4</v>
      </c>
      <c r="AE174" s="81">
        <f>SUM(AE175:AE189)</f>
        <v>231574.90000000002</v>
      </c>
      <c r="AF174" s="81">
        <f>SUM(AF175:AF189)</f>
        <v>156799.1</v>
      </c>
      <c r="AG174" s="81">
        <f t="shared" ref="AG174:AR174" si="621">SUM(AG175:AG189)-AG176</f>
        <v>84683.4</v>
      </c>
      <c r="AH174" s="81">
        <f t="shared" si="621"/>
        <v>0</v>
      </c>
      <c r="AI174" s="81">
        <f t="shared" si="621"/>
        <v>0</v>
      </c>
      <c r="AJ174" s="81">
        <f t="shared" si="621"/>
        <v>346421.8</v>
      </c>
      <c r="AK174" s="81">
        <f t="shared" si="621"/>
        <v>231574.90000000002</v>
      </c>
      <c r="AL174" s="81">
        <f t="shared" si="621"/>
        <v>156799.1</v>
      </c>
      <c r="AM174" s="81">
        <f>SUM(AM175:AM189)-AM176</f>
        <v>27438.699999999997</v>
      </c>
      <c r="AN174" s="81">
        <f t="shared" si="621"/>
        <v>0</v>
      </c>
      <c r="AO174" s="81">
        <f t="shared" si="621"/>
        <v>0</v>
      </c>
      <c r="AP174" s="81">
        <f t="shared" si="621"/>
        <v>373860.5</v>
      </c>
      <c r="AQ174" s="81">
        <f t="shared" si="621"/>
        <v>231574.90000000002</v>
      </c>
      <c r="AR174" s="81">
        <f t="shared" si="621"/>
        <v>156799.1</v>
      </c>
      <c r="AS174" s="81">
        <f>SUM(AS175:AS189)-AS176</f>
        <v>-40314</v>
      </c>
      <c r="AT174" s="81">
        <f t="shared" ref="AT174:AX174" si="622">SUM(AT175:AT189)-AT176</f>
        <v>7588.7</v>
      </c>
      <c r="AU174" s="81">
        <f t="shared" si="622"/>
        <v>7569.2</v>
      </c>
      <c r="AV174" s="81">
        <f t="shared" si="622"/>
        <v>333546.5</v>
      </c>
      <c r="AW174" s="81">
        <f t="shared" si="622"/>
        <v>239163.60000000003</v>
      </c>
      <c r="AX174" s="81">
        <f t="shared" si="622"/>
        <v>164368.30000000002</v>
      </c>
      <c r="AY174" s="81">
        <f>SUM(AY175:AY189)-AY176</f>
        <v>-24478.2</v>
      </c>
      <c r="AZ174" s="81">
        <f t="shared" ref="AZ174:BD174" si="623">SUM(AZ175:AZ189)-AZ176</f>
        <v>0</v>
      </c>
      <c r="BA174" s="81">
        <f t="shared" si="623"/>
        <v>0</v>
      </c>
      <c r="BB174" s="309">
        <f t="shared" si="623"/>
        <v>309068.3</v>
      </c>
      <c r="BC174" s="81">
        <f t="shared" si="623"/>
        <v>239163.60000000003</v>
      </c>
      <c r="BD174" s="81">
        <f t="shared" si="623"/>
        <v>164368.30000000002</v>
      </c>
    </row>
    <row r="175" spans="1:56" s="157" customFormat="1" ht="75" x14ac:dyDescent="0.3">
      <c r="A175" s="149">
        <v>919</v>
      </c>
      <c r="B175" s="311" t="s">
        <v>282</v>
      </c>
      <c r="C175" s="312" t="s">
        <v>181</v>
      </c>
      <c r="D175" s="151">
        <v>24</v>
      </c>
      <c r="E175" s="151">
        <v>27</v>
      </c>
      <c r="F175" s="152">
        <v>30000</v>
      </c>
      <c r="G175" s="152">
        <v>30000</v>
      </c>
      <c r="H175" s="152">
        <v>34651</v>
      </c>
      <c r="I175" s="153">
        <f t="shared" ref="I175:K240" si="624">L175-F175</f>
        <v>0</v>
      </c>
      <c r="J175" s="153">
        <f t="shared" si="624"/>
        <v>0</v>
      </c>
      <c r="K175" s="153">
        <f t="shared" si="624"/>
        <v>349</v>
      </c>
      <c r="L175" s="152">
        <v>30000</v>
      </c>
      <c r="M175" s="152">
        <v>30000</v>
      </c>
      <c r="N175" s="152">
        <v>35000</v>
      </c>
      <c r="O175" s="152"/>
      <c r="P175" s="152"/>
      <c r="Q175" s="152"/>
      <c r="R175" s="154">
        <f t="shared" si="619"/>
        <v>30000</v>
      </c>
      <c r="S175" s="154">
        <f t="shared" si="619"/>
        <v>30000</v>
      </c>
      <c r="T175" s="154">
        <f t="shared" si="619"/>
        <v>35000</v>
      </c>
      <c r="U175" s="152"/>
      <c r="V175" s="152"/>
      <c r="W175" s="152"/>
      <c r="X175" s="154">
        <f t="shared" ref="X175:Z188" si="625">R175+U175</f>
        <v>30000</v>
      </c>
      <c r="Y175" s="154">
        <f t="shared" si="625"/>
        <v>30000</v>
      </c>
      <c r="Z175" s="154">
        <f t="shared" si="625"/>
        <v>35000</v>
      </c>
      <c r="AA175" s="152"/>
      <c r="AB175" s="152"/>
      <c r="AC175" s="152"/>
      <c r="AD175" s="154">
        <f t="shared" ref="AD175:AF188" si="626">X175+AA175</f>
        <v>30000</v>
      </c>
      <c r="AE175" s="154">
        <f t="shared" si="626"/>
        <v>30000</v>
      </c>
      <c r="AF175" s="154">
        <f t="shared" si="626"/>
        <v>35000</v>
      </c>
      <c r="AG175" s="152">
        <v>34000</v>
      </c>
      <c r="AH175" s="152"/>
      <c r="AI175" s="152"/>
      <c r="AJ175" s="155">
        <f>AD175+AG175</f>
        <v>64000</v>
      </c>
      <c r="AK175" s="154">
        <f t="shared" ref="AK175:AL175" si="627">AE175+AH175</f>
        <v>30000</v>
      </c>
      <c r="AL175" s="154">
        <f t="shared" si="627"/>
        <v>35000</v>
      </c>
      <c r="AM175" s="152"/>
      <c r="AN175" s="152"/>
      <c r="AO175" s="152"/>
      <c r="AP175" s="155">
        <f>AJ175+AM175</f>
        <v>64000</v>
      </c>
      <c r="AQ175" s="154">
        <f t="shared" ref="AQ175:AR175" si="628">AK175+AN175</f>
        <v>30000</v>
      </c>
      <c r="AR175" s="154">
        <f t="shared" si="628"/>
        <v>35000</v>
      </c>
      <c r="AS175" s="156">
        <v>-40190</v>
      </c>
      <c r="AT175" s="152"/>
      <c r="AU175" s="152"/>
      <c r="AV175" s="155">
        <f>AP175+AS175</f>
        <v>23810</v>
      </c>
      <c r="AW175" s="154">
        <f t="shared" ref="AW175:AX175" si="629">AQ175+AT175</f>
        <v>30000</v>
      </c>
      <c r="AX175" s="154">
        <f t="shared" si="629"/>
        <v>35000</v>
      </c>
      <c r="AY175" s="156">
        <v>-23810</v>
      </c>
      <c r="AZ175" s="152"/>
      <c r="BA175" s="152"/>
      <c r="BB175" s="155">
        <f>AV175+AY175</f>
        <v>0</v>
      </c>
      <c r="BC175" s="154">
        <f t="shared" ref="BC175" si="630">AW175+AZ175</f>
        <v>30000</v>
      </c>
      <c r="BD175" s="154">
        <f t="shared" ref="BD175" si="631">AX175+BA175</f>
        <v>35000</v>
      </c>
    </row>
    <row r="176" spans="1:56" s="157" customFormat="1" ht="37.5" x14ac:dyDescent="0.3">
      <c r="A176" s="149"/>
      <c r="B176" s="185" t="s">
        <v>413</v>
      </c>
      <c r="C176" s="150" t="s">
        <v>416</v>
      </c>
      <c r="D176" s="151"/>
      <c r="E176" s="151"/>
      <c r="F176" s="152"/>
      <c r="G176" s="152"/>
      <c r="H176" s="152"/>
      <c r="I176" s="153"/>
      <c r="J176" s="153"/>
      <c r="K176" s="153"/>
      <c r="L176" s="152"/>
      <c r="M176" s="152"/>
      <c r="N176" s="152"/>
      <c r="O176" s="152"/>
      <c r="P176" s="152"/>
      <c r="Q176" s="152"/>
      <c r="R176" s="154"/>
      <c r="S176" s="154"/>
      <c r="T176" s="154"/>
      <c r="U176" s="152"/>
      <c r="V176" s="152"/>
      <c r="W176" s="152"/>
      <c r="X176" s="154">
        <f>X177+X178</f>
        <v>0</v>
      </c>
      <c r="Y176" s="154">
        <f t="shared" ref="Y176:AF176" si="632">Y177+Y178</f>
        <v>0</v>
      </c>
      <c r="Z176" s="154">
        <f t="shared" si="632"/>
        <v>0</v>
      </c>
      <c r="AA176" s="154">
        <f t="shared" si="632"/>
        <v>0</v>
      </c>
      <c r="AB176" s="154">
        <f t="shared" si="632"/>
        <v>0</v>
      </c>
      <c r="AC176" s="154">
        <f t="shared" si="632"/>
        <v>0</v>
      </c>
      <c r="AD176" s="154">
        <f>AD177+AD178</f>
        <v>0</v>
      </c>
      <c r="AE176" s="154">
        <f t="shared" si="632"/>
        <v>0</v>
      </c>
      <c r="AF176" s="154">
        <f t="shared" si="632"/>
        <v>0</v>
      </c>
      <c r="AG176" s="154">
        <f>AG177+AG178+AG179</f>
        <v>52830</v>
      </c>
      <c r="AH176" s="154">
        <f t="shared" ref="AH176:AL176" si="633">AH177+AH178+AH179</f>
        <v>0</v>
      </c>
      <c r="AI176" s="154">
        <f t="shared" si="633"/>
        <v>0</v>
      </c>
      <c r="AJ176" s="155">
        <f>AJ177+AJ178+AJ179</f>
        <v>52830</v>
      </c>
      <c r="AK176" s="154">
        <f t="shared" si="633"/>
        <v>0</v>
      </c>
      <c r="AL176" s="154">
        <f t="shared" si="633"/>
        <v>0</v>
      </c>
      <c r="AM176" s="154">
        <f>AM177+AM178+AM179</f>
        <v>0</v>
      </c>
      <c r="AN176" s="154">
        <f t="shared" ref="AN176:AO176" si="634">AN177+AN178+AN179</f>
        <v>0</v>
      </c>
      <c r="AO176" s="154">
        <f t="shared" si="634"/>
        <v>0</v>
      </c>
      <c r="AP176" s="155">
        <f>AP177+AP178+AP179</f>
        <v>52830</v>
      </c>
      <c r="AQ176" s="154">
        <f t="shared" ref="AQ176:AR176" si="635">AQ177+AQ178+AQ179</f>
        <v>0</v>
      </c>
      <c r="AR176" s="154">
        <f t="shared" si="635"/>
        <v>0</v>
      </c>
      <c r="AS176" s="155">
        <f>AS177+AS178+AS179</f>
        <v>-20250</v>
      </c>
      <c r="AT176" s="154">
        <f t="shared" ref="AT176:AU176" si="636">AT177+AT178+AT179</f>
        <v>0</v>
      </c>
      <c r="AU176" s="154">
        <f t="shared" si="636"/>
        <v>0</v>
      </c>
      <c r="AV176" s="155">
        <f>AV177+AV178+AV179</f>
        <v>32580</v>
      </c>
      <c r="AW176" s="154">
        <f t="shared" ref="AW176:AX176" si="637">AW177+AW178+AW179</f>
        <v>0</v>
      </c>
      <c r="AX176" s="154">
        <f t="shared" si="637"/>
        <v>0</v>
      </c>
      <c r="AY176" s="155">
        <f>AY177+AY178+AY179</f>
        <v>0</v>
      </c>
      <c r="AZ176" s="154">
        <f t="shared" ref="AZ176:BA176" si="638">AZ177+AZ178+AZ179</f>
        <v>0</v>
      </c>
      <c r="BA176" s="154">
        <f t="shared" si="638"/>
        <v>0</v>
      </c>
      <c r="BB176" s="155">
        <f>BB177+BB178+BB179</f>
        <v>32580</v>
      </c>
      <c r="BC176" s="154">
        <f t="shared" ref="BC176:BD176" si="639">BC177+BC178+BC179</f>
        <v>0</v>
      </c>
      <c r="BD176" s="154">
        <f t="shared" si="639"/>
        <v>0</v>
      </c>
    </row>
    <row r="177" spans="1:56" s="157" customFormat="1" ht="37.5" x14ac:dyDescent="0.3">
      <c r="A177" s="149">
        <v>900</v>
      </c>
      <c r="B177" s="145">
        <v>390002034</v>
      </c>
      <c r="C177" s="150" t="s">
        <v>414</v>
      </c>
      <c r="D177" s="151"/>
      <c r="E177" s="151"/>
      <c r="F177" s="152"/>
      <c r="G177" s="152"/>
      <c r="H177" s="152"/>
      <c r="I177" s="153"/>
      <c r="J177" s="153"/>
      <c r="K177" s="153"/>
      <c r="L177" s="152"/>
      <c r="M177" s="152"/>
      <c r="N177" s="152"/>
      <c r="O177" s="152"/>
      <c r="P177" s="152"/>
      <c r="Q177" s="152"/>
      <c r="R177" s="154"/>
      <c r="S177" s="154"/>
      <c r="T177" s="154"/>
      <c r="U177" s="152"/>
      <c r="V177" s="152"/>
      <c r="W177" s="152"/>
      <c r="X177" s="154">
        <v>0</v>
      </c>
      <c r="Y177" s="154">
        <v>0</v>
      </c>
      <c r="Z177" s="154">
        <v>0</v>
      </c>
      <c r="AA177" s="152"/>
      <c r="AB177" s="152"/>
      <c r="AC177" s="152"/>
      <c r="AD177" s="154">
        <f t="shared" ref="AD177:AF178" si="640">X177+AA177</f>
        <v>0</v>
      </c>
      <c r="AE177" s="154">
        <f t="shared" si="640"/>
        <v>0</v>
      </c>
      <c r="AF177" s="154">
        <f t="shared" si="640"/>
        <v>0</v>
      </c>
      <c r="AG177" s="152">
        <v>20250</v>
      </c>
      <c r="AH177" s="152"/>
      <c r="AI177" s="152"/>
      <c r="AJ177" s="155">
        <f t="shared" ref="AJ177:AL188" si="641">AD177+AG177</f>
        <v>20250</v>
      </c>
      <c r="AK177" s="154">
        <f t="shared" si="641"/>
        <v>0</v>
      </c>
      <c r="AL177" s="154">
        <f t="shared" si="641"/>
        <v>0</v>
      </c>
      <c r="AM177" s="152"/>
      <c r="AN177" s="152"/>
      <c r="AO177" s="152"/>
      <c r="AP177" s="155">
        <f t="shared" ref="AP177:AR188" si="642">AJ177+AM177</f>
        <v>20250</v>
      </c>
      <c r="AQ177" s="154">
        <f t="shared" si="642"/>
        <v>0</v>
      </c>
      <c r="AR177" s="154">
        <f t="shared" si="642"/>
        <v>0</v>
      </c>
      <c r="AS177" s="156">
        <v>-20250</v>
      </c>
      <c r="AT177" s="152"/>
      <c r="AU177" s="152"/>
      <c r="AV177" s="155">
        <f t="shared" ref="AV177:AX188" si="643">AP177+AS177</f>
        <v>0</v>
      </c>
      <c r="AW177" s="154">
        <f t="shared" si="643"/>
        <v>0</v>
      </c>
      <c r="AX177" s="154">
        <f t="shared" si="643"/>
        <v>0</v>
      </c>
      <c r="AY177" s="156"/>
      <c r="AZ177" s="152"/>
      <c r="BA177" s="152"/>
      <c r="BB177" s="155">
        <f t="shared" ref="BB177:BB188" si="644">AV177+AY177</f>
        <v>0</v>
      </c>
      <c r="BC177" s="154">
        <f t="shared" ref="BC177:BC188" si="645">AW177+AZ177</f>
        <v>0</v>
      </c>
      <c r="BD177" s="154">
        <f t="shared" ref="BD177:BD188" si="646">AX177+BA177</f>
        <v>0</v>
      </c>
    </row>
    <row r="178" spans="1:56" s="157" customFormat="1" x14ac:dyDescent="0.3">
      <c r="A178" s="149">
        <v>919</v>
      </c>
      <c r="B178" s="145">
        <v>390002175</v>
      </c>
      <c r="C178" s="150" t="s">
        <v>417</v>
      </c>
      <c r="D178" s="151"/>
      <c r="E178" s="151"/>
      <c r="F178" s="152"/>
      <c r="G178" s="152"/>
      <c r="H178" s="152"/>
      <c r="I178" s="153"/>
      <c r="J178" s="153"/>
      <c r="K178" s="153"/>
      <c r="L178" s="152"/>
      <c r="M178" s="152"/>
      <c r="N178" s="152"/>
      <c r="O178" s="152"/>
      <c r="P178" s="152"/>
      <c r="Q178" s="152"/>
      <c r="R178" s="154"/>
      <c r="S178" s="154"/>
      <c r="T178" s="154"/>
      <c r="U178" s="152"/>
      <c r="V178" s="152"/>
      <c r="W178" s="152"/>
      <c r="X178" s="154">
        <v>0</v>
      </c>
      <c r="Y178" s="154">
        <v>0</v>
      </c>
      <c r="Z178" s="154">
        <v>0</v>
      </c>
      <c r="AA178" s="152"/>
      <c r="AB178" s="152"/>
      <c r="AC178" s="152"/>
      <c r="AD178" s="154">
        <f t="shared" si="640"/>
        <v>0</v>
      </c>
      <c r="AE178" s="154">
        <f t="shared" si="640"/>
        <v>0</v>
      </c>
      <c r="AF178" s="154">
        <f t="shared" si="640"/>
        <v>0</v>
      </c>
      <c r="AG178" s="152">
        <v>10080</v>
      </c>
      <c r="AH178" s="152"/>
      <c r="AI178" s="152"/>
      <c r="AJ178" s="155">
        <f t="shared" si="641"/>
        <v>10080</v>
      </c>
      <c r="AK178" s="154">
        <f t="shared" si="641"/>
        <v>0</v>
      </c>
      <c r="AL178" s="154">
        <f t="shared" si="641"/>
        <v>0</v>
      </c>
      <c r="AM178" s="152"/>
      <c r="AN178" s="152"/>
      <c r="AO178" s="152"/>
      <c r="AP178" s="155">
        <f t="shared" si="642"/>
        <v>10080</v>
      </c>
      <c r="AQ178" s="154">
        <f t="shared" si="642"/>
        <v>0</v>
      </c>
      <c r="AR178" s="154">
        <f t="shared" si="642"/>
        <v>0</v>
      </c>
      <c r="AS178" s="156"/>
      <c r="AT178" s="152"/>
      <c r="AU178" s="152"/>
      <c r="AV178" s="155">
        <f t="shared" si="643"/>
        <v>10080</v>
      </c>
      <c r="AW178" s="154">
        <f t="shared" si="643"/>
        <v>0</v>
      </c>
      <c r="AX178" s="154">
        <f t="shared" si="643"/>
        <v>0</v>
      </c>
      <c r="AY178" s="156"/>
      <c r="AZ178" s="152"/>
      <c r="BA178" s="152"/>
      <c r="BB178" s="155">
        <f t="shared" si="644"/>
        <v>10080</v>
      </c>
      <c r="BC178" s="154">
        <f t="shared" si="645"/>
        <v>0</v>
      </c>
      <c r="BD178" s="154">
        <f t="shared" si="646"/>
        <v>0</v>
      </c>
    </row>
    <row r="179" spans="1:56" s="157" customFormat="1" ht="39" customHeight="1" x14ac:dyDescent="0.3">
      <c r="A179" s="149">
        <v>900</v>
      </c>
      <c r="B179" s="145">
        <v>390002028</v>
      </c>
      <c r="C179" s="150" t="s">
        <v>415</v>
      </c>
      <c r="D179" s="151"/>
      <c r="E179" s="151"/>
      <c r="F179" s="152"/>
      <c r="G179" s="152"/>
      <c r="H179" s="152"/>
      <c r="I179" s="153"/>
      <c r="J179" s="153"/>
      <c r="K179" s="153"/>
      <c r="L179" s="152"/>
      <c r="M179" s="152"/>
      <c r="N179" s="152"/>
      <c r="O179" s="152"/>
      <c r="P179" s="152"/>
      <c r="Q179" s="152"/>
      <c r="R179" s="154"/>
      <c r="S179" s="154"/>
      <c r="T179" s="154"/>
      <c r="U179" s="152"/>
      <c r="V179" s="152"/>
      <c r="W179" s="152"/>
      <c r="X179" s="154"/>
      <c r="Y179" s="154"/>
      <c r="Z179" s="154"/>
      <c r="AA179" s="152"/>
      <c r="AB179" s="152"/>
      <c r="AC179" s="152"/>
      <c r="AD179" s="154">
        <v>0</v>
      </c>
      <c r="AE179" s="154">
        <v>0</v>
      </c>
      <c r="AF179" s="154">
        <v>0</v>
      </c>
      <c r="AG179" s="152">
        <v>22500</v>
      </c>
      <c r="AH179" s="152"/>
      <c r="AI179" s="152"/>
      <c r="AJ179" s="155">
        <f t="shared" si="641"/>
        <v>22500</v>
      </c>
      <c r="AK179" s="154">
        <f t="shared" si="641"/>
        <v>0</v>
      </c>
      <c r="AL179" s="154">
        <f t="shared" si="641"/>
        <v>0</v>
      </c>
      <c r="AM179" s="152"/>
      <c r="AN179" s="152"/>
      <c r="AO179" s="152"/>
      <c r="AP179" s="155">
        <f t="shared" si="642"/>
        <v>22500</v>
      </c>
      <c r="AQ179" s="154">
        <f t="shared" si="642"/>
        <v>0</v>
      </c>
      <c r="AR179" s="154">
        <f t="shared" si="642"/>
        <v>0</v>
      </c>
      <c r="AS179" s="156"/>
      <c r="AT179" s="152"/>
      <c r="AU179" s="152"/>
      <c r="AV179" s="155">
        <f t="shared" si="643"/>
        <v>22500</v>
      </c>
      <c r="AW179" s="154">
        <f t="shared" si="643"/>
        <v>0</v>
      </c>
      <c r="AX179" s="154">
        <f t="shared" si="643"/>
        <v>0</v>
      </c>
      <c r="AY179" s="156"/>
      <c r="AZ179" s="152"/>
      <c r="BA179" s="152"/>
      <c r="BB179" s="155">
        <f t="shared" si="644"/>
        <v>22500</v>
      </c>
      <c r="BC179" s="154">
        <f t="shared" si="645"/>
        <v>0</v>
      </c>
      <c r="BD179" s="154">
        <f t="shared" si="646"/>
        <v>0</v>
      </c>
    </row>
    <row r="180" spans="1:56" s="84" customFormat="1" ht="63" customHeight="1" x14ac:dyDescent="0.25">
      <c r="A180" s="149">
        <v>900</v>
      </c>
      <c r="B180" s="158" t="s">
        <v>283</v>
      </c>
      <c r="C180" s="159" t="s">
        <v>284</v>
      </c>
      <c r="D180" s="160"/>
      <c r="E180" s="160">
        <v>18</v>
      </c>
      <c r="F180" s="161"/>
      <c r="G180" s="161"/>
      <c r="H180" s="161"/>
      <c r="I180" s="162">
        <f t="shared" si="624"/>
        <v>4335.3</v>
      </c>
      <c r="J180" s="162">
        <f t="shared" si="624"/>
        <v>26737.8</v>
      </c>
      <c r="K180" s="162">
        <f t="shared" si="624"/>
        <v>83344</v>
      </c>
      <c r="L180" s="156">
        <v>4335.3</v>
      </c>
      <c r="M180" s="156">
        <f>26737.8</f>
        <v>26737.8</v>
      </c>
      <c r="N180" s="156">
        <v>83344</v>
      </c>
      <c r="O180" s="156"/>
      <c r="P180" s="156"/>
      <c r="Q180" s="156"/>
      <c r="R180" s="154">
        <f t="shared" si="619"/>
        <v>4335.3</v>
      </c>
      <c r="S180" s="154">
        <f t="shared" si="619"/>
        <v>26737.8</v>
      </c>
      <c r="T180" s="154">
        <f t="shared" si="619"/>
        <v>83344</v>
      </c>
      <c r="U180" s="156"/>
      <c r="V180" s="156">
        <v>-0.1</v>
      </c>
      <c r="W180" s="156"/>
      <c r="X180" s="154">
        <f t="shared" si="625"/>
        <v>4335.3</v>
      </c>
      <c r="Y180" s="154">
        <f t="shared" si="625"/>
        <v>26737.7</v>
      </c>
      <c r="Z180" s="154">
        <f t="shared" si="625"/>
        <v>83344</v>
      </c>
      <c r="AA180" s="156"/>
      <c r="AB180" s="156"/>
      <c r="AC180" s="156"/>
      <c r="AD180" s="154">
        <f t="shared" si="626"/>
        <v>4335.3</v>
      </c>
      <c r="AE180" s="154">
        <f t="shared" si="626"/>
        <v>26737.7</v>
      </c>
      <c r="AF180" s="154">
        <f t="shared" si="626"/>
        <v>83344</v>
      </c>
      <c r="AG180" s="156"/>
      <c r="AH180" s="156"/>
      <c r="AI180" s="156"/>
      <c r="AJ180" s="155">
        <f t="shared" si="641"/>
        <v>4335.3</v>
      </c>
      <c r="AK180" s="154">
        <f t="shared" si="641"/>
        <v>26737.7</v>
      </c>
      <c r="AL180" s="154">
        <f t="shared" si="641"/>
        <v>83344</v>
      </c>
      <c r="AM180" s="156"/>
      <c r="AN180" s="156"/>
      <c r="AO180" s="156"/>
      <c r="AP180" s="155">
        <f t="shared" si="642"/>
        <v>4335.3</v>
      </c>
      <c r="AQ180" s="154">
        <f t="shared" si="642"/>
        <v>26737.7</v>
      </c>
      <c r="AR180" s="154">
        <f t="shared" si="642"/>
        <v>83344</v>
      </c>
      <c r="AS180" s="156"/>
      <c r="AT180" s="156"/>
      <c r="AU180" s="156"/>
      <c r="AV180" s="155">
        <f t="shared" si="643"/>
        <v>4335.3</v>
      </c>
      <c r="AW180" s="154">
        <f t="shared" si="643"/>
        <v>26737.7</v>
      </c>
      <c r="AX180" s="154">
        <f t="shared" si="643"/>
        <v>83344</v>
      </c>
      <c r="AY180" s="156"/>
      <c r="AZ180" s="156"/>
      <c r="BA180" s="156"/>
      <c r="BB180" s="155">
        <f t="shared" si="644"/>
        <v>4335.3</v>
      </c>
      <c r="BC180" s="154">
        <f t="shared" si="645"/>
        <v>26737.7</v>
      </c>
      <c r="BD180" s="154">
        <f t="shared" si="646"/>
        <v>83344</v>
      </c>
    </row>
    <row r="181" spans="1:56" s="84" customFormat="1" ht="114" customHeight="1" x14ac:dyDescent="0.3">
      <c r="A181" s="149">
        <v>900</v>
      </c>
      <c r="B181" s="158" t="s">
        <v>285</v>
      </c>
      <c r="C181" s="150" t="s">
        <v>286</v>
      </c>
      <c r="D181" s="160"/>
      <c r="E181" s="160">
        <v>18</v>
      </c>
      <c r="F181" s="161"/>
      <c r="G181" s="161"/>
      <c r="H181" s="161"/>
      <c r="I181" s="162">
        <f t="shared" si="624"/>
        <v>175340.7</v>
      </c>
      <c r="J181" s="162">
        <f t="shared" si="624"/>
        <v>140373.20000000001</v>
      </c>
      <c r="K181" s="162">
        <f t="shared" si="624"/>
        <v>0</v>
      </c>
      <c r="L181" s="156">
        <v>175340.7</v>
      </c>
      <c r="M181" s="156">
        <v>140373.20000000001</v>
      </c>
      <c r="N181" s="156">
        <v>0</v>
      </c>
      <c r="O181" s="156"/>
      <c r="P181" s="156"/>
      <c r="Q181" s="156"/>
      <c r="R181" s="154">
        <f t="shared" si="619"/>
        <v>175340.7</v>
      </c>
      <c r="S181" s="154">
        <f t="shared" si="619"/>
        <v>140373.20000000001</v>
      </c>
      <c r="T181" s="154">
        <f t="shared" si="619"/>
        <v>0</v>
      </c>
      <c r="U181" s="156"/>
      <c r="V181" s="156"/>
      <c r="W181" s="156"/>
      <c r="X181" s="154">
        <f t="shared" si="625"/>
        <v>175340.7</v>
      </c>
      <c r="Y181" s="154">
        <f t="shared" si="625"/>
        <v>140373.20000000001</v>
      </c>
      <c r="Z181" s="154">
        <f t="shared" si="625"/>
        <v>0</v>
      </c>
      <c r="AA181" s="156"/>
      <c r="AB181" s="156"/>
      <c r="AC181" s="156"/>
      <c r="AD181" s="154">
        <f t="shared" si="626"/>
        <v>175340.7</v>
      </c>
      <c r="AE181" s="154">
        <f t="shared" si="626"/>
        <v>140373.20000000001</v>
      </c>
      <c r="AF181" s="154">
        <f t="shared" si="626"/>
        <v>0</v>
      </c>
      <c r="AG181" s="156"/>
      <c r="AH181" s="156"/>
      <c r="AI181" s="156"/>
      <c r="AJ181" s="155">
        <f t="shared" si="641"/>
        <v>175340.7</v>
      </c>
      <c r="AK181" s="154">
        <f t="shared" si="641"/>
        <v>140373.20000000001</v>
      </c>
      <c r="AL181" s="154">
        <f t="shared" si="641"/>
        <v>0</v>
      </c>
      <c r="AM181" s="156"/>
      <c r="AN181" s="156"/>
      <c r="AO181" s="156"/>
      <c r="AP181" s="155">
        <f t="shared" si="642"/>
        <v>175340.7</v>
      </c>
      <c r="AQ181" s="154">
        <f t="shared" si="642"/>
        <v>140373.20000000001</v>
      </c>
      <c r="AR181" s="154">
        <f t="shared" si="642"/>
        <v>0</v>
      </c>
      <c r="AS181" s="156"/>
      <c r="AT181" s="156"/>
      <c r="AU181" s="156"/>
      <c r="AV181" s="155">
        <f t="shared" si="643"/>
        <v>175340.7</v>
      </c>
      <c r="AW181" s="154">
        <f t="shared" si="643"/>
        <v>140373.20000000001</v>
      </c>
      <c r="AX181" s="154">
        <f t="shared" si="643"/>
        <v>0</v>
      </c>
      <c r="AY181" s="156"/>
      <c r="AZ181" s="156"/>
      <c r="BA181" s="156"/>
      <c r="BB181" s="155">
        <f t="shared" si="644"/>
        <v>175340.7</v>
      </c>
      <c r="BC181" s="154">
        <f t="shared" si="645"/>
        <v>140373.20000000001</v>
      </c>
      <c r="BD181" s="154">
        <f t="shared" si="646"/>
        <v>0</v>
      </c>
    </row>
    <row r="182" spans="1:56" s="101" customFormat="1" ht="42" customHeight="1" x14ac:dyDescent="0.25">
      <c r="A182" s="163"/>
      <c r="B182" s="70" t="s">
        <v>377</v>
      </c>
      <c r="C182" s="164" t="s">
        <v>379</v>
      </c>
      <c r="D182" s="160"/>
      <c r="E182" s="160">
        <v>14</v>
      </c>
      <c r="F182" s="161"/>
      <c r="G182" s="161"/>
      <c r="H182" s="161"/>
      <c r="I182" s="162">
        <f>L182-F182</f>
        <v>3096</v>
      </c>
      <c r="J182" s="162">
        <f>M182-G182</f>
        <v>3096</v>
      </c>
      <c r="K182" s="162">
        <f>N182-H182</f>
        <v>1548</v>
      </c>
      <c r="L182" s="156">
        <v>3096</v>
      </c>
      <c r="M182" s="156">
        <v>3096</v>
      </c>
      <c r="N182" s="156">
        <v>1548</v>
      </c>
      <c r="O182" s="156"/>
      <c r="P182" s="156"/>
      <c r="Q182" s="156"/>
      <c r="R182" s="154">
        <f t="shared" si="619"/>
        <v>3096</v>
      </c>
      <c r="S182" s="154">
        <f t="shared" si="619"/>
        <v>3096</v>
      </c>
      <c r="T182" s="154">
        <f t="shared" si="619"/>
        <v>1548</v>
      </c>
      <c r="U182" s="156"/>
      <c r="V182" s="156"/>
      <c r="W182" s="156"/>
      <c r="X182" s="154">
        <f t="shared" si="625"/>
        <v>3096</v>
      </c>
      <c r="Y182" s="154">
        <f t="shared" si="625"/>
        <v>3096</v>
      </c>
      <c r="Z182" s="154">
        <f t="shared" si="625"/>
        <v>1548</v>
      </c>
      <c r="AA182" s="156"/>
      <c r="AB182" s="156"/>
      <c r="AC182" s="156"/>
      <c r="AD182" s="154">
        <f t="shared" si="626"/>
        <v>3096</v>
      </c>
      <c r="AE182" s="154">
        <f t="shared" si="626"/>
        <v>3096</v>
      </c>
      <c r="AF182" s="154">
        <f t="shared" si="626"/>
        <v>1548</v>
      </c>
      <c r="AG182" s="156"/>
      <c r="AH182" s="156"/>
      <c r="AI182" s="156"/>
      <c r="AJ182" s="155">
        <f t="shared" si="641"/>
        <v>3096</v>
      </c>
      <c r="AK182" s="154">
        <f t="shared" si="641"/>
        <v>3096</v>
      </c>
      <c r="AL182" s="154">
        <f t="shared" si="641"/>
        <v>1548</v>
      </c>
      <c r="AM182" s="156"/>
      <c r="AN182" s="156"/>
      <c r="AO182" s="156"/>
      <c r="AP182" s="155">
        <f t="shared" si="642"/>
        <v>3096</v>
      </c>
      <c r="AQ182" s="154">
        <f t="shared" si="642"/>
        <v>3096</v>
      </c>
      <c r="AR182" s="154">
        <f t="shared" si="642"/>
        <v>1548</v>
      </c>
      <c r="AS182" s="156"/>
      <c r="AT182" s="156"/>
      <c r="AU182" s="156"/>
      <c r="AV182" s="155">
        <f t="shared" si="643"/>
        <v>3096</v>
      </c>
      <c r="AW182" s="154">
        <f t="shared" si="643"/>
        <v>3096</v>
      </c>
      <c r="AX182" s="154">
        <f t="shared" si="643"/>
        <v>1548</v>
      </c>
      <c r="AY182" s="156"/>
      <c r="AZ182" s="156"/>
      <c r="BA182" s="156"/>
      <c r="BB182" s="155">
        <f t="shared" si="644"/>
        <v>3096</v>
      </c>
      <c r="BC182" s="154">
        <f t="shared" si="645"/>
        <v>3096</v>
      </c>
      <c r="BD182" s="154">
        <f t="shared" si="646"/>
        <v>1548</v>
      </c>
    </row>
    <row r="183" spans="1:56" s="101" customFormat="1" ht="42" customHeight="1" x14ac:dyDescent="0.25">
      <c r="A183" s="149">
        <v>900</v>
      </c>
      <c r="B183" s="70" t="s">
        <v>472</v>
      </c>
      <c r="C183" s="164" t="s">
        <v>473</v>
      </c>
      <c r="D183" s="160"/>
      <c r="E183" s="160"/>
      <c r="F183" s="161"/>
      <c r="G183" s="161"/>
      <c r="H183" s="161"/>
      <c r="I183" s="162"/>
      <c r="J183" s="162"/>
      <c r="K183" s="162"/>
      <c r="L183" s="156"/>
      <c r="M183" s="156"/>
      <c r="N183" s="156"/>
      <c r="O183" s="156"/>
      <c r="P183" s="156"/>
      <c r="Q183" s="156"/>
      <c r="R183" s="154"/>
      <c r="S183" s="154"/>
      <c r="T183" s="154"/>
      <c r="U183" s="156"/>
      <c r="V183" s="156"/>
      <c r="W183" s="156"/>
      <c r="X183" s="154"/>
      <c r="Y183" s="154"/>
      <c r="Z183" s="154"/>
      <c r="AA183" s="156"/>
      <c r="AB183" s="156"/>
      <c r="AC183" s="156"/>
      <c r="AD183" s="154"/>
      <c r="AE183" s="154"/>
      <c r="AF183" s="154"/>
      <c r="AG183" s="156"/>
      <c r="AH183" s="156"/>
      <c r="AI183" s="156"/>
      <c r="AJ183" s="155"/>
      <c r="AK183" s="154"/>
      <c r="AL183" s="154"/>
      <c r="AM183" s="156">
        <v>9150.4</v>
      </c>
      <c r="AN183" s="156"/>
      <c r="AO183" s="156"/>
      <c r="AP183" s="155">
        <f t="shared" si="642"/>
        <v>9150.4</v>
      </c>
      <c r="AQ183" s="154">
        <f t="shared" si="642"/>
        <v>0</v>
      </c>
      <c r="AR183" s="154">
        <f t="shared" si="642"/>
        <v>0</v>
      </c>
      <c r="AS183" s="156"/>
      <c r="AT183" s="156"/>
      <c r="AU183" s="156"/>
      <c r="AV183" s="155">
        <f t="shared" si="643"/>
        <v>9150.4</v>
      </c>
      <c r="AW183" s="154">
        <f t="shared" si="643"/>
        <v>0</v>
      </c>
      <c r="AX183" s="154">
        <f t="shared" si="643"/>
        <v>0</v>
      </c>
      <c r="AY183" s="156"/>
      <c r="AZ183" s="156"/>
      <c r="BA183" s="156"/>
      <c r="BB183" s="155">
        <f t="shared" si="644"/>
        <v>9150.4</v>
      </c>
      <c r="BC183" s="154">
        <f t="shared" si="645"/>
        <v>0</v>
      </c>
      <c r="BD183" s="154">
        <f t="shared" si="646"/>
        <v>0</v>
      </c>
    </row>
    <row r="184" spans="1:56" s="101" customFormat="1" ht="58.5" customHeight="1" x14ac:dyDescent="0.25">
      <c r="A184" s="149">
        <v>900</v>
      </c>
      <c r="B184" s="70" t="s">
        <v>390</v>
      </c>
      <c r="C184" s="164" t="s">
        <v>391</v>
      </c>
      <c r="D184" s="160"/>
      <c r="E184" s="160"/>
      <c r="F184" s="161"/>
      <c r="G184" s="161"/>
      <c r="H184" s="161"/>
      <c r="I184" s="162"/>
      <c r="J184" s="162"/>
      <c r="K184" s="162"/>
      <c r="L184" s="156"/>
      <c r="M184" s="156"/>
      <c r="N184" s="156"/>
      <c r="O184" s="156"/>
      <c r="P184" s="156"/>
      <c r="Q184" s="156"/>
      <c r="R184" s="154"/>
      <c r="S184" s="154"/>
      <c r="T184" s="154"/>
      <c r="U184" s="156">
        <v>53.4</v>
      </c>
      <c r="V184" s="156"/>
      <c r="W184" s="156"/>
      <c r="X184" s="154">
        <f t="shared" si="625"/>
        <v>53.4</v>
      </c>
      <c r="Y184" s="154">
        <f t="shared" si="625"/>
        <v>0</v>
      </c>
      <c r="Z184" s="154">
        <f t="shared" si="625"/>
        <v>0</v>
      </c>
      <c r="AA184" s="156"/>
      <c r="AB184" s="156"/>
      <c r="AC184" s="156"/>
      <c r="AD184" s="154">
        <f t="shared" si="626"/>
        <v>53.4</v>
      </c>
      <c r="AE184" s="154">
        <f t="shared" si="626"/>
        <v>0</v>
      </c>
      <c r="AF184" s="154">
        <f t="shared" si="626"/>
        <v>0</v>
      </c>
      <c r="AG184" s="156">
        <v>-53.4</v>
      </c>
      <c r="AH184" s="156"/>
      <c r="AI184" s="156"/>
      <c r="AJ184" s="155">
        <f t="shared" si="641"/>
        <v>0</v>
      </c>
      <c r="AK184" s="154">
        <f t="shared" si="641"/>
        <v>0</v>
      </c>
      <c r="AL184" s="154">
        <f t="shared" si="641"/>
        <v>0</v>
      </c>
      <c r="AM184" s="156"/>
      <c r="AN184" s="156"/>
      <c r="AO184" s="156"/>
      <c r="AP184" s="155">
        <f t="shared" si="642"/>
        <v>0</v>
      </c>
      <c r="AQ184" s="154">
        <f t="shared" si="642"/>
        <v>0</v>
      </c>
      <c r="AR184" s="154">
        <f t="shared" si="642"/>
        <v>0</v>
      </c>
      <c r="AS184" s="156"/>
      <c r="AT184" s="156"/>
      <c r="AU184" s="156"/>
      <c r="AV184" s="155">
        <f t="shared" si="643"/>
        <v>0</v>
      </c>
      <c r="AW184" s="154">
        <f t="shared" si="643"/>
        <v>0</v>
      </c>
      <c r="AX184" s="154">
        <f t="shared" si="643"/>
        <v>0</v>
      </c>
      <c r="AY184" s="156"/>
      <c r="AZ184" s="156"/>
      <c r="BA184" s="156"/>
      <c r="BB184" s="155">
        <f t="shared" si="644"/>
        <v>0</v>
      </c>
      <c r="BC184" s="154">
        <f t="shared" si="645"/>
        <v>0</v>
      </c>
      <c r="BD184" s="154">
        <f t="shared" si="646"/>
        <v>0</v>
      </c>
    </row>
    <row r="185" spans="1:56" s="101" customFormat="1" ht="57.75" customHeight="1" x14ac:dyDescent="0.25">
      <c r="A185" s="149">
        <v>911</v>
      </c>
      <c r="B185" s="70" t="s">
        <v>468</v>
      </c>
      <c r="C185" s="164" t="s">
        <v>469</v>
      </c>
      <c r="D185" s="160"/>
      <c r="E185" s="160"/>
      <c r="F185" s="161"/>
      <c r="G185" s="161"/>
      <c r="H185" s="161"/>
      <c r="I185" s="162"/>
      <c r="J185" s="162"/>
      <c r="K185" s="162"/>
      <c r="L185" s="156"/>
      <c r="M185" s="156"/>
      <c r="N185" s="156"/>
      <c r="O185" s="156"/>
      <c r="P185" s="156"/>
      <c r="Q185" s="156"/>
      <c r="R185" s="154"/>
      <c r="S185" s="154"/>
      <c r="T185" s="154"/>
      <c r="U185" s="156"/>
      <c r="V185" s="156"/>
      <c r="W185" s="156"/>
      <c r="X185" s="154"/>
      <c r="Y185" s="154"/>
      <c r="Z185" s="154"/>
      <c r="AA185" s="156"/>
      <c r="AB185" s="156"/>
      <c r="AC185" s="156"/>
      <c r="AD185" s="154">
        <v>0</v>
      </c>
      <c r="AE185" s="154">
        <v>0</v>
      </c>
      <c r="AF185" s="154">
        <v>0</v>
      </c>
      <c r="AG185" s="156"/>
      <c r="AH185" s="156"/>
      <c r="AI185" s="156"/>
      <c r="AJ185" s="155">
        <v>0</v>
      </c>
      <c r="AK185" s="154">
        <v>0</v>
      </c>
      <c r="AL185" s="154">
        <v>0</v>
      </c>
      <c r="AM185" s="156">
        <v>18288.3</v>
      </c>
      <c r="AN185" s="156"/>
      <c r="AO185" s="156"/>
      <c r="AP185" s="155">
        <f t="shared" si="642"/>
        <v>18288.3</v>
      </c>
      <c r="AQ185" s="154">
        <f t="shared" si="642"/>
        <v>0</v>
      </c>
      <c r="AR185" s="154">
        <f t="shared" si="642"/>
        <v>0</v>
      </c>
      <c r="AS185" s="156"/>
      <c r="AT185" s="156">
        <v>7588.7</v>
      </c>
      <c r="AU185" s="156">
        <v>7569.2</v>
      </c>
      <c r="AV185" s="155">
        <f t="shared" si="643"/>
        <v>18288.3</v>
      </c>
      <c r="AW185" s="154">
        <f t="shared" si="643"/>
        <v>7588.7</v>
      </c>
      <c r="AX185" s="154">
        <f t="shared" si="643"/>
        <v>7569.2</v>
      </c>
      <c r="AY185" s="156"/>
      <c r="AZ185" s="156"/>
      <c r="BA185" s="156"/>
      <c r="BB185" s="155">
        <f t="shared" si="644"/>
        <v>18288.3</v>
      </c>
      <c r="BC185" s="154">
        <f t="shared" si="645"/>
        <v>7588.7</v>
      </c>
      <c r="BD185" s="154">
        <f t="shared" si="646"/>
        <v>7569.2</v>
      </c>
    </row>
    <row r="186" spans="1:56" s="84" customFormat="1" ht="39.75" customHeight="1" x14ac:dyDescent="0.25">
      <c r="A186" s="149">
        <v>900</v>
      </c>
      <c r="B186" s="70" t="s">
        <v>378</v>
      </c>
      <c r="C186" s="164" t="s">
        <v>244</v>
      </c>
      <c r="D186" s="160"/>
      <c r="E186" s="160"/>
      <c r="F186" s="161"/>
      <c r="G186" s="161"/>
      <c r="H186" s="161"/>
      <c r="I186" s="162">
        <f t="shared" si="624"/>
        <v>0</v>
      </c>
      <c r="J186" s="162">
        <f t="shared" si="624"/>
        <v>0</v>
      </c>
      <c r="K186" s="162">
        <f t="shared" si="624"/>
        <v>0</v>
      </c>
      <c r="L186" s="156">
        <v>0</v>
      </c>
      <c r="M186" s="156">
        <v>0</v>
      </c>
      <c r="N186" s="156">
        <v>0</v>
      </c>
      <c r="O186" s="154">
        <v>2386.5</v>
      </c>
      <c r="P186" s="161"/>
      <c r="Q186" s="161"/>
      <c r="R186" s="154">
        <f t="shared" si="619"/>
        <v>2386.5</v>
      </c>
      <c r="S186" s="154">
        <f t="shared" si="619"/>
        <v>0</v>
      </c>
      <c r="T186" s="154">
        <f t="shared" si="619"/>
        <v>0</v>
      </c>
      <c r="U186" s="154"/>
      <c r="V186" s="161"/>
      <c r="W186" s="161"/>
      <c r="X186" s="154">
        <f t="shared" si="625"/>
        <v>2386.5</v>
      </c>
      <c r="Y186" s="154">
        <f t="shared" si="625"/>
        <v>0</v>
      </c>
      <c r="Z186" s="154">
        <f t="shared" si="625"/>
        <v>0</v>
      </c>
      <c r="AA186" s="154"/>
      <c r="AB186" s="161"/>
      <c r="AC186" s="161"/>
      <c r="AD186" s="154">
        <f t="shared" si="626"/>
        <v>2386.5</v>
      </c>
      <c r="AE186" s="154">
        <f t="shared" si="626"/>
        <v>0</v>
      </c>
      <c r="AF186" s="154">
        <f t="shared" si="626"/>
        <v>0</v>
      </c>
      <c r="AG186" s="154"/>
      <c r="AH186" s="161"/>
      <c r="AI186" s="161"/>
      <c r="AJ186" s="155">
        <f t="shared" si="641"/>
        <v>2386.5</v>
      </c>
      <c r="AK186" s="154">
        <f t="shared" si="641"/>
        <v>0</v>
      </c>
      <c r="AL186" s="154">
        <f t="shared" si="641"/>
        <v>0</v>
      </c>
      <c r="AM186" s="154"/>
      <c r="AN186" s="161"/>
      <c r="AO186" s="161"/>
      <c r="AP186" s="155">
        <f t="shared" si="642"/>
        <v>2386.5</v>
      </c>
      <c r="AQ186" s="154">
        <f t="shared" si="642"/>
        <v>0</v>
      </c>
      <c r="AR186" s="154">
        <f t="shared" si="642"/>
        <v>0</v>
      </c>
      <c r="AS186" s="155"/>
      <c r="AT186" s="161"/>
      <c r="AU186" s="161"/>
      <c r="AV186" s="155">
        <f t="shared" si="643"/>
        <v>2386.5</v>
      </c>
      <c r="AW186" s="154">
        <f t="shared" si="643"/>
        <v>0</v>
      </c>
      <c r="AX186" s="154">
        <f t="shared" si="643"/>
        <v>0</v>
      </c>
      <c r="AY186" s="155"/>
      <c r="AZ186" s="161"/>
      <c r="BA186" s="161"/>
      <c r="BB186" s="155">
        <f t="shared" si="644"/>
        <v>2386.5</v>
      </c>
      <c r="BC186" s="154">
        <f t="shared" si="645"/>
        <v>0</v>
      </c>
      <c r="BD186" s="154">
        <f t="shared" si="646"/>
        <v>0</v>
      </c>
    </row>
    <row r="187" spans="1:56" s="84" customFormat="1" ht="36.75" customHeight="1" x14ac:dyDescent="0.3">
      <c r="A187" s="149">
        <v>919</v>
      </c>
      <c r="B187" s="70" t="s">
        <v>287</v>
      </c>
      <c r="C187" s="150" t="s">
        <v>484</v>
      </c>
      <c r="D187" s="160"/>
      <c r="E187" s="160">
        <v>45</v>
      </c>
      <c r="F187" s="161"/>
      <c r="G187" s="161"/>
      <c r="H187" s="161"/>
      <c r="I187" s="162">
        <f t="shared" si="624"/>
        <v>25096.9</v>
      </c>
      <c r="J187" s="162">
        <f t="shared" si="624"/>
        <v>25149.4</v>
      </c>
      <c r="K187" s="162">
        <f t="shared" si="624"/>
        <v>26188.5</v>
      </c>
      <c r="L187" s="156">
        <v>25096.9</v>
      </c>
      <c r="M187" s="156">
        <v>25149.4</v>
      </c>
      <c r="N187" s="156">
        <v>26188.5</v>
      </c>
      <c r="O187" s="156"/>
      <c r="P187" s="156"/>
      <c r="Q187" s="156"/>
      <c r="R187" s="154">
        <f t="shared" si="619"/>
        <v>25096.9</v>
      </c>
      <c r="S187" s="154">
        <f t="shared" si="619"/>
        <v>25149.4</v>
      </c>
      <c r="T187" s="154">
        <f t="shared" si="619"/>
        <v>26188.5</v>
      </c>
      <c r="U187" s="156"/>
      <c r="V187" s="156"/>
      <c r="W187" s="156"/>
      <c r="X187" s="154">
        <f t="shared" si="625"/>
        <v>25096.9</v>
      </c>
      <c r="Y187" s="154">
        <f t="shared" si="625"/>
        <v>25149.4</v>
      </c>
      <c r="Z187" s="154">
        <f t="shared" si="625"/>
        <v>26188.5</v>
      </c>
      <c r="AA187" s="156"/>
      <c r="AB187" s="156"/>
      <c r="AC187" s="156"/>
      <c r="AD187" s="154">
        <f t="shared" si="626"/>
        <v>25096.9</v>
      </c>
      <c r="AE187" s="154">
        <f t="shared" si="626"/>
        <v>25149.4</v>
      </c>
      <c r="AF187" s="154">
        <f t="shared" si="626"/>
        <v>26188.5</v>
      </c>
      <c r="AG187" s="156">
        <v>-1454.6</v>
      </c>
      <c r="AH187" s="156"/>
      <c r="AI187" s="156"/>
      <c r="AJ187" s="155">
        <f t="shared" si="641"/>
        <v>23642.300000000003</v>
      </c>
      <c r="AK187" s="154">
        <f t="shared" si="641"/>
        <v>25149.4</v>
      </c>
      <c r="AL187" s="154">
        <f t="shared" si="641"/>
        <v>26188.5</v>
      </c>
      <c r="AM187" s="156"/>
      <c r="AN187" s="156"/>
      <c r="AO187" s="156"/>
      <c r="AP187" s="155">
        <f t="shared" si="642"/>
        <v>23642.300000000003</v>
      </c>
      <c r="AQ187" s="154">
        <f t="shared" si="642"/>
        <v>25149.4</v>
      </c>
      <c r="AR187" s="154">
        <f t="shared" si="642"/>
        <v>26188.5</v>
      </c>
      <c r="AS187" s="156"/>
      <c r="AT187" s="156"/>
      <c r="AU187" s="156"/>
      <c r="AV187" s="155">
        <f t="shared" si="643"/>
        <v>23642.300000000003</v>
      </c>
      <c r="AW187" s="154">
        <f t="shared" si="643"/>
        <v>25149.4</v>
      </c>
      <c r="AX187" s="154">
        <f t="shared" si="643"/>
        <v>26188.5</v>
      </c>
      <c r="AY187" s="156"/>
      <c r="AZ187" s="156"/>
      <c r="BA187" s="156"/>
      <c r="BB187" s="155">
        <f t="shared" si="644"/>
        <v>23642.300000000003</v>
      </c>
      <c r="BC187" s="154">
        <f t="shared" si="645"/>
        <v>25149.4</v>
      </c>
      <c r="BD187" s="154">
        <f t="shared" si="646"/>
        <v>26188.5</v>
      </c>
    </row>
    <row r="188" spans="1:56" s="84" customFormat="1" ht="78.75" customHeight="1" x14ac:dyDescent="0.3">
      <c r="A188" s="149"/>
      <c r="B188" s="70" t="s">
        <v>392</v>
      </c>
      <c r="C188" s="165" t="s">
        <v>393</v>
      </c>
      <c r="D188" s="160"/>
      <c r="E188" s="160"/>
      <c r="F188" s="161"/>
      <c r="G188" s="161"/>
      <c r="H188" s="161"/>
      <c r="I188" s="162"/>
      <c r="J188" s="162"/>
      <c r="K188" s="162"/>
      <c r="L188" s="161"/>
      <c r="M188" s="161"/>
      <c r="N188" s="161"/>
      <c r="O188" s="161"/>
      <c r="P188" s="161"/>
      <c r="Q188" s="161"/>
      <c r="R188" s="154"/>
      <c r="S188" s="154"/>
      <c r="T188" s="154"/>
      <c r="U188" s="156">
        <v>7815.1</v>
      </c>
      <c r="V188" s="161"/>
      <c r="W188" s="161"/>
      <c r="X188" s="154">
        <f t="shared" si="625"/>
        <v>7815.1</v>
      </c>
      <c r="Y188" s="154">
        <f t="shared" si="625"/>
        <v>0</v>
      </c>
      <c r="Z188" s="154">
        <f t="shared" si="625"/>
        <v>0</v>
      </c>
      <c r="AA188" s="156"/>
      <c r="AB188" s="161"/>
      <c r="AC188" s="161"/>
      <c r="AD188" s="154">
        <f t="shared" si="626"/>
        <v>7815.1</v>
      </c>
      <c r="AE188" s="154">
        <f t="shared" si="626"/>
        <v>0</v>
      </c>
      <c r="AF188" s="154">
        <f t="shared" si="626"/>
        <v>0</v>
      </c>
      <c r="AG188" s="156"/>
      <c r="AH188" s="161"/>
      <c r="AI188" s="161"/>
      <c r="AJ188" s="154">
        <f t="shared" si="641"/>
        <v>7815.1</v>
      </c>
      <c r="AK188" s="154">
        <f t="shared" si="641"/>
        <v>0</v>
      </c>
      <c r="AL188" s="154">
        <f t="shared" si="641"/>
        <v>0</v>
      </c>
      <c r="AM188" s="156"/>
      <c r="AN188" s="161"/>
      <c r="AO188" s="161"/>
      <c r="AP188" s="154">
        <f t="shared" si="642"/>
        <v>7815.1</v>
      </c>
      <c r="AQ188" s="154">
        <f t="shared" si="642"/>
        <v>0</v>
      </c>
      <c r="AR188" s="154">
        <f t="shared" si="642"/>
        <v>0</v>
      </c>
      <c r="AS188" s="156"/>
      <c r="AT188" s="161"/>
      <c r="AU188" s="161"/>
      <c r="AV188" s="154">
        <f t="shared" si="643"/>
        <v>7815.1</v>
      </c>
      <c r="AW188" s="154">
        <f t="shared" si="643"/>
        <v>0</v>
      </c>
      <c r="AX188" s="154">
        <f t="shared" si="643"/>
        <v>0</v>
      </c>
      <c r="AY188" s="156"/>
      <c r="AZ188" s="161"/>
      <c r="BA188" s="161"/>
      <c r="BB188" s="154">
        <f t="shared" si="644"/>
        <v>7815.1</v>
      </c>
      <c r="BC188" s="154">
        <f t="shared" si="645"/>
        <v>0</v>
      </c>
      <c r="BD188" s="154">
        <f t="shared" si="646"/>
        <v>0</v>
      </c>
    </row>
    <row r="189" spans="1:56" s="84" customFormat="1" ht="26.25" customHeight="1" x14ac:dyDescent="0.25">
      <c r="A189" s="149"/>
      <c r="B189" s="70" t="s">
        <v>288</v>
      </c>
      <c r="C189" s="164" t="s">
        <v>182</v>
      </c>
      <c r="D189" s="160"/>
      <c r="E189" s="160"/>
      <c r="F189" s="166">
        <f t="shared" ref="F189:K189" si="647">SUM(F190:F196)</f>
        <v>1798.6</v>
      </c>
      <c r="G189" s="166">
        <f t="shared" si="647"/>
        <v>1793.6</v>
      </c>
      <c r="H189" s="166">
        <f t="shared" si="647"/>
        <v>1793.6</v>
      </c>
      <c r="I189" s="166">
        <f t="shared" si="647"/>
        <v>0</v>
      </c>
      <c r="J189" s="166">
        <f t="shared" si="647"/>
        <v>0</v>
      </c>
      <c r="K189" s="166">
        <f t="shared" si="647"/>
        <v>0</v>
      </c>
      <c r="L189" s="167">
        <f t="shared" ref="L189:W189" si="648">SUM(L190:L198)</f>
        <v>6223.6</v>
      </c>
      <c r="M189" s="167">
        <f t="shared" si="648"/>
        <v>6218.6</v>
      </c>
      <c r="N189" s="167">
        <f t="shared" si="648"/>
        <v>6218.6</v>
      </c>
      <c r="O189" s="167">
        <f t="shared" si="648"/>
        <v>1250</v>
      </c>
      <c r="P189" s="167">
        <f t="shared" si="648"/>
        <v>0</v>
      </c>
      <c r="Q189" s="167">
        <f t="shared" si="648"/>
        <v>0</v>
      </c>
      <c r="R189" s="167">
        <f t="shared" si="648"/>
        <v>7473.6</v>
      </c>
      <c r="S189" s="167">
        <f t="shared" si="648"/>
        <v>6218.6</v>
      </c>
      <c r="T189" s="167">
        <f t="shared" si="648"/>
        <v>6218.6</v>
      </c>
      <c r="U189" s="167">
        <f t="shared" si="648"/>
        <v>1903.6</v>
      </c>
      <c r="V189" s="167">
        <f t="shared" si="648"/>
        <v>0</v>
      </c>
      <c r="W189" s="167">
        <f t="shared" si="648"/>
        <v>0</v>
      </c>
      <c r="X189" s="167">
        <f>SUM(X190:X199)</f>
        <v>9377.2000000000007</v>
      </c>
      <c r="Y189" s="167">
        <f>SUM(Y190:Y199)</f>
        <v>6218.6</v>
      </c>
      <c r="Z189" s="167">
        <f>SUM(Z190:Z199)</f>
        <v>10718.6</v>
      </c>
      <c r="AA189" s="167">
        <f>SUM(AA190:AA198)</f>
        <v>4237.3</v>
      </c>
      <c r="AB189" s="167">
        <f>SUM(AB190:AB198)</f>
        <v>0</v>
      </c>
      <c r="AC189" s="167">
        <f>SUM(AC190:AC198)</f>
        <v>0</v>
      </c>
      <c r="AD189" s="167">
        <f>SUM(AD190:AD199)</f>
        <v>13614.5</v>
      </c>
      <c r="AE189" s="167">
        <f>SUM(AE190:AE199)</f>
        <v>6218.6</v>
      </c>
      <c r="AF189" s="167">
        <f>SUM(AF190:AF199)</f>
        <v>10718.6</v>
      </c>
      <c r="AG189" s="167">
        <f>SUM(AG190:AG198)</f>
        <v>-638.59999999999991</v>
      </c>
      <c r="AH189" s="167">
        <f>SUM(AH190:AH198)</f>
        <v>0</v>
      </c>
      <c r="AI189" s="167">
        <f>SUM(AI190:AI198)</f>
        <v>0</v>
      </c>
      <c r="AJ189" s="167">
        <f>SUM(AJ190:AJ199)</f>
        <v>12975.9</v>
      </c>
      <c r="AK189" s="167">
        <f>SUM(AK190:AK199)</f>
        <v>6218.6</v>
      </c>
      <c r="AL189" s="167">
        <f>SUM(AL190:AL199)</f>
        <v>10718.6</v>
      </c>
      <c r="AM189" s="167">
        <f>SUM(AM190:AM198)</f>
        <v>0</v>
      </c>
      <c r="AN189" s="167">
        <f>SUM(AN190:AN198)</f>
        <v>0</v>
      </c>
      <c r="AO189" s="167">
        <f>SUM(AO190:AO198)</f>
        <v>0</v>
      </c>
      <c r="AP189" s="167">
        <f>SUM(AP190:AP200)</f>
        <v>12975.9</v>
      </c>
      <c r="AQ189" s="167">
        <f t="shared" ref="AQ189:AX189" si="649">SUM(AQ190:AQ200)</f>
        <v>6218.6</v>
      </c>
      <c r="AR189" s="167">
        <f t="shared" si="649"/>
        <v>10718.6</v>
      </c>
      <c r="AS189" s="167">
        <f>AS190+AS191+AS192+AS193+AS194+AS200</f>
        <v>20126</v>
      </c>
      <c r="AT189" s="167">
        <f t="shared" si="649"/>
        <v>0</v>
      </c>
      <c r="AU189" s="167">
        <f t="shared" si="649"/>
        <v>0</v>
      </c>
      <c r="AV189" s="167">
        <f t="shared" si="649"/>
        <v>33101.9</v>
      </c>
      <c r="AW189" s="167">
        <f t="shared" si="649"/>
        <v>6218.6</v>
      </c>
      <c r="AX189" s="167">
        <f t="shared" si="649"/>
        <v>10718.6</v>
      </c>
      <c r="AY189" s="167">
        <f>SUM(AY190:AY200)</f>
        <v>-668.19999999999993</v>
      </c>
      <c r="AZ189" s="167">
        <f t="shared" ref="AZ189:BA189" si="650">SUM(AZ190:AZ200)</f>
        <v>0</v>
      </c>
      <c r="BA189" s="167">
        <f t="shared" si="650"/>
        <v>0</v>
      </c>
      <c r="BB189" s="167">
        <f t="shared" ref="BB189:BD189" si="651">SUM(BB190:BB200)</f>
        <v>32433.7</v>
      </c>
      <c r="BC189" s="167">
        <f t="shared" si="651"/>
        <v>6218.6</v>
      </c>
      <c r="BD189" s="167">
        <f t="shared" si="651"/>
        <v>10718.6</v>
      </c>
    </row>
    <row r="190" spans="1:56" s="84" customFormat="1" x14ac:dyDescent="0.25">
      <c r="A190" s="149">
        <v>900</v>
      </c>
      <c r="B190" s="168" t="s">
        <v>77</v>
      </c>
      <c r="C190" s="169" t="s">
        <v>183</v>
      </c>
      <c r="D190" s="160">
        <v>28</v>
      </c>
      <c r="E190" s="160">
        <v>33</v>
      </c>
      <c r="F190" s="161">
        <v>219.6</v>
      </c>
      <c r="G190" s="161">
        <v>219.6</v>
      </c>
      <c r="H190" s="161">
        <v>219.6</v>
      </c>
      <c r="I190" s="162">
        <f t="shared" si="624"/>
        <v>0</v>
      </c>
      <c r="J190" s="162">
        <f t="shared" si="624"/>
        <v>0</v>
      </c>
      <c r="K190" s="162">
        <f t="shared" si="624"/>
        <v>0</v>
      </c>
      <c r="L190" s="156">
        <v>219.6</v>
      </c>
      <c r="M190" s="156">
        <v>219.6</v>
      </c>
      <c r="N190" s="156">
        <v>219.6</v>
      </c>
      <c r="O190" s="156"/>
      <c r="P190" s="156"/>
      <c r="Q190" s="156"/>
      <c r="R190" s="154">
        <f t="shared" si="619"/>
        <v>219.6</v>
      </c>
      <c r="S190" s="154">
        <f t="shared" si="619"/>
        <v>219.6</v>
      </c>
      <c r="T190" s="154">
        <f t="shared" si="619"/>
        <v>219.6</v>
      </c>
      <c r="U190" s="156"/>
      <c r="V190" s="156"/>
      <c r="W190" s="156"/>
      <c r="X190" s="154">
        <f t="shared" ref="X190:Z199" si="652">R190+U190</f>
        <v>219.6</v>
      </c>
      <c r="Y190" s="154">
        <f t="shared" si="652"/>
        <v>219.6</v>
      </c>
      <c r="Z190" s="154">
        <f t="shared" si="652"/>
        <v>219.6</v>
      </c>
      <c r="AA190" s="156"/>
      <c r="AB190" s="156"/>
      <c r="AC190" s="156"/>
      <c r="AD190" s="154">
        <f t="shared" ref="AD190:AF199" si="653">X190+AA190</f>
        <v>219.6</v>
      </c>
      <c r="AE190" s="154">
        <f t="shared" si="653"/>
        <v>219.6</v>
      </c>
      <c r="AF190" s="154">
        <f t="shared" si="653"/>
        <v>219.6</v>
      </c>
      <c r="AG190" s="156"/>
      <c r="AH190" s="156"/>
      <c r="AI190" s="156"/>
      <c r="AJ190" s="154">
        <f t="shared" ref="AJ190:AL199" si="654">AD190+AG190</f>
        <v>219.6</v>
      </c>
      <c r="AK190" s="154">
        <f t="shared" si="654"/>
        <v>219.6</v>
      </c>
      <c r="AL190" s="154">
        <f>AF190+AI190</f>
        <v>219.6</v>
      </c>
      <c r="AM190" s="156"/>
      <c r="AN190" s="156"/>
      <c r="AO190" s="156"/>
      <c r="AP190" s="154">
        <f t="shared" ref="AP190:AR199" si="655">AJ190+AM190</f>
        <v>219.6</v>
      </c>
      <c r="AQ190" s="154">
        <f t="shared" si="655"/>
        <v>219.6</v>
      </c>
      <c r="AR190" s="154">
        <f>AL190+AO190</f>
        <v>219.6</v>
      </c>
      <c r="AS190" s="156">
        <v>-4</v>
      </c>
      <c r="AT190" s="156"/>
      <c r="AU190" s="156"/>
      <c r="AV190" s="154">
        <f t="shared" ref="AV190:AX200" si="656">AP190+AS190</f>
        <v>215.6</v>
      </c>
      <c r="AW190" s="154">
        <f t="shared" si="656"/>
        <v>219.6</v>
      </c>
      <c r="AX190" s="154">
        <f>AR190+AU190</f>
        <v>219.6</v>
      </c>
      <c r="AY190" s="156"/>
      <c r="AZ190" s="156"/>
      <c r="BA190" s="156"/>
      <c r="BB190" s="154">
        <f t="shared" ref="BB190:BB200" si="657">AV190+AY190</f>
        <v>215.6</v>
      </c>
      <c r="BC190" s="154">
        <f t="shared" ref="BC190:BC200" si="658">AW190+AZ190</f>
        <v>219.6</v>
      </c>
      <c r="BD190" s="154">
        <f>AX190+BA190</f>
        <v>219.6</v>
      </c>
    </row>
    <row r="191" spans="1:56" s="172" customFormat="1" ht="18.75" customHeight="1" x14ac:dyDescent="0.3">
      <c r="A191" s="149">
        <v>904</v>
      </c>
      <c r="B191" s="168" t="s">
        <v>394</v>
      </c>
      <c r="C191" s="170" t="s">
        <v>289</v>
      </c>
      <c r="D191" s="160"/>
      <c r="E191" s="160">
        <v>35</v>
      </c>
      <c r="F191" s="161"/>
      <c r="G191" s="161"/>
      <c r="H191" s="161"/>
      <c r="I191" s="171">
        <f t="shared" si="624"/>
        <v>0</v>
      </c>
      <c r="J191" s="162">
        <f t="shared" si="624"/>
        <v>0</v>
      </c>
      <c r="K191" s="162">
        <f t="shared" si="624"/>
        <v>0</v>
      </c>
      <c r="L191" s="161"/>
      <c r="M191" s="161"/>
      <c r="N191" s="161"/>
      <c r="O191" s="161"/>
      <c r="P191" s="161"/>
      <c r="Q191" s="161"/>
      <c r="R191" s="154">
        <f t="shared" si="619"/>
        <v>0</v>
      </c>
      <c r="S191" s="154">
        <f t="shared" si="619"/>
        <v>0</v>
      </c>
      <c r="T191" s="154">
        <f t="shared" si="619"/>
        <v>0</v>
      </c>
      <c r="U191" s="156">
        <v>1903.6</v>
      </c>
      <c r="V191" s="161"/>
      <c r="W191" s="161"/>
      <c r="X191" s="154">
        <f t="shared" si="652"/>
        <v>1903.6</v>
      </c>
      <c r="Y191" s="154">
        <f t="shared" si="652"/>
        <v>0</v>
      </c>
      <c r="Z191" s="154">
        <f t="shared" si="652"/>
        <v>0</v>
      </c>
      <c r="AA191" s="156"/>
      <c r="AB191" s="161"/>
      <c r="AC191" s="161"/>
      <c r="AD191" s="154">
        <f t="shared" si="653"/>
        <v>1903.6</v>
      </c>
      <c r="AE191" s="154">
        <f t="shared" si="653"/>
        <v>0</v>
      </c>
      <c r="AF191" s="154">
        <f t="shared" si="653"/>
        <v>0</v>
      </c>
      <c r="AG191" s="156">
        <v>-1038.5999999999999</v>
      </c>
      <c r="AH191" s="161"/>
      <c r="AI191" s="161"/>
      <c r="AJ191" s="154">
        <f t="shared" si="654"/>
        <v>865</v>
      </c>
      <c r="AK191" s="154">
        <f t="shared" si="654"/>
        <v>0</v>
      </c>
      <c r="AL191" s="154">
        <f>AF191+AI191</f>
        <v>0</v>
      </c>
      <c r="AM191" s="156"/>
      <c r="AN191" s="161"/>
      <c r="AO191" s="161"/>
      <c r="AP191" s="154">
        <f t="shared" si="655"/>
        <v>865</v>
      </c>
      <c r="AQ191" s="154">
        <f t="shared" si="655"/>
        <v>0</v>
      </c>
      <c r="AR191" s="154">
        <f>AL191+AO191</f>
        <v>0</v>
      </c>
      <c r="AS191" s="156"/>
      <c r="AT191" s="161"/>
      <c r="AU191" s="161"/>
      <c r="AV191" s="154">
        <f t="shared" si="656"/>
        <v>865</v>
      </c>
      <c r="AW191" s="154">
        <f t="shared" si="656"/>
        <v>0</v>
      </c>
      <c r="AX191" s="154">
        <f>AR191+AU191</f>
        <v>0</v>
      </c>
      <c r="AY191" s="156"/>
      <c r="AZ191" s="161"/>
      <c r="BA191" s="161"/>
      <c r="BB191" s="154">
        <f t="shared" si="657"/>
        <v>865</v>
      </c>
      <c r="BC191" s="154">
        <f t="shared" si="658"/>
        <v>0</v>
      </c>
      <c r="BD191" s="154">
        <f>AX191+BA191</f>
        <v>0</v>
      </c>
    </row>
    <row r="192" spans="1:56" s="172" customFormat="1" ht="18.75" customHeight="1" x14ac:dyDescent="0.3">
      <c r="A192" s="149">
        <v>904</v>
      </c>
      <c r="B192" s="168" t="s">
        <v>406</v>
      </c>
      <c r="C192" s="170" t="s">
        <v>407</v>
      </c>
      <c r="D192" s="160"/>
      <c r="E192" s="160"/>
      <c r="F192" s="161"/>
      <c r="G192" s="161"/>
      <c r="H192" s="161"/>
      <c r="I192" s="171"/>
      <c r="J192" s="162"/>
      <c r="K192" s="162"/>
      <c r="L192" s="161"/>
      <c r="M192" s="161"/>
      <c r="N192" s="161"/>
      <c r="O192" s="161"/>
      <c r="P192" s="161"/>
      <c r="Q192" s="161"/>
      <c r="R192" s="154"/>
      <c r="S192" s="154"/>
      <c r="T192" s="154"/>
      <c r="U192" s="156"/>
      <c r="V192" s="161"/>
      <c r="W192" s="161"/>
      <c r="X192" s="154"/>
      <c r="Y192" s="154"/>
      <c r="Z192" s="154"/>
      <c r="AA192" s="156">
        <v>4237.3</v>
      </c>
      <c r="AB192" s="161"/>
      <c r="AC192" s="161"/>
      <c r="AD192" s="154">
        <f t="shared" si="653"/>
        <v>4237.3</v>
      </c>
      <c r="AE192" s="154">
        <f t="shared" si="653"/>
        <v>0</v>
      </c>
      <c r="AF192" s="154">
        <f t="shared" si="653"/>
        <v>0</v>
      </c>
      <c r="AG192" s="156"/>
      <c r="AH192" s="161"/>
      <c r="AI192" s="161"/>
      <c r="AJ192" s="154">
        <f t="shared" si="654"/>
        <v>4237.3</v>
      </c>
      <c r="AK192" s="154">
        <f t="shared" si="654"/>
        <v>0</v>
      </c>
      <c r="AL192" s="154">
        <f t="shared" si="654"/>
        <v>0</v>
      </c>
      <c r="AM192" s="156"/>
      <c r="AN192" s="161"/>
      <c r="AO192" s="161"/>
      <c r="AP192" s="154">
        <f t="shared" si="655"/>
        <v>4237.3</v>
      </c>
      <c r="AQ192" s="154">
        <f t="shared" si="655"/>
        <v>0</v>
      </c>
      <c r="AR192" s="154">
        <f t="shared" si="655"/>
        <v>0</v>
      </c>
      <c r="AS192" s="156">
        <v>-124.7</v>
      </c>
      <c r="AT192" s="161"/>
      <c r="AU192" s="161"/>
      <c r="AV192" s="154">
        <f t="shared" si="656"/>
        <v>4112.6000000000004</v>
      </c>
      <c r="AW192" s="154">
        <f t="shared" si="656"/>
        <v>0</v>
      </c>
      <c r="AX192" s="154">
        <f t="shared" si="656"/>
        <v>0</v>
      </c>
      <c r="AY192" s="156"/>
      <c r="AZ192" s="161"/>
      <c r="BA192" s="161"/>
      <c r="BB192" s="154">
        <f t="shared" si="657"/>
        <v>4112.6000000000004</v>
      </c>
      <c r="BC192" s="154">
        <f t="shared" si="658"/>
        <v>0</v>
      </c>
      <c r="BD192" s="154">
        <f t="shared" ref="BD192:BD200" si="659">AX192+BA192</f>
        <v>0</v>
      </c>
    </row>
    <row r="193" spans="1:56" s="84" customFormat="1" x14ac:dyDescent="0.25">
      <c r="A193" s="149">
        <v>911</v>
      </c>
      <c r="B193" s="168" t="s">
        <v>78</v>
      </c>
      <c r="C193" s="169" t="s">
        <v>184</v>
      </c>
      <c r="D193" s="160">
        <v>27</v>
      </c>
      <c r="E193" s="160">
        <v>30</v>
      </c>
      <c r="F193" s="161">
        <v>1209</v>
      </c>
      <c r="G193" s="161">
        <v>1209</v>
      </c>
      <c r="H193" s="161">
        <v>1209</v>
      </c>
      <c r="I193" s="162">
        <f t="shared" si="624"/>
        <v>0</v>
      </c>
      <c r="J193" s="162">
        <f t="shared" si="624"/>
        <v>0</v>
      </c>
      <c r="K193" s="162">
        <f t="shared" si="624"/>
        <v>0</v>
      </c>
      <c r="L193" s="156">
        <v>1209</v>
      </c>
      <c r="M193" s="156">
        <v>1209</v>
      </c>
      <c r="N193" s="156">
        <v>1209</v>
      </c>
      <c r="O193" s="156"/>
      <c r="P193" s="156"/>
      <c r="Q193" s="156"/>
      <c r="R193" s="154">
        <f t="shared" si="619"/>
        <v>1209</v>
      </c>
      <c r="S193" s="154">
        <f t="shared" si="619"/>
        <v>1209</v>
      </c>
      <c r="T193" s="154">
        <f t="shared" si="619"/>
        <v>1209</v>
      </c>
      <c r="U193" s="156"/>
      <c r="V193" s="156"/>
      <c r="W193" s="156"/>
      <c r="X193" s="154">
        <f t="shared" si="652"/>
        <v>1209</v>
      </c>
      <c r="Y193" s="154">
        <f t="shared" si="652"/>
        <v>1209</v>
      </c>
      <c r="Z193" s="154">
        <f t="shared" si="652"/>
        <v>1209</v>
      </c>
      <c r="AA193" s="156"/>
      <c r="AB193" s="156"/>
      <c r="AC193" s="156"/>
      <c r="AD193" s="154">
        <f t="shared" si="653"/>
        <v>1209</v>
      </c>
      <c r="AE193" s="154">
        <f t="shared" si="653"/>
        <v>1209</v>
      </c>
      <c r="AF193" s="154">
        <f t="shared" si="653"/>
        <v>1209</v>
      </c>
      <c r="AG193" s="156"/>
      <c r="AH193" s="156"/>
      <c r="AI193" s="156"/>
      <c r="AJ193" s="154">
        <f t="shared" si="654"/>
        <v>1209</v>
      </c>
      <c r="AK193" s="154">
        <f t="shared" si="654"/>
        <v>1209</v>
      </c>
      <c r="AL193" s="154">
        <f t="shared" si="654"/>
        <v>1209</v>
      </c>
      <c r="AM193" s="156"/>
      <c r="AN193" s="156"/>
      <c r="AO193" s="156"/>
      <c r="AP193" s="154">
        <f t="shared" si="655"/>
        <v>1209</v>
      </c>
      <c r="AQ193" s="154">
        <f t="shared" si="655"/>
        <v>1209</v>
      </c>
      <c r="AR193" s="154">
        <f t="shared" si="655"/>
        <v>1209</v>
      </c>
      <c r="AS193" s="156">
        <v>4.7</v>
      </c>
      <c r="AT193" s="156"/>
      <c r="AU193" s="156"/>
      <c r="AV193" s="154">
        <f t="shared" si="656"/>
        <v>1213.7</v>
      </c>
      <c r="AW193" s="154">
        <f t="shared" si="656"/>
        <v>1209</v>
      </c>
      <c r="AX193" s="154">
        <f t="shared" si="656"/>
        <v>1209</v>
      </c>
      <c r="AY193" s="156"/>
      <c r="AZ193" s="156"/>
      <c r="BA193" s="156"/>
      <c r="BB193" s="154">
        <f t="shared" si="657"/>
        <v>1213.7</v>
      </c>
      <c r="BC193" s="154">
        <f t="shared" si="658"/>
        <v>1209</v>
      </c>
      <c r="BD193" s="154">
        <f t="shared" si="659"/>
        <v>1209</v>
      </c>
    </row>
    <row r="194" spans="1:56" s="84" customFormat="1" ht="37.5" x14ac:dyDescent="0.25">
      <c r="A194" s="149">
        <v>911</v>
      </c>
      <c r="B194" s="168" t="s">
        <v>79</v>
      </c>
      <c r="C194" s="169" t="s">
        <v>185</v>
      </c>
      <c r="D194" s="160">
        <v>25</v>
      </c>
      <c r="E194" s="160">
        <v>30</v>
      </c>
      <c r="F194" s="161">
        <v>365</v>
      </c>
      <c r="G194" s="161">
        <v>365</v>
      </c>
      <c r="H194" s="161">
        <v>365</v>
      </c>
      <c r="I194" s="162">
        <f t="shared" si="624"/>
        <v>0</v>
      </c>
      <c r="J194" s="162">
        <f t="shared" si="624"/>
        <v>0</v>
      </c>
      <c r="K194" s="162">
        <f t="shared" si="624"/>
        <v>0</v>
      </c>
      <c r="L194" s="156">
        <v>365</v>
      </c>
      <c r="M194" s="156">
        <v>365</v>
      </c>
      <c r="N194" s="156">
        <v>365</v>
      </c>
      <c r="O194" s="156"/>
      <c r="P194" s="156"/>
      <c r="Q194" s="156"/>
      <c r="R194" s="154">
        <f t="shared" si="619"/>
        <v>365</v>
      </c>
      <c r="S194" s="154">
        <f t="shared" si="619"/>
        <v>365</v>
      </c>
      <c r="T194" s="154">
        <f t="shared" si="619"/>
        <v>365</v>
      </c>
      <c r="U194" s="156"/>
      <c r="V194" s="156"/>
      <c r="W194" s="156"/>
      <c r="X194" s="154">
        <f t="shared" si="652"/>
        <v>365</v>
      </c>
      <c r="Y194" s="154">
        <f t="shared" si="652"/>
        <v>365</v>
      </c>
      <c r="Z194" s="154">
        <f t="shared" si="652"/>
        <v>365</v>
      </c>
      <c r="AA194" s="156"/>
      <c r="AB194" s="156"/>
      <c r="AC194" s="156"/>
      <c r="AD194" s="154">
        <f t="shared" si="653"/>
        <v>365</v>
      </c>
      <c r="AE194" s="154">
        <f t="shared" si="653"/>
        <v>365</v>
      </c>
      <c r="AF194" s="154">
        <f t="shared" si="653"/>
        <v>365</v>
      </c>
      <c r="AG194" s="156"/>
      <c r="AH194" s="156"/>
      <c r="AI194" s="156"/>
      <c r="AJ194" s="154">
        <f t="shared" si="654"/>
        <v>365</v>
      </c>
      <c r="AK194" s="154">
        <f t="shared" si="654"/>
        <v>365</v>
      </c>
      <c r="AL194" s="154">
        <f t="shared" si="654"/>
        <v>365</v>
      </c>
      <c r="AM194" s="156"/>
      <c r="AN194" s="156"/>
      <c r="AO194" s="156"/>
      <c r="AP194" s="154">
        <f t="shared" si="655"/>
        <v>365</v>
      </c>
      <c r="AQ194" s="154">
        <f t="shared" si="655"/>
        <v>365</v>
      </c>
      <c r="AR194" s="154">
        <f t="shared" si="655"/>
        <v>365</v>
      </c>
      <c r="AS194" s="156"/>
      <c r="AT194" s="156"/>
      <c r="AU194" s="156"/>
      <c r="AV194" s="154">
        <f t="shared" si="656"/>
        <v>365</v>
      </c>
      <c r="AW194" s="154">
        <f t="shared" si="656"/>
        <v>365</v>
      </c>
      <c r="AX194" s="154">
        <f t="shared" si="656"/>
        <v>365</v>
      </c>
      <c r="AY194" s="156"/>
      <c r="AZ194" s="156"/>
      <c r="BA194" s="156"/>
      <c r="BB194" s="154">
        <f t="shared" si="657"/>
        <v>365</v>
      </c>
      <c r="BC194" s="154">
        <f t="shared" si="658"/>
        <v>365</v>
      </c>
      <c r="BD194" s="154">
        <f t="shared" si="659"/>
        <v>365</v>
      </c>
    </row>
    <row r="195" spans="1:56" s="84" customFormat="1" x14ac:dyDescent="0.25">
      <c r="A195" s="149">
        <v>911</v>
      </c>
      <c r="B195" s="168" t="s">
        <v>80</v>
      </c>
      <c r="C195" s="169" t="s">
        <v>187</v>
      </c>
      <c r="D195" s="160">
        <v>25</v>
      </c>
      <c r="E195" s="160">
        <v>30</v>
      </c>
      <c r="F195" s="161">
        <v>5</v>
      </c>
      <c r="G195" s="161">
        <v>0</v>
      </c>
      <c r="H195" s="161">
        <v>0</v>
      </c>
      <c r="I195" s="162">
        <f t="shared" si="624"/>
        <v>0</v>
      </c>
      <c r="J195" s="162">
        <f t="shared" si="624"/>
        <v>0</v>
      </c>
      <c r="K195" s="162">
        <f t="shared" si="624"/>
        <v>0</v>
      </c>
      <c r="L195" s="156">
        <v>5</v>
      </c>
      <c r="M195" s="156">
        <v>0</v>
      </c>
      <c r="N195" s="156">
        <v>0</v>
      </c>
      <c r="O195" s="156"/>
      <c r="P195" s="156"/>
      <c r="Q195" s="156"/>
      <c r="R195" s="154">
        <f t="shared" si="619"/>
        <v>5</v>
      </c>
      <c r="S195" s="154">
        <f t="shared" si="619"/>
        <v>0</v>
      </c>
      <c r="T195" s="154">
        <f t="shared" si="619"/>
        <v>0</v>
      </c>
      <c r="U195" s="156"/>
      <c r="V195" s="156"/>
      <c r="W195" s="156"/>
      <c r="X195" s="154">
        <f t="shared" si="652"/>
        <v>5</v>
      </c>
      <c r="Y195" s="154">
        <f t="shared" si="652"/>
        <v>0</v>
      </c>
      <c r="Z195" s="154">
        <f t="shared" si="652"/>
        <v>0</v>
      </c>
      <c r="AA195" s="156"/>
      <c r="AB195" s="156"/>
      <c r="AC195" s="156"/>
      <c r="AD195" s="154">
        <f t="shared" si="653"/>
        <v>5</v>
      </c>
      <c r="AE195" s="154">
        <f t="shared" si="653"/>
        <v>0</v>
      </c>
      <c r="AF195" s="154">
        <f t="shared" si="653"/>
        <v>0</v>
      </c>
      <c r="AG195" s="156"/>
      <c r="AH195" s="156"/>
      <c r="AI195" s="156"/>
      <c r="AJ195" s="154">
        <f t="shared" si="654"/>
        <v>5</v>
      </c>
      <c r="AK195" s="154">
        <f t="shared" si="654"/>
        <v>0</v>
      </c>
      <c r="AL195" s="154">
        <f t="shared" si="654"/>
        <v>0</v>
      </c>
      <c r="AM195" s="156"/>
      <c r="AN195" s="156"/>
      <c r="AO195" s="156"/>
      <c r="AP195" s="154">
        <f t="shared" si="655"/>
        <v>5</v>
      </c>
      <c r="AQ195" s="154">
        <f t="shared" si="655"/>
        <v>0</v>
      </c>
      <c r="AR195" s="154">
        <f t="shared" si="655"/>
        <v>0</v>
      </c>
      <c r="AS195" s="156"/>
      <c r="AT195" s="156"/>
      <c r="AU195" s="156"/>
      <c r="AV195" s="154">
        <f t="shared" si="656"/>
        <v>5</v>
      </c>
      <c r="AW195" s="154">
        <f t="shared" si="656"/>
        <v>0</v>
      </c>
      <c r="AX195" s="154">
        <f t="shared" si="656"/>
        <v>0</v>
      </c>
      <c r="AY195" s="156"/>
      <c r="AZ195" s="156"/>
      <c r="BA195" s="156"/>
      <c r="BB195" s="154">
        <f t="shared" si="657"/>
        <v>5</v>
      </c>
      <c r="BC195" s="154">
        <f t="shared" si="658"/>
        <v>0</v>
      </c>
      <c r="BD195" s="154">
        <f t="shared" si="659"/>
        <v>0</v>
      </c>
    </row>
    <row r="196" spans="1:56" s="172" customFormat="1" ht="39" customHeight="1" x14ac:dyDescent="0.3">
      <c r="A196" s="149">
        <v>911</v>
      </c>
      <c r="B196" s="168" t="s">
        <v>290</v>
      </c>
      <c r="C196" s="169" t="s">
        <v>291</v>
      </c>
      <c r="D196" s="160"/>
      <c r="E196" s="160"/>
      <c r="F196" s="161"/>
      <c r="G196" s="161"/>
      <c r="H196" s="161"/>
      <c r="I196" s="171">
        <f t="shared" si="624"/>
        <v>0</v>
      </c>
      <c r="J196" s="162">
        <f t="shared" si="624"/>
        <v>0</v>
      </c>
      <c r="K196" s="162">
        <f t="shared" si="624"/>
        <v>0</v>
      </c>
      <c r="L196" s="156">
        <v>0</v>
      </c>
      <c r="M196" s="156">
        <v>0</v>
      </c>
      <c r="N196" s="156">
        <v>0</v>
      </c>
      <c r="O196" s="156">
        <v>1250</v>
      </c>
      <c r="P196" s="161"/>
      <c r="Q196" s="161"/>
      <c r="R196" s="154">
        <f t="shared" si="619"/>
        <v>1250</v>
      </c>
      <c r="S196" s="154">
        <f t="shared" si="619"/>
        <v>0</v>
      </c>
      <c r="T196" s="154">
        <f t="shared" si="619"/>
        <v>0</v>
      </c>
      <c r="U196" s="156"/>
      <c r="V196" s="161"/>
      <c r="W196" s="161"/>
      <c r="X196" s="154">
        <f t="shared" si="652"/>
        <v>1250</v>
      </c>
      <c r="Y196" s="154">
        <f t="shared" si="652"/>
        <v>0</v>
      </c>
      <c r="Z196" s="154">
        <f t="shared" si="652"/>
        <v>0</v>
      </c>
      <c r="AA196" s="156"/>
      <c r="AB196" s="161"/>
      <c r="AC196" s="161"/>
      <c r="AD196" s="154">
        <f t="shared" si="653"/>
        <v>1250</v>
      </c>
      <c r="AE196" s="154">
        <f t="shared" si="653"/>
        <v>0</v>
      </c>
      <c r="AF196" s="154">
        <f t="shared" si="653"/>
        <v>0</v>
      </c>
      <c r="AG196" s="156"/>
      <c r="AH196" s="161"/>
      <c r="AI196" s="161"/>
      <c r="AJ196" s="154">
        <f t="shared" si="654"/>
        <v>1250</v>
      </c>
      <c r="AK196" s="154">
        <f t="shared" si="654"/>
        <v>0</v>
      </c>
      <c r="AL196" s="154">
        <f t="shared" si="654"/>
        <v>0</v>
      </c>
      <c r="AM196" s="156"/>
      <c r="AN196" s="161"/>
      <c r="AO196" s="161"/>
      <c r="AP196" s="154">
        <f t="shared" si="655"/>
        <v>1250</v>
      </c>
      <c r="AQ196" s="154">
        <f t="shared" si="655"/>
        <v>0</v>
      </c>
      <c r="AR196" s="154">
        <f t="shared" si="655"/>
        <v>0</v>
      </c>
      <c r="AS196" s="156"/>
      <c r="AT196" s="161"/>
      <c r="AU196" s="161"/>
      <c r="AV196" s="154">
        <f t="shared" si="656"/>
        <v>1250</v>
      </c>
      <c r="AW196" s="154">
        <f t="shared" si="656"/>
        <v>0</v>
      </c>
      <c r="AX196" s="154">
        <f t="shared" si="656"/>
        <v>0</v>
      </c>
      <c r="AY196" s="156">
        <v>-667.3</v>
      </c>
      <c r="AZ196" s="161"/>
      <c r="BA196" s="161"/>
      <c r="BB196" s="154">
        <f t="shared" si="657"/>
        <v>582.70000000000005</v>
      </c>
      <c r="BC196" s="154">
        <f t="shared" si="658"/>
        <v>0</v>
      </c>
      <c r="BD196" s="154">
        <f t="shared" si="659"/>
        <v>0</v>
      </c>
    </row>
    <row r="197" spans="1:56" s="173" customFormat="1" ht="34.5" customHeight="1" x14ac:dyDescent="0.25">
      <c r="A197" s="149">
        <v>911</v>
      </c>
      <c r="B197" s="168" t="s">
        <v>422</v>
      </c>
      <c r="C197" s="169" t="s">
        <v>423</v>
      </c>
      <c r="D197" s="160"/>
      <c r="E197" s="160"/>
      <c r="F197" s="161"/>
      <c r="G197" s="161"/>
      <c r="H197" s="161"/>
      <c r="I197" s="162"/>
      <c r="J197" s="162"/>
      <c r="K197" s="162"/>
      <c r="L197" s="156"/>
      <c r="M197" s="156"/>
      <c r="N197" s="156"/>
      <c r="O197" s="156"/>
      <c r="P197" s="156"/>
      <c r="Q197" s="156"/>
      <c r="R197" s="154"/>
      <c r="S197" s="154"/>
      <c r="T197" s="154"/>
      <c r="U197" s="156"/>
      <c r="V197" s="156"/>
      <c r="W197" s="156"/>
      <c r="X197" s="154"/>
      <c r="Y197" s="154"/>
      <c r="Z197" s="154"/>
      <c r="AA197" s="156"/>
      <c r="AB197" s="156"/>
      <c r="AC197" s="156"/>
      <c r="AD197" s="154"/>
      <c r="AE197" s="154"/>
      <c r="AF197" s="154"/>
      <c r="AG197" s="156">
        <v>400</v>
      </c>
      <c r="AH197" s="156"/>
      <c r="AI197" s="156"/>
      <c r="AJ197" s="154">
        <f t="shared" si="654"/>
        <v>400</v>
      </c>
      <c r="AK197" s="154">
        <f t="shared" si="654"/>
        <v>0</v>
      </c>
      <c r="AL197" s="154">
        <f t="shared" si="654"/>
        <v>0</v>
      </c>
      <c r="AM197" s="156"/>
      <c r="AN197" s="156"/>
      <c r="AO197" s="156"/>
      <c r="AP197" s="154">
        <f t="shared" si="655"/>
        <v>400</v>
      </c>
      <c r="AQ197" s="154">
        <f t="shared" si="655"/>
        <v>0</v>
      </c>
      <c r="AR197" s="154">
        <f t="shared" si="655"/>
        <v>0</v>
      </c>
      <c r="AS197" s="156"/>
      <c r="AT197" s="156"/>
      <c r="AU197" s="156"/>
      <c r="AV197" s="154">
        <f t="shared" si="656"/>
        <v>400</v>
      </c>
      <c r="AW197" s="154">
        <f t="shared" si="656"/>
        <v>0</v>
      </c>
      <c r="AX197" s="154">
        <f t="shared" si="656"/>
        <v>0</v>
      </c>
      <c r="AY197" s="156"/>
      <c r="AZ197" s="156"/>
      <c r="BA197" s="156"/>
      <c r="BB197" s="154">
        <f t="shared" si="657"/>
        <v>400</v>
      </c>
      <c r="BC197" s="154">
        <f t="shared" si="658"/>
        <v>0</v>
      </c>
      <c r="BD197" s="154">
        <f t="shared" si="659"/>
        <v>0</v>
      </c>
    </row>
    <row r="198" spans="1:56" s="172" customFormat="1" ht="54.75" customHeight="1" x14ac:dyDescent="0.3">
      <c r="A198" s="174">
        <v>913</v>
      </c>
      <c r="B198" s="175" t="s">
        <v>81</v>
      </c>
      <c r="C198" s="176" t="s">
        <v>330</v>
      </c>
      <c r="D198" s="177"/>
      <c r="E198" s="177">
        <v>37</v>
      </c>
      <c r="F198" s="178"/>
      <c r="G198" s="178"/>
      <c r="H198" s="178"/>
      <c r="I198" s="179"/>
      <c r="J198" s="180"/>
      <c r="K198" s="180"/>
      <c r="L198" s="181">
        <v>4425</v>
      </c>
      <c r="M198" s="181">
        <v>4425</v>
      </c>
      <c r="N198" s="181">
        <v>4425</v>
      </c>
      <c r="O198" s="182"/>
      <c r="P198" s="182"/>
      <c r="Q198" s="182"/>
      <c r="R198" s="183">
        <f t="shared" si="619"/>
        <v>4425</v>
      </c>
      <c r="S198" s="183">
        <f t="shared" si="619"/>
        <v>4425</v>
      </c>
      <c r="T198" s="183">
        <f t="shared" si="619"/>
        <v>4425</v>
      </c>
      <c r="U198" s="182"/>
      <c r="V198" s="182"/>
      <c r="W198" s="182"/>
      <c r="X198" s="183">
        <f t="shared" si="652"/>
        <v>4425</v>
      </c>
      <c r="Y198" s="183">
        <f t="shared" si="652"/>
        <v>4425</v>
      </c>
      <c r="Z198" s="183">
        <f t="shared" si="652"/>
        <v>4425</v>
      </c>
      <c r="AA198" s="182"/>
      <c r="AB198" s="182"/>
      <c r="AC198" s="182"/>
      <c r="AD198" s="183">
        <f t="shared" si="653"/>
        <v>4425</v>
      </c>
      <c r="AE198" s="183">
        <f t="shared" si="653"/>
        <v>4425</v>
      </c>
      <c r="AF198" s="183">
        <f t="shared" si="653"/>
        <v>4425</v>
      </c>
      <c r="AG198" s="182"/>
      <c r="AH198" s="182"/>
      <c r="AI198" s="182"/>
      <c r="AJ198" s="183">
        <f t="shared" si="654"/>
        <v>4425</v>
      </c>
      <c r="AK198" s="183">
        <f t="shared" si="654"/>
        <v>4425</v>
      </c>
      <c r="AL198" s="183">
        <f t="shared" si="654"/>
        <v>4425</v>
      </c>
      <c r="AM198" s="182"/>
      <c r="AN198" s="182"/>
      <c r="AO198" s="182"/>
      <c r="AP198" s="183">
        <f t="shared" si="655"/>
        <v>4425</v>
      </c>
      <c r="AQ198" s="183">
        <f t="shared" si="655"/>
        <v>4425</v>
      </c>
      <c r="AR198" s="183">
        <f t="shared" si="655"/>
        <v>4425</v>
      </c>
      <c r="AS198" s="182"/>
      <c r="AT198" s="182"/>
      <c r="AU198" s="182"/>
      <c r="AV198" s="183">
        <f t="shared" si="656"/>
        <v>4425</v>
      </c>
      <c r="AW198" s="183">
        <f t="shared" si="656"/>
        <v>4425</v>
      </c>
      <c r="AX198" s="183">
        <f t="shared" si="656"/>
        <v>4425</v>
      </c>
      <c r="AY198" s="182">
        <v>-0.9</v>
      </c>
      <c r="AZ198" s="182"/>
      <c r="BA198" s="182"/>
      <c r="BB198" s="183">
        <f t="shared" si="657"/>
        <v>4424.1000000000004</v>
      </c>
      <c r="BC198" s="183">
        <f t="shared" si="658"/>
        <v>4425</v>
      </c>
      <c r="BD198" s="183">
        <f t="shared" si="659"/>
        <v>4425</v>
      </c>
    </row>
    <row r="199" spans="1:56" s="172" customFormat="1" ht="19.5" customHeight="1" x14ac:dyDescent="0.3">
      <c r="A199" s="149"/>
      <c r="B199" s="168"/>
      <c r="C199" s="169" t="s">
        <v>399</v>
      </c>
      <c r="D199" s="160"/>
      <c r="E199" s="160"/>
      <c r="F199" s="161"/>
      <c r="G199" s="161"/>
      <c r="H199" s="161"/>
      <c r="I199" s="171"/>
      <c r="J199" s="162"/>
      <c r="K199" s="162"/>
      <c r="L199" s="184"/>
      <c r="M199" s="184"/>
      <c r="N199" s="184"/>
      <c r="O199" s="156"/>
      <c r="P199" s="156"/>
      <c r="Q199" s="156"/>
      <c r="R199" s="154"/>
      <c r="S199" s="154"/>
      <c r="T199" s="154"/>
      <c r="U199" s="156"/>
      <c r="V199" s="156"/>
      <c r="W199" s="156">
        <v>4500</v>
      </c>
      <c r="X199" s="154">
        <f t="shared" si="652"/>
        <v>0</v>
      </c>
      <c r="Y199" s="154">
        <f t="shared" si="652"/>
        <v>0</v>
      </c>
      <c r="Z199" s="154">
        <f t="shared" si="652"/>
        <v>4500</v>
      </c>
      <c r="AA199" s="156"/>
      <c r="AB199" s="156"/>
      <c r="AC199" s="156"/>
      <c r="AD199" s="154">
        <f t="shared" si="653"/>
        <v>0</v>
      </c>
      <c r="AE199" s="154">
        <f t="shared" si="653"/>
        <v>0</v>
      </c>
      <c r="AF199" s="154">
        <f t="shared" si="653"/>
        <v>4500</v>
      </c>
      <c r="AG199" s="156"/>
      <c r="AH199" s="156"/>
      <c r="AI199" s="156"/>
      <c r="AJ199" s="154">
        <f t="shared" si="654"/>
        <v>0</v>
      </c>
      <c r="AK199" s="154">
        <f t="shared" si="654"/>
        <v>0</v>
      </c>
      <c r="AL199" s="154">
        <f t="shared" si="654"/>
        <v>4500</v>
      </c>
      <c r="AM199" s="156"/>
      <c r="AN199" s="156"/>
      <c r="AO199" s="156"/>
      <c r="AP199" s="154">
        <f t="shared" si="655"/>
        <v>0</v>
      </c>
      <c r="AQ199" s="154">
        <f t="shared" si="655"/>
        <v>0</v>
      </c>
      <c r="AR199" s="154">
        <f t="shared" si="655"/>
        <v>4500</v>
      </c>
      <c r="AS199" s="156"/>
      <c r="AT199" s="156"/>
      <c r="AU199" s="156"/>
      <c r="AV199" s="154">
        <f t="shared" si="656"/>
        <v>0</v>
      </c>
      <c r="AW199" s="154">
        <f t="shared" si="656"/>
        <v>0</v>
      </c>
      <c r="AX199" s="154">
        <f t="shared" si="656"/>
        <v>4500</v>
      </c>
      <c r="AY199" s="156"/>
      <c r="AZ199" s="156"/>
      <c r="BA199" s="156"/>
      <c r="BB199" s="154">
        <f t="shared" si="657"/>
        <v>0</v>
      </c>
      <c r="BC199" s="154">
        <f t="shared" si="658"/>
        <v>0</v>
      </c>
      <c r="BD199" s="154">
        <f t="shared" si="659"/>
        <v>4500</v>
      </c>
    </row>
    <row r="200" spans="1:56" s="172" customFormat="1" ht="19.5" customHeight="1" x14ac:dyDescent="0.3">
      <c r="A200" s="149">
        <v>919</v>
      </c>
      <c r="B200" s="168" t="s">
        <v>485</v>
      </c>
      <c r="C200" s="169" t="s">
        <v>486</v>
      </c>
      <c r="D200" s="160"/>
      <c r="E200" s="160"/>
      <c r="F200" s="161"/>
      <c r="G200" s="161"/>
      <c r="H200" s="161"/>
      <c r="I200" s="171"/>
      <c r="J200" s="162"/>
      <c r="K200" s="162"/>
      <c r="L200" s="184"/>
      <c r="M200" s="184"/>
      <c r="N200" s="184"/>
      <c r="O200" s="156"/>
      <c r="P200" s="156"/>
      <c r="Q200" s="156"/>
      <c r="R200" s="154"/>
      <c r="S200" s="154"/>
      <c r="T200" s="154"/>
      <c r="U200" s="156"/>
      <c r="V200" s="156"/>
      <c r="W200" s="156"/>
      <c r="X200" s="154"/>
      <c r="Y200" s="154"/>
      <c r="Z200" s="154"/>
      <c r="AA200" s="156"/>
      <c r="AB200" s="156"/>
      <c r="AC200" s="156"/>
      <c r="AD200" s="154"/>
      <c r="AE200" s="154"/>
      <c r="AF200" s="154"/>
      <c r="AG200" s="156"/>
      <c r="AH200" s="156"/>
      <c r="AI200" s="156"/>
      <c r="AJ200" s="154"/>
      <c r="AK200" s="154"/>
      <c r="AL200" s="154"/>
      <c r="AM200" s="156"/>
      <c r="AN200" s="156"/>
      <c r="AO200" s="156"/>
      <c r="AP200" s="154">
        <v>0</v>
      </c>
      <c r="AQ200" s="154">
        <v>0</v>
      </c>
      <c r="AR200" s="154">
        <v>0</v>
      </c>
      <c r="AS200" s="156">
        <v>20250</v>
      </c>
      <c r="AT200" s="156"/>
      <c r="AU200" s="156"/>
      <c r="AV200" s="154">
        <f t="shared" si="656"/>
        <v>20250</v>
      </c>
      <c r="AW200" s="154">
        <f t="shared" si="656"/>
        <v>0</v>
      </c>
      <c r="AX200" s="154">
        <f t="shared" si="656"/>
        <v>0</v>
      </c>
      <c r="AY200" s="156"/>
      <c r="AZ200" s="156"/>
      <c r="BA200" s="156"/>
      <c r="BB200" s="154">
        <f t="shared" si="657"/>
        <v>20250</v>
      </c>
      <c r="BC200" s="154">
        <f t="shared" si="658"/>
        <v>0</v>
      </c>
      <c r="BD200" s="154">
        <f t="shared" si="659"/>
        <v>0</v>
      </c>
    </row>
    <row r="201" spans="1:56" s="84" customFormat="1" ht="22.5" customHeight="1" x14ac:dyDescent="0.25">
      <c r="A201" s="149"/>
      <c r="B201" s="185" t="s">
        <v>292</v>
      </c>
      <c r="C201" s="186" t="s">
        <v>493</v>
      </c>
      <c r="D201" s="160"/>
      <c r="E201" s="160"/>
      <c r="F201" s="80">
        <f t="shared" ref="F201:AK201" si="660">SUM(F202:F219)</f>
        <v>1249873.3</v>
      </c>
      <c r="G201" s="80">
        <f t="shared" si="660"/>
        <v>1250412.1000000001</v>
      </c>
      <c r="H201" s="80">
        <f t="shared" si="660"/>
        <v>1256887</v>
      </c>
      <c r="I201" s="80">
        <f t="shared" si="660"/>
        <v>6758.9999999999945</v>
      </c>
      <c r="J201" s="80">
        <f t="shared" si="660"/>
        <v>9998.3999999999942</v>
      </c>
      <c r="K201" s="80">
        <f t="shared" si="660"/>
        <v>9801.0999999999949</v>
      </c>
      <c r="L201" s="81">
        <f t="shared" si="660"/>
        <v>1256632.3</v>
      </c>
      <c r="M201" s="81">
        <f t="shared" si="660"/>
        <v>1260410.5</v>
      </c>
      <c r="N201" s="81">
        <f t="shared" si="660"/>
        <v>1266688.0999999999</v>
      </c>
      <c r="O201" s="81">
        <f t="shared" si="660"/>
        <v>0</v>
      </c>
      <c r="P201" s="81">
        <f t="shared" si="660"/>
        <v>0</v>
      </c>
      <c r="Q201" s="81">
        <f t="shared" si="660"/>
        <v>0</v>
      </c>
      <c r="R201" s="81">
        <f t="shared" si="660"/>
        <v>1256632.2999999998</v>
      </c>
      <c r="S201" s="81">
        <f t="shared" si="660"/>
        <v>1260410.5</v>
      </c>
      <c r="T201" s="81">
        <f t="shared" si="660"/>
        <v>1266688.0999999999</v>
      </c>
      <c r="U201" s="81">
        <f t="shared" si="660"/>
        <v>1792</v>
      </c>
      <c r="V201" s="81">
        <f t="shared" si="660"/>
        <v>296.89999999999998</v>
      </c>
      <c r="W201" s="81">
        <f t="shared" si="660"/>
        <v>296.89999999999998</v>
      </c>
      <c r="X201" s="81">
        <f t="shared" si="660"/>
        <v>1258424.2999999998</v>
      </c>
      <c r="Y201" s="81">
        <f t="shared" si="660"/>
        <v>1260707.4000000001</v>
      </c>
      <c r="Z201" s="81">
        <f t="shared" si="660"/>
        <v>1266985</v>
      </c>
      <c r="AA201" s="81">
        <f t="shared" si="660"/>
        <v>1335</v>
      </c>
      <c r="AB201" s="81">
        <f t="shared" si="660"/>
        <v>0</v>
      </c>
      <c r="AC201" s="81">
        <f t="shared" si="660"/>
        <v>0</v>
      </c>
      <c r="AD201" s="81">
        <f t="shared" si="660"/>
        <v>1259759.2999999998</v>
      </c>
      <c r="AE201" s="81">
        <f t="shared" si="660"/>
        <v>1260707.4000000001</v>
      </c>
      <c r="AF201" s="81">
        <f>SUM(AF202:AF219)</f>
        <v>1266985</v>
      </c>
      <c r="AG201" s="81">
        <f t="shared" si="660"/>
        <v>-69690.5</v>
      </c>
      <c r="AH201" s="81">
        <f t="shared" si="660"/>
        <v>-129733.4</v>
      </c>
      <c r="AI201" s="81">
        <f t="shared" si="660"/>
        <v>-133973.4</v>
      </c>
      <c r="AJ201" s="81">
        <f t="shared" si="660"/>
        <v>1190068.8</v>
      </c>
      <c r="AK201" s="81">
        <f t="shared" si="660"/>
        <v>1130974.0000000002</v>
      </c>
      <c r="AL201" s="81">
        <f>SUM(AL202:AL219)</f>
        <v>1133011.6000000001</v>
      </c>
      <c r="AM201" s="81">
        <f t="shared" ref="AM201:AO201" si="661">SUM(AM202:AM219)</f>
        <v>-3525.8</v>
      </c>
      <c r="AN201" s="81">
        <f t="shared" si="661"/>
        <v>0</v>
      </c>
      <c r="AO201" s="81">
        <f t="shared" si="661"/>
        <v>0</v>
      </c>
      <c r="AP201" s="81">
        <f>SUM(AP202:AP219)-AP217-AP218</f>
        <v>1186543</v>
      </c>
      <c r="AQ201" s="81">
        <f t="shared" ref="AQ201:AX201" si="662">SUM(AQ202:AQ219)-AQ217-AQ218</f>
        <v>1130974.0000000002</v>
      </c>
      <c r="AR201" s="81">
        <f t="shared" si="662"/>
        <v>1133011.6000000001</v>
      </c>
      <c r="AS201" s="81">
        <f t="shared" si="662"/>
        <v>-5206.4999999999982</v>
      </c>
      <c r="AT201" s="81">
        <f t="shared" si="662"/>
        <v>0</v>
      </c>
      <c r="AU201" s="81">
        <f t="shared" si="662"/>
        <v>0</v>
      </c>
      <c r="AV201" s="81">
        <f t="shared" si="662"/>
        <v>1181336.5</v>
      </c>
      <c r="AW201" s="81">
        <f t="shared" si="662"/>
        <v>1130974.0000000002</v>
      </c>
      <c r="AX201" s="81">
        <f t="shared" si="662"/>
        <v>1133011.6000000001</v>
      </c>
      <c r="AY201" s="81">
        <f t="shared" ref="AY201:BD201" si="663">SUM(AY202:AY219)-AY217-AY218</f>
        <v>-4531.1000000000004</v>
      </c>
      <c r="AZ201" s="81">
        <f t="shared" si="663"/>
        <v>0</v>
      </c>
      <c r="BA201" s="81">
        <f t="shared" si="663"/>
        <v>0</v>
      </c>
      <c r="BB201" s="81">
        <f t="shared" si="663"/>
        <v>1176805.4000000001</v>
      </c>
      <c r="BC201" s="81">
        <f t="shared" si="663"/>
        <v>1130974.0000000002</v>
      </c>
      <c r="BD201" s="81">
        <f t="shared" si="663"/>
        <v>1133011.6000000001</v>
      </c>
    </row>
    <row r="202" spans="1:56" s="84" customFormat="1" ht="60.75" customHeight="1" x14ac:dyDescent="0.25">
      <c r="A202" s="149">
        <v>915</v>
      </c>
      <c r="B202" s="70" t="s">
        <v>293</v>
      </c>
      <c r="C202" s="164" t="s">
        <v>188</v>
      </c>
      <c r="D202" s="160">
        <v>41</v>
      </c>
      <c r="E202" s="160">
        <v>55</v>
      </c>
      <c r="F202" s="161">
        <v>260</v>
      </c>
      <c r="G202" s="161">
        <v>260</v>
      </c>
      <c r="H202" s="161">
        <v>260</v>
      </c>
      <c r="I202" s="162">
        <f t="shared" si="624"/>
        <v>0</v>
      </c>
      <c r="J202" s="162">
        <f t="shared" si="624"/>
        <v>0</v>
      </c>
      <c r="K202" s="162">
        <f t="shared" si="624"/>
        <v>0</v>
      </c>
      <c r="L202" s="156">
        <v>260</v>
      </c>
      <c r="M202" s="156">
        <v>260</v>
      </c>
      <c r="N202" s="156">
        <v>260</v>
      </c>
      <c r="O202" s="156"/>
      <c r="P202" s="156"/>
      <c r="Q202" s="156"/>
      <c r="R202" s="154">
        <f t="shared" si="619"/>
        <v>260</v>
      </c>
      <c r="S202" s="154">
        <f t="shared" si="619"/>
        <v>260</v>
      </c>
      <c r="T202" s="154">
        <f t="shared" si="619"/>
        <v>260</v>
      </c>
      <c r="U202" s="156"/>
      <c r="V202" s="156"/>
      <c r="W202" s="156"/>
      <c r="X202" s="154">
        <f t="shared" ref="X202:Z215" si="664">R202+U202</f>
        <v>260</v>
      </c>
      <c r="Y202" s="154">
        <f t="shared" si="664"/>
        <v>260</v>
      </c>
      <c r="Z202" s="154">
        <f t="shared" si="664"/>
        <v>260</v>
      </c>
      <c r="AA202" s="156"/>
      <c r="AB202" s="156"/>
      <c r="AC202" s="156"/>
      <c r="AD202" s="154">
        <f t="shared" ref="AD202:AF216" si="665">X202+AA202</f>
        <v>260</v>
      </c>
      <c r="AE202" s="154">
        <f t="shared" si="665"/>
        <v>260</v>
      </c>
      <c r="AF202" s="187">
        <f t="shared" si="665"/>
        <v>260</v>
      </c>
      <c r="AG202" s="156"/>
      <c r="AH202" s="156"/>
      <c r="AI202" s="156"/>
      <c r="AJ202" s="154">
        <f t="shared" ref="AJ202:AL216" si="666">AD202+AG202</f>
        <v>260</v>
      </c>
      <c r="AK202" s="154">
        <f t="shared" si="666"/>
        <v>260</v>
      </c>
      <c r="AL202" s="154">
        <f>AF202+AI202</f>
        <v>260</v>
      </c>
      <c r="AM202" s="156"/>
      <c r="AN202" s="156"/>
      <c r="AO202" s="156"/>
      <c r="AP202" s="154">
        <f t="shared" ref="AP202:AR215" si="667">AJ202+AM202</f>
        <v>260</v>
      </c>
      <c r="AQ202" s="154">
        <f t="shared" si="667"/>
        <v>260</v>
      </c>
      <c r="AR202" s="154">
        <f>AL202+AO202</f>
        <v>260</v>
      </c>
      <c r="AS202" s="156"/>
      <c r="AT202" s="156"/>
      <c r="AU202" s="156"/>
      <c r="AV202" s="154">
        <f t="shared" ref="AV202:AX215" si="668">AP202+AS202</f>
        <v>260</v>
      </c>
      <c r="AW202" s="154">
        <f t="shared" si="668"/>
        <v>260</v>
      </c>
      <c r="AX202" s="154">
        <f>AR202+AU202</f>
        <v>260</v>
      </c>
      <c r="AY202" s="156">
        <v>-16</v>
      </c>
      <c r="AZ202" s="156"/>
      <c r="BA202" s="156"/>
      <c r="BB202" s="154">
        <f t="shared" ref="BB202:BB215" si="669">AV202+AY202</f>
        <v>244</v>
      </c>
      <c r="BC202" s="154">
        <f t="shared" ref="BC202:BC209" si="670">AW202+AZ202</f>
        <v>260</v>
      </c>
      <c r="BD202" s="154">
        <f>AX202+BA202</f>
        <v>260</v>
      </c>
    </row>
    <row r="203" spans="1:56" s="84" customFormat="1" ht="56.25" x14ac:dyDescent="0.3">
      <c r="A203" s="149">
        <v>911</v>
      </c>
      <c r="B203" s="70" t="s">
        <v>294</v>
      </c>
      <c r="C203" s="150" t="s">
        <v>189</v>
      </c>
      <c r="D203" s="160">
        <v>62</v>
      </c>
      <c r="E203" s="160">
        <v>75</v>
      </c>
      <c r="F203" s="161">
        <v>39680</v>
      </c>
      <c r="G203" s="161">
        <v>39680</v>
      </c>
      <c r="H203" s="161">
        <v>39680</v>
      </c>
      <c r="I203" s="162">
        <f t="shared" si="624"/>
        <v>0</v>
      </c>
      <c r="J203" s="162">
        <f t="shared" si="624"/>
        <v>0</v>
      </c>
      <c r="K203" s="162">
        <f t="shared" si="624"/>
        <v>0</v>
      </c>
      <c r="L203" s="156">
        <v>39680</v>
      </c>
      <c r="M203" s="156">
        <v>39680</v>
      </c>
      <c r="N203" s="156">
        <v>39680</v>
      </c>
      <c r="O203" s="156"/>
      <c r="P203" s="156"/>
      <c r="Q203" s="156"/>
      <c r="R203" s="154">
        <f t="shared" si="619"/>
        <v>39680</v>
      </c>
      <c r="S203" s="154">
        <f t="shared" si="619"/>
        <v>39680</v>
      </c>
      <c r="T203" s="154">
        <f t="shared" si="619"/>
        <v>39680</v>
      </c>
      <c r="U203" s="156"/>
      <c r="V203" s="156"/>
      <c r="W203" s="156"/>
      <c r="X203" s="154">
        <f t="shared" si="664"/>
        <v>39680</v>
      </c>
      <c r="Y203" s="154">
        <f t="shared" si="664"/>
        <v>39680</v>
      </c>
      <c r="Z203" s="154">
        <f t="shared" si="664"/>
        <v>39680</v>
      </c>
      <c r="AA203" s="156"/>
      <c r="AB203" s="156"/>
      <c r="AC203" s="156"/>
      <c r="AD203" s="154">
        <f t="shared" si="665"/>
        <v>39680</v>
      </c>
      <c r="AE203" s="154">
        <f t="shared" si="665"/>
        <v>39680</v>
      </c>
      <c r="AF203" s="154">
        <f t="shared" si="665"/>
        <v>39680</v>
      </c>
      <c r="AG203" s="156"/>
      <c r="AH203" s="156"/>
      <c r="AI203" s="156"/>
      <c r="AJ203" s="154">
        <f t="shared" si="666"/>
        <v>39680</v>
      </c>
      <c r="AK203" s="154">
        <f t="shared" si="666"/>
        <v>39680</v>
      </c>
      <c r="AL203" s="154">
        <f t="shared" si="666"/>
        <v>39680</v>
      </c>
      <c r="AM203" s="156"/>
      <c r="AN203" s="156"/>
      <c r="AO203" s="156"/>
      <c r="AP203" s="154">
        <f t="shared" si="667"/>
        <v>39680</v>
      </c>
      <c r="AQ203" s="154">
        <f t="shared" si="667"/>
        <v>39680</v>
      </c>
      <c r="AR203" s="154">
        <f t="shared" si="667"/>
        <v>39680</v>
      </c>
      <c r="AS203" s="156"/>
      <c r="AT203" s="156"/>
      <c r="AU203" s="156"/>
      <c r="AV203" s="154">
        <f t="shared" si="668"/>
        <v>39680</v>
      </c>
      <c r="AW203" s="154">
        <f t="shared" si="668"/>
        <v>39680</v>
      </c>
      <c r="AX203" s="154">
        <f t="shared" si="668"/>
        <v>39680</v>
      </c>
      <c r="AY203" s="156">
        <v>-4000</v>
      </c>
      <c r="AZ203" s="156"/>
      <c r="BA203" s="156"/>
      <c r="BB203" s="154">
        <f t="shared" si="669"/>
        <v>35680</v>
      </c>
      <c r="BC203" s="154">
        <f t="shared" si="670"/>
        <v>39680</v>
      </c>
      <c r="BD203" s="154">
        <f t="shared" ref="BD203:BD206" si="671">AX203+BA203</f>
        <v>39680</v>
      </c>
    </row>
    <row r="204" spans="1:56" s="84" customFormat="1" ht="75.75" customHeight="1" x14ac:dyDescent="0.3">
      <c r="A204" s="149">
        <v>911</v>
      </c>
      <c r="B204" s="70" t="s">
        <v>295</v>
      </c>
      <c r="C204" s="150" t="s">
        <v>190</v>
      </c>
      <c r="D204" s="160">
        <v>53</v>
      </c>
      <c r="E204" s="160">
        <v>66</v>
      </c>
      <c r="F204" s="161">
        <v>2260.1</v>
      </c>
      <c r="G204" s="161">
        <v>2260.1</v>
      </c>
      <c r="H204" s="161">
        <v>2260.1</v>
      </c>
      <c r="I204" s="162">
        <f t="shared" si="624"/>
        <v>0</v>
      </c>
      <c r="J204" s="162">
        <f t="shared" si="624"/>
        <v>0</v>
      </c>
      <c r="K204" s="162">
        <f t="shared" si="624"/>
        <v>0</v>
      </c>
      <c r="L204" s="156">
        <v>2260.1</v>
      </c>
      <c r="M204" s="156">
        <v>2260.1</v>
      </c>
      <c r="N204" s="156">
        <v>2260.1</v>
      </c>
      <c r="O204" s="156"/>
      <c r="P204" s="156"/>
      <c r="Q204" s="156"/>
      <c r="R204" s="154">
        <f t="shared" si="619"/>
        <v>2260.1</v>
      </c>
      <c r="S204" s="154">
        <f t="shared" si="619"/>
        <v>2260.1</v>
      </c>
      <c r="T204" s="154">
        <f t="shared" si="619"/>
        <v>2260.1</v>
      </c>
      <c r="U204" s="156"/>
      <c r="V204" s="156"/>
      <c r="W204" s="156"/>
      <c r="X204" s="154">
        <f t="shared" si="664"/>
        <v>2260.1</v>
      </c>
      <c r="Y204" s="154">
        <f t="shared" si="664"/>
        <v>2260.1</v>
      </c>
      <c r="Z204" s="154">
        <f t="shared" si="664"/>
        <v>2260.1</v>
      </c>
      <c r="AA204" s="156"/>
      <c r="AB204" s="156"/>
      <c r="AC204" s="156"/>
      <c r="AD204" s="154">
        <f t="shared" si="665"/>
        <v>2260.1</v>
      </c>
      <c r="AE204" s="154">
        <f t="shared" si="665"/>
        <v>2260.1</v>
      </c>
      <c r="AF204" s="154">
        <f t="shared" si="665"/>
        <v>2260.1</v>
      </c>
      <c r="AG204" s="156"/>
      <c r="AH204" s="156"/>
      <c r="AI204" s="156"/>
      <c r="AJ204" s="154">
        <f t="shared" si="666"/>
        <v>2260.1</v>
      </c>
      <c r="AK204" s="154">
        <f t="shared" si="666"/>
        <v>2260.1</v>
      </c>
      <c r="AL204" s="154">
        <f t="shared" si="666"/>
        <v>2260.1</v>
      </c>
      <c r="AM204" s="156"/>
      <c r="AN204" s="156"/>
      <c r="AO204" s="156"/>
      <c r="AP204" s="154">
        <f t="shared" si="667"/>
        <v>2260.1</v>
      </c>
      <c r="AQ204" s="154">
        <f t="shared" si="667"/>
        <v>2260.1</v>
      </c>
      <c r="AR204" s="154">
        <f t="shared" si="667"/>
        <v>2260.1</v>
      </c>
      <c r="AS204" s="156"/>
      <c r="AT204" s="156"/>
      <c r="AU204" s="156"/>
      <c r="AV204" s="154">
        <f t="shared" si="668"/>
        <v>2260.1</v>
      </c>
      <c r="AW204" s="154">
        <f t="shared" si="668"/>
        <v>2260.1</v>
      </c>
      <c r="AX204" s="154">
        <f t="shared" si="668"/>
        <v>2260.1</v>
      </c>
      <c r="AY204" s="156"/>
      <c r="AZ204" s="156"/>
      <c r="BA204" s="156"/>
      <c r="BB204" s="154">
        <f t="shared" si="669"/>
        <v>2260.1</v>
      </c>
      <c r="BC204" s="154">
        <f t="shared" si="670"/>
        <v>2260.1</v>
      </c>
      <c r="BD204" s="154">
        <f t="shared" si="671"/>
        <v>2260.1</v>
      </c>
    </row>
    <row r="205" spans="1:56" s="84" customFormat="1" ht="75" x14ac:dyDescent="0.3">
      <c r="A205" s="149">
        <v>905</v>
      </c>
      <c r="B205" s="70" t="s">
        <v>296</v>
      </c>
      <c r="C205" s="150" t="s">
        <v>297</v>
      </c>
      <c r="D205" s="160">
        <v>59</v>
      </c>
      <c r="E205" s="160">
        <v>72</v>
      </c>
      <c r="F205" s="161">
        <v>58382</v>
      </c>
      <c r="G205" s="161">
        <v>58382</v>
      </c>
      <c r="H205" s="161">
        <v>58382</v>
      </c>
      <c r="I205" s="162">
        <f t="shared" si="624"/>
        <v>0</v>
      </c>
      <c r="J205" s="162">
        <f t="shared" si="624"/>
        <v>0</v>
      </c>
      <c r="K205" s="162">
        <f t="shared" si="624"/>
        <v>0</v>
      </c>
      <c r="L205" s="156">
        <v>58382</v>
      </c>
      <c r="M205" s="156">
        <v>58382</v>
      </c>
      <c r="N205" s="156">
        <v>58382</v>
      </c>
      <c r="O205" s="156">
        <v>-34507</v>
      </c>
      <c r="P205" s="156">
        <v>-31513</v>
      </c>
      <c r="Q205" s="156">
        <v>-31336</v>
      </c>
      <c r="R205" s="154">
        <f t="shared" si="619"/>
        <v>23875</v>
      </c>
      <c r="S205" s="154">
        <f t="shared" si="619"/>
        <v>26869</v>
      </c>
      <c r="T205" s="154">
        <f t="shared" si="619"/>
        <v>27046</v>
      </c>
      <c r="U205" s="156"/>
      <c r="V205" s="156"/>
      <c r="W205" s="156"/>
      <c r="X205" s="154">
        <f t="shared" si="664"/>
        <v>23875</v>
      </c>
      <c r="Y205" s="154">
        <f t="shared" si="664"/>
        <v>26869</v>
      </c>
      <c r="Z205" s="154">
        <f t="shared" si="664"/>
        <v>27046</v>
      </c>
      <c r="AA205" s="156"/>
      <c r="AB205" s="156"/>
      <c r="AC205" s="156"/>
      <c r="AD205" s="154">
        <f t="shared" si="665"/>
        <v>23875</v>
      </c>
      <c r="AE205" s="154">
        <f t="shared" si="665"/>
        <v>26869</v>
      </c>
      <c r="AF205" s="154">
        <f t="shared" si="665"/>
        <v>27046</v>
      </c>
      <c r="AG205" s="156"/>
      <c r="AH205" s="156"/>
      <c r="AI205" s="156"/>
      <c r="AJ205" s="154">
        <f t="shared" si="666"/>
        <v>23875</v>
      </c>
      <c r="AK205" s="154">
        <f t="shared" si="666"/>
        <v>26869</v>
      </c>
      <c r="AL205" s="154">
        <f t="shared" si="666"/>
        <v>27046</v>
      </c>
      <c r="AM205" s="156"/>
      <c r="AN205" s="156"/>
      <c r="AO205" s="156"/>
      <c r="AP205" s="154">
        <f t="shared" si="667"/>
        <v>23875</v>
      </c>
      <c r="AQ205" s="154">
        <f t="shared" si="667"/>
        <v>26869</v>
      </c>
      <c r="AR205" s="154">
        <f t="shared" si="667"/>
        <v>27046</v>
      </c>
      <c r="AS205" s="156">
        <v>-2272.4</v>
      </c>
      <c r="AT205" s="156"/>
      <c r="AU205" s="156"/>
      <c r="AV205" s="154">
        <f t="shared" si="668"/>
        <v>21602.6</v>
      </c>
      <c r="AW205" s="154">
        <f t="shared" si="668"/>
        <v>26869</v>
      </c>
      <c r="AX205" s="154">
        <f t="shared" si="668"/>
        <v>27046</v>
      </c>
      <c r="AY205" s="156"/>
      <c r="AZ205" s="156"/>
      <c r="BA205" s="156"/>
      <c r="BB205" s="154">
        <f t="shared" si="669"/>
        <v>21602.6</v>
      </c>
      <c r="BC205" s="154">
        <f t="shared" si="670"/>
        <v>26869</v>
      </c>
      <c r="BD205" s="154">
        <f t="shared" si="671"/>
        <v>27046</v>
      </c>
    </row>
    <row r="206" spans="1:56" s="84" customFormat="1" ht="56.25" x14ac:dyDescent="0.3">
      <c r="A206" s="149">
        <v>900</v>
      </c>
      <c r="B206" s="70" t="s">
        <v>298</v>
      </c>
      <c r="C206" s="150" t="s">
        <v>232</v>
      </c>
      <c r="D206" s="160">
        <v>66</v>
      </c>
      <c r="E206" s="160">
        <v>79</v>
      </c>
      <c r="F206" s="161">
        <v>17</v>
      </c>
      <c r="G206" s="161">
        <v>18</v>
      </c>
      <c r="H206" s="161">
        <v>145</v>
      </c>
      <c r="I206" s="162">
        <f t="shared" si="624"/>
        <v>-0.19999999999999929</v>
      </c>
      <c r="J206" s="162">
        <f t="shared" si="624"/>
        <v>0</v>
      </c>
      <c r="K206" s="162">
        <f t="shared" si="624"/>
        <v>-0.40000000000000568</v>
      </c>
      <c r="L206" s="156">
        <v>16.8</v>
      </c>
      <c r="M206" s="156">
        <v>18</v>
      </c>
      <c r="N206" s="156">
        <v>144.6</v>
      </c>
      <c r="O206" s="156"/>
      <c r="P206" s="156"/>
      <c r="Q206" s="156"/>
      <c r="R206" s="154">
        <f t="shared" si="619"/>
        <v>16.8</v>
      </c>
      <c r="S206" s="154">
        <f t="shared" si="619"/>
        <v>18</v>
      </c>
      <c r="T206" s="154">
        <f t="shared" si="619"/>
        <v>144.6</v>
      </c>
      <c r="U206" s="156"/>
      <c r="V206" s="156"/>
      <c r="W206" s="156"/>
      <c r="X206" s="154">
        <f t="shared" si="664"/>
        <v>16.8</v>
      </c>
      <c r="Y206" s="154">
        <f t="shared" si="664"/>
        <v>18</v>
      </c>
      <c r="Z206" s="154">
        <f t="shared" si="664"/>
        <v>144.6</v>
      </c>
      <c r="AA206" s="156"/>
      <c r="AB206" s="156"/>
      <c r="AC206" s="156"/>
      <c r="AD206" s="154">
        <f t="shared" si="665"/>
        <v>16.8</v>
      </c>
      <c r="AE206" s="154">
        <f t="shared" si="665"/>
        <v>18</v>
      </c>
      <c r="AF206" s="154">
        <f t="shared" si="665"/>
        <v>144.6</v>
      </c>
      <c r="AG206" s="156"/>
      <c r="AH206" s="156"/>
      <c r="AI206" s="156"/>
      <c r="AJ206" s="154">
        <f t="shared" si="666"/>
        <v>16.8</v>
      </c>
      <c r="AK206" s="154">
        <f t="shared" si="666"/>
        <v>18</v>
      </c>
      <c r="AL206" s="154">
        <f t="shared" si="666"/>
        <v>144.6</v>
      </c>
      <c r="AM206" s="156"/>
      <c r="AN206" s="156"/>
      <c r="AO206" s="156"/>
      <c r="AP206" s="154">
        <f t="shared" si="667"/>
        <v>16.8</v>
      </c>
      <c r="AQ206" s="154">
        <f t="shared" si="667"/>
        <v>18</v>
      </c>
      <c r="AR206" s="154">
        <f t="shared" si="667"/>
        <v>144.6</v>
      </c>
      <c r="AS206" s="156"/>
      <c r="AT206" s="156"/>
      <c r="AU206" s="156"/>
      <c r="AV206" s="154">
        <f t="shared" si="668"/>
        <v>16.8</v>
      </c>
      <c r="AW206" s="154">
        <f t="shared" si="668"/>
        <v>18</v>
      </c>
      <c r="AX206" s="154">
        <f t="shared" si="668"/>
        <v>144.6</v>
      </c>
      <c r="AY206" s="156"/>
      <c r="AZ206" s="156"/>
      <c r="BA206" s="156"/>
      <c r="BB206" s="154">
        <f t="shared" si="669"/>
        <v>16.8</v>
      </c>
      <c r="BC206" s="154">
        <f t="shared" si="670"/>
        <v>18</v>
      </c>
      <c r="BD206" s="154">
        <f t="shared" si="671"/>
        <v>144.6</v>
      </c>
    </row>
    <row r="207" spans="1:56" s="84" customFormat="1" ht="62.25" customHeight="1" x14ac:dyDescent="0.3">
      <c r="A207" s="149">
        <v>900</v>
      </c>
      <c r="B207" s="70" t="s">
        <v>299</v>
      </c>
      <c r="C207" s="150" t="s">
        <v>238</v>
      </c>
      <c r="D207" s="160">
        <v>51</v>
      </c>
      <c r="E207" s="160">
        <v>64</v>
      </c>
      <c r="F207" s="161">
        <v>2618.5</v>
      </c>
      <c r="G207" s="161">
        <v>0</v>
      </c>
      <c r="H207" s="161">
        <v>1309.3</v>
      </c>
      <c r="I207" s="162">
        <f t="shared" si="624"/>
        <v>0</v>
      </c>
      <c r="J207" s="162">
        <f t="shared" si="624"/>
        <v>0</v>
      </c>
      <c r="K207" s="162">
        <f t="shared" si="624"/>
        <v>0</v>
      </c>
      <c r="L207" s="156">
        <v>2618.5</v>
      </c>
      <c r="M207" s="156">
        <v>0</v>
      </c>
      <c r="N207" s="156">
        <v>1309.3</v>
      </c>
      <c r="O207" s="156"/>
      <c r="P207" s="156"/>
      <c r="Q207" s="156"/>
      <c r="R207" s="154">
        <f t="shared" si="619"/>
        <v>2618.5</v>
      </c>
      <c r="S207" s="154">
        <f t="shared" si="619"/>
        <v>0</v>
      </c>
      <c r="T207" s="154">
        <f t="shared" si="619"/>
        <v>1309.3</v>
      </c>
      <c r="U207" s="156"/>
      <c r="V207" s="156"/>
      <c r="W207" s="156"/>
      <c r="X207" s="154">
        <f t="shared" si="664"/>
        <v>2618.5</v>
      </c>
      <c r="Y207" s="154">
        <f t="shared" si="664"/>
        <v>0</v>
      </c>
      <c r="Z207" s="154">
        <f t="shared" si="664"/>
        <v>1309.3</v>
      </c>
      <c r="AA207" s="156"/>
      <c r="AB207" s="156"/>
      <c r="AC207" s="156"/>
      <c r="AD207" s="154">
        <f t="shared" si="665"/>
        <v>2618.5</v>
      </c>
      <c r="AE207" s="154">
        <f t="shared" si="665"/>
        <v>0</v>
      </c>
      <c r="AF207" s="154">
        <f t="shared" si="665"/>
        <v>1309.3</v>
      </c>
      <c r="AG207" s="156">
        <v>-654.6</v>
      </c>
      <c r="AH207" s="156"/>
      <c r="AI207" s="156"/>
      <c r="AJ207" s="154">
        <f t="shared" si="666"/>
        <v>1963.9</v>
      </c>
      <c r="AK207" s="154">
        <f t="shared" si="666"/>
        <v>0</v>
      </c>
      <c r="AL207" s="154">
        <f>AF207+AI207</f>
        <v>1309.3</v>
      </c>
      <c r="AM207" s="156"/>
      <c r="AN207" s="156"/>
      <c r="AO207" s="156"/>
      <c r="AP207" s="154">
        <f t="shared" si="667"/>
        <v>1963.9</v>
      </c>
      <c r="AQ207" s="154">
        <f t="shared" si="667"/>
        <v>0</v>
      </c>
      <c r="AR207" s="154">
        <f>AL207+AO207</f>
        <v>1309.3</v>
      </c>
      <c r="AS207" s="156"/>
      <c r="AT207" s="156"/>
      <c r="AU207" s="156"/>
      <c r="AV207" s="154">
        <f t="shared" si="668"/>
        <v>1963.9</v>
      </c>
      <c r="AW207" s="154">
        <f t="shared" si="668"/>
        <v>0</v>
      </c>
      <c r="AX207" s="154">
        <f>AR207+AU207</f>
        <v>1309.3</v>
      </c>
      <c r="AY207" s="156"/>
      <c r="AZ207" s="156"/>
      <c r="BA207" s="156"/>
      <c r="BB207" s="154">
        <f t="shared" si="669"/>
        <v>1963.9</v>
      </c>
      <c r="BC207" s="154">
        <f t="shared" si="670"/>
        <v>0</v>
      </c>
      <c r="BD207" s="154">
        <f>AX207+BA207</f>
        <v>1309.3</v>
      </c>
    </row>
    <row r="208" spans="1:56" s="172" customFormat="1" ht="75" customHeight="1" x14ac:dyDescent="0.3">
      <c r="A208" s="149">
        <v>900</v>
      </c>
      <c r="B208" s="70" t="s">
        <v>300</v>
      </c>
      <c r="C208" s="188" t="s">
        <v>237</v>
      </c>
      <c r="D208" s="189"/>
      <c r="E208" s="189"/>
      <c r="F208" s="156"/>
      <c r="G208" s="156"/>
      <c r="H208" s="156"/>
      <c r="I208" s="190">
        <f t="shared" si="624"/>
        <v>0</v>
      </c>
      <c r="J208" s="191">
        <f t="shared" si="624"/>
        <v>0</v>
      </c>
      <c r="K208" s="191">
        <f t="shared" si="624"/>
        <v>0</v>
      </c>
      <c r="L208" s="156">
        <v>0</v>
      </c>
      <c r="M208" s="156">
        <v>0</v>
      </c>
      <c r="N208" s="156">
        <v>0</v>
      </c>
      <c r="O208" s="156">
        <v>654.70000000000005</v>
      </c>
      <c r="P208" s="156"/>
      <c r="Q208" s="156">
        <v>654.70000000000005</v>
      </c>
      <c r="R208" s="155">
        <f t="shared" si="619"/>
        <v>654.70000000000005</v>
      </c>
      <c r="S208" s="155">
        <f t="shared" si="619"/>
        <v>0</v>
      </c>
      <c r="T208" s="155">
        <f t="shared" si="619"/>
        <v>654.70000000000005</v>
      </c>
      <c r="U208" s="156"/>
      <c r="V208" s="156"/>
      <c r="W208" s="156"/>
      <c r="X208" s="155">
        <f t="shared" si="664"/>
        <v>654.70000000000005</v>
      </c>
      <c r="Y208" s="155">
        <f t="shared" si="664"/>
        <v>0</v>
      </c>
      <c r="Z208" s="155">
        <f t="shared" si="664"/>
        <v>654.70000000000005</v>
      </c>
      <c r="AA208" s="156"/>
      <c r="AB208" s="156"/>
      <c r="AC208" s="156"/>
      <c r="AD208" s="155">
        <f t="shared" si="665"/>
        <v>654.70000000000005</v>
      </c>
      <c r="AE208" s="155">
        <f t="shared" si="665"/>
        <v>0</v>
      </c>
      <c r="AF208" s="154">
        <f t="shared" si="665"/>
        <v>654.70000000000005</v>
      </c>
      <c r="AG208" s="156"/>
      <c r="AH208" s="156"/>
      <c r="AI208" s="156"/>
      <c r="AJ208" s="155">
        <f t="shared" si="666"/>
        <v>654.70000000000005</v>
      </c>
      <c r="AK208" s="155">
        <f t="shared" si="666"/>
        <v>0</v>
      </c>
      <c r="AL208" s="154">
        <f t="shared" si="666"/>
        <v>654.70000000000005</v>
      </c>
      <c r="AM208" s="156"/>
      <c r="AN208" s="156"/>
      <c r="AO208" s="156"/>
      <c r="AP208" s="155">
        <f t="shared" si="667"/>
        <v>654.70000000000005</v>
      </c>
      <c r="AQ208" s="155">
        <f t="shared" si="667"/>
        <v>0</v>
      </c>
      <c r="AR208" s="154">
        <f t="shared" si="667"/>
        <v>654.70000000000005</v>
      </c>
      <c r="AS208" s="156"/>
      <c r="AT208" s="156"/>
      <c r="AU208" s="156"/>
      <c r="AV208" s="155">
        <f t="shared" si="668"/>
        <v>654.70000000000005</v>
      </c>
      <c r="AW208" s="155">
        <f t="shared" si="668"/>
        <v>0</v>
      </c>
      <c r="AX208" s="154">
        <f t="shared" si="668"/>
        <v>654.70000000000005</v>
      </c>
      <c r="AY208" s="156"/>
      <c r="AZ208" s="156"/>
      <c r="BA208" s="156"/>
      <c r="BB208" s="155">
        <f t="shared" si="669"/>
        <v>654.70000000000005</v>
      </c>
      <c r="BC208" s="155">
        <f t="shared" si="670"/>
        <v>0</v>
      </c>
      <c r="BD208" s="154">
        <f t="shared" ref="BD208:BD215" si="672">AX208+BA208</f>
        <v>654.70000000000005</v>
      </c>
    </row>
    <row r="209" spans="1:56" s="172" customFormat="1" ht="55.5" customHeight="1" x14ac:dyDescent="0.3">
      <c r="A209" s="149">
        <v>911</v>
      </c>
      <c r="B209" s="70" t="s">
        <v>301</v>
      </c>
      <c r="C209" s="164" t="s">
        <v>191</v>
      </c>
      <c r="D209" s="189"/>
      <c r="E209" s="160">
        <v>71</v>
      </c>
      <c r="F209" s="156"/>
      <c r="G209" s="156"/>
      <c r="H209" s="156"/>
      <c r="I209" s="190">
        <f t="shared" si="624"/>
        <v>0</v>
      </c>
      <c r="J209" s="191">
        <f t="shared" si="624"/>
        <v>0</v>
      </c>
      <c r="K209" s="191">
        <f t="shared" si="624"/>
        <v>0</v>
      </c>
      <c r="L209" s="156">
        <v>0</v>
      </c>
      <c r="M209" s="156">
        <v>0</v>
      </c>
      <c r="N209" s="156">
        <v>0</v>
      </c>
      <c r="O209" s="156">
        <v>1200</v>
      </c>
      <c r="P209" s="156">
        <v>1310</v>
      </c>
      <c r="Q209" s="156">
        <v>1330</v>
      </c>
      <c r="R209" s="155">
        <f t="shared" si="619"/>
        <v>1200</v>
      </c>
      <c r="S209" s="155">
        <f t="shared" si="619"/>
        <v>1310</v>
      </c>
      <c r="T209" s="155">
        <f t="shared" si="619"/>
        <v>1330</v>
      </c>
      <c r="U209" s="156"/>
      <c r="V209" s="156"/>
      <c r="W209" s="156"/>
      <c r="X209" s="155">
        <f t="shared" si="664"/>
        <v>1200</v>
      </c>
      <c r="Y209" s="155">
        <f t="shared" si="664"/>
        <v>1310</v>
      </c>
      <c r="Z209" s="155">
        <f t="shared" si="664"/>
        <v>1330</v>
      </c>
      <c r="AA209" s="156"/>
      <c r="AB209" s="156"/>
      <c r="AC209" s="156"/>
      <c r="AD209" s="155">
        <f t="shared" si="665"/>
        <v>1200</v>
      </c>
      <c r="AE209" s="155">
        <f t="shared" si="665"/>
        <v>1310</v>
      </c>
      <c r="AF209" s="154">
        <f t="shared" si="665"/>
        <v>1330</v>
      </c>
      <c r="AG209" s="156"/>
      <c r="AH209" s="156"/>
      <c r="AI209" s="156"/>
      <c r="AJ209" s="155">
        <f t="shared" si="666"/>
        <v>1200</v>
      </c>
      <c r="AK209" s="155">
        <f t="shared" si="666"/>
        <v>1310</v>
      </c>
      <c r="AL209" s="154">
        <f t="shared" si="666"/>
        <v>1330</v>
      </c>
      <c r="AM209" s="156"/>
      <c r="AN209" s="156"/>
      <c r="AO209" s="156"/>
      <c r="AP209" s="155">
        <f t="shared" si="667"/>
        <v>1200</v>
      </c>
      <c r="AQ209" s="155">
        <f t="shared" si="667"/>
        <v>1310</v>
      </c>
      <c r="AR209" s="154">
        <f t="shared" si="667"/>
        <v>1330</v>
      </c>
      <c r="AS209" s="156">
        <v>-550</v>
      </c>
      <c r="AT209" s="156"/>
      <c r="AU209" s="156"/>
      <c r="AV209" s="155">
        <f t="shared" si="668"/>
        <v>650</v>
      </c>
      <c r="AW209" s="155">
        <f t="shared" si="668"/>
        <v>1310</v>
      </c>
      <c r="AX209" s="154">
        <f t="shared" si="668"/>
        <v>1330</v>
      </c>
      <c r="AY209" s="156">
        <v>74.2</v>
      </c>
      <c r="AZ209" s="156"/>
      <c r="BA209" s="156"/>
      <c r="BB209" s="155">
        <f t="shared" si="669"/>
        <v>724.2</v>
      </c>
      <c r="BC209" s="155">
        <f t="shared" si="670"/>
        <v>1310</v>
      </c>
      <c r="BD209" s="154">
        <f t="shared" si="672"/>
        <v>1330</v>
      </c>
    </row>
    <row r="210" spans="1:56" s="84" customFormat="1" ht="67.5" customHeight="1" x14ac:dyDescent="0.25">
      <c r="A210" s="149">
        <v>915</v>
      </c>
      <c r="B210" s="70" t="s">
        <v>302</v>
      </c>
      <c r="C210" s="164" t="s">
        <v>192</v>
      </c>
      <c r="D210" s="160">
        <v>42</v>
      </c>
      <c r="E210" s="160">
        <v>50</v>
      </c>
      <c r="F210" s="161">
        <v>615</v>
      </c>
      <c r="G210" s="161">
        <v>634</v>
      </c>
      <c r="H210" s="161">
        <v>659</v>
      </c>
      <c r="I210" s="162">
        <f t="shared" si="624"/>
        <v>0</v>
      </c>
      <c r="J210" s="162">
        <f t="shared" si="624"/>
        <v>0</v>
      </c>
      <c r="K210" s="162">
        <f t="shared" si="624"/>
        <v>0</v>
      </c>
      <c r="L210" s="156">
        <v>615</v>
      </c>
      <c r="M210" s="156">
        <v>634</v>
      </c>
      <c r="N210" s="156">
        <v>659</v>
      </c>
      <c r="O210" s="156"/>
      <c r="P210" s="156"/>
      <c r="Q210" s="156"/>
      <c r="R210" s="154">
        <f t="shared" si="619"/>
        <v>615</v>
      </c>
      <c r="S210" s="154">
        <f t="shared" si="619"/>
        <v>634</v>
      </c>
      <c r="T210" s="154">
        <f t="shared" si="619"/>
        <v>659</v>
      </c>
      <c r="U210" s="156"/>
      <c r="V210" s="156"/>
      <c r="W210" s="156"/>
      <c r="X210" s="154">
        <f t="shared" si="664"/>
        <v>615</v>
      </c>
      <c r="Y210" s="154">
        <f t="shared" si="664"/>
        <v>634</v>
      </c>
      <c r="Z210" s="154">
        <f t="shared" si="664"/>
        <v>659</v>
      </c>
      <c r="AA210" s="156"/>
      <c r="AB210" s="156"/>
      <c r="AC210" s="156"/>
      <c r="AD210" s="154">
        <f t="shared" si="665"/>
        <v>615</v>
      </c>
      <c r="AE210" s="154">
        <f t="shared" si="665"/>
        <v>634</v>
      </c>
      <c r="AF210" s="154">
        <f t="shared" si="665"/>
        <v>659</v>
      </c>
      <c r="AG210" s="156">
        <v>40</v>
      </c>
      <c r="AH210" s="156">
        <v>-634</v>
      </c>
      <c r="AI210" s="156">
        <v>-659</v>
      </c>
      <c r="AJ210" s="154">
        <f t="shared" si="666"/>
        <v>655</v>
      </c>
      <c r="AK210" s="154">
        <f>AE210+AH210</f>
        <v>0</v>
      </c>
      <c r="AL210" s="154">
        <f t="shared" si="666"/>
        <v>0</v>
      </c>
      <c r="AM210" s="156"/>
      <c r="AN210" s="156"/>
      <c r="AO210" s="156"/>
      <c r="AP210" s="154">
        <f t="shared" si="667"/>
        <v>655</v>
      </c>
      <c r="AQ210" s="154">
        <f>AK210+AN210</f>
        <v>0</v>
      </c>
      <c r="AR210" s="154">
        <f t="shared" si="667"/>
        <v>0</v>
      </c>
      <c r="AS210" s="156">
        <v>-88.5</v>
      </c>
      <c r="AT210" s="156"/>
      <c r="AU210" s="156"/>
      <c r="AV210" s="154">
        <f t="shared" si="668"/>
        <v>566.5</v>
      </c>
      <c r="AW210" s="154">
        <f>AQ210+AT210</f>
        <v>0</v>
      </c>
      <c r="AX210" s="154">
        <f t="shared" si="668"/>
        <v>0</v>
      </c>
      <c r="AY210" s="156"/>
      <c r="AZ210" s="156"/>
      <c r="BA210" s="156"/>
      <c r="BB210" s="154">
        <f t="shared" si="669"/>
        <v>566.5</v>
      </c>
      <c r="BC210" s="154">
        <f>AW210+AZ210</f>
        <v>0</v>
      </c>
      <c r="BD210" s="154">
        <f t="shared" si="672"/>
        <v>0</v>
      </c>
    </row>
    <row r="211" spans="1:56" s="172" customFormat="1" ht="56.25" customHeight="1" x14ac:dyDescent="0.25">
      <c r="A211" s="149">
        <v>915</v>
      </c>
      <c r="B211" s="70" t="s">
        <v>303</v>
      </c>
      <c r="C211" s="164" t="s">
        <v>193</v>
      </c>
      <c r="D211" s="160"/>
      <c r="E211" s="160">
        <v>51</v>
      </c>
      <c r="F211" s="161"/>
      <c r="G211" s="161"/>
      <c r="H211" s="161"/>
      <c r="I211" s="192">
        <f t="shared" si="624"/>
        <v>4.8</v>
      </c>
      <c r="J211" s="162">
        <f t="shared" si="624"/>
        <v>0</v>
      </c>
      <c r="K211" s="162">
        <f t="shared" si="624"/>
        <v>0</v>
      </c>
      <c r="L211" s="156">
        <v>4.8</v>
      </c>
      <c r="M211" s="156">
        <v>0</v>
      </c>
      <c r="N211" s="156">
        <v>0</v>
      </c>
      <c r="O211" s="156"/>
      <c r="P211" s="156"/>
      <c r="Q211" s="156"/>
      <c r="R211" s="154">
        <f t="shared" si="619"/>
        <v>4.8</v>
      </c>
      <c r="S211" s="154">
        <f t="shared" si="619"/>
        <v>0</v>
      </c>
      <c r="T211" s="154">
        <f t="shared" si="619"/>
        <v>0</v>
      </c>
      <c r="U211" s="156">
        <v>6.6</v>
      </c>
      <c r="V211" s="156"/>
      <c r="W211" s="156"/>
      <c r="X211" s="154">
        <f t="shared" si="664"/>
        <v>11.399999999999999</v>
      </c>
      <c r="Y211" s="154">
        <f t="shared" si="664"/>
        <v>0</v>
      </c>
      <c r="Z211" s="154">
        <f t="shared" si="664"/>
        <v>0</v>
      </c>
      <c r="AA211" s="156"/>
      <c r="AB211" s="156"/>
      <c r="AC211" s="156"/>
      <c r="AD211" s="154">
        <f t="shared" si="665"/>
        <v>11.399999999999999</v>
      </c>
      <c r="AE211" s="154">
        <f t="shared" si="665"/>
        <v>0</v>
      </c>
      <c r="AF211" s="154">
        <f t="shared" si="665"/>
        <v>0</v>
      </c>
      <c r="AG211" s="156"/>
      <c r="AH211" s="156"/>
      <c r="AI211" s="156"/>
      <c r="AJ211" s="154">
        <f t="shared" si="666"/>
        <v>11.399999999999999</v>
      </c>
      <c r="AK211" s="154">
        <f t="shared" si="666"/>
        <v>0</v>
      </c>
      <c r="AL211" s="154">
        <f t="shared" si="666"/>
        <v>0</v>
      </c>
      <c r="AM211" s="156"/>
      <c r="AN211" s="156"/>
      <c r="AO211" s="156"/>
      <c r="AP211" s="154">
        <f t="shared" si="667"/>
        <v>11.399999999999999</v>
      </c>
      <c r="AQ211" s="154">
        <f t="shared" si="667"/>
        <v>0</v>
      </c>
      <c r="AR211" s="154">
        <f t="shared" si="667"/>
        <v>0</v>
      </c>
      <c r="AS211" s="156"/>
      <c r="AT211" s="156"/>
      <c r="AU211" s="156"/>
      <c r="AV211" s="154">
        <f t="shared" si="668"/>
        <v>11.399999999999999</v>
      </c>
      <c r="AW211" s="154">
        <f t="shared" si="668"/>
        <v>0</v>
      </c>
      <c r="AX211" s="154">
        <f t="shared" si="668"/>
        <v>0</v>
      </c>
      <c r="AY211" s="156"/>
      <c r="AZ211" s="156"/>
      <c r="BA211" s="156"/>
      <c r="BB211" s="154">
        <f t="shared" si="669"/>
        <v>11.399999999999999</v>
      </c>
      <c r="BC211" s="154">
        <f t="shared" ref="BC211:BC215" si="673">AW211+AZ211</f>
        <v>0</v>
      </c>
      <c r="BD211" s="154">
        <f t="shared" si="672"/>
        <v>0</v>
      </c>
    </row>
    <row r="212" spans="1:56" s="84" customFormat="1" ht="93.75" x14ac:dyDescent="0.25">
      <c r="A212" s="149">
        <v>915</v>
      </c>
      <c r="B212" s="70" t="s">
        <v>304</v>
      </c>
      <c r="C212" s="188" t="s">
        <v>194</v>
      </c>
      <c r="D212" s="160">
        <v>39</v>
      </c>
      <c r="E212" s="160">
        <v>52</v>
      </c>
      <c r="F212" s="161">
        <v>48414</v>
      </c>
      <c r="G212" s="161">
        <v>49898</v>
      </c>
      <c r="H212" s="161">
        <v>51852</v>
      </c>
      <c r="I212" s="162">
        <f t="shared" si="624"/>
        <v>0</v>
      </c>
      <c r="J212" s="162">
        <f t="shared" si="624"/>
        <v>0</v>
      </c>
      <c r="K212" s="162">
        <f t="shared" si="624"/>
        <v>0</v>
      </c>
      <c r="L212" s="156">
        <v>48414</v>
      </c>
      <c r="M212" s="156">
        <v>49898</v>
      </c>
      <c r="N212" s="156">
        <v>51852</v>
      </c>
      <c r="O212" s="156"/>
      <c r="P212" s="156"/>
      <c r="Q212" s="156"/>
      <c r="R212" s="154">
        <f t="shared" si="619"/>
        <v>48414</v>
      </c>
      <c r="S212" s="154">
        <f t="shared" si="619"/>
        <v>49898</v>
      </c>
      <c r="T212" s="154">
        <f t="shared" si="619"/>
        <v>51852</v>
      </c>
      <c r="U212" s="156"/>
      <c r="V212" s="156"/>
      <c r="W212" s="156"/>
      <c r="X212" s="154">
        <f t="shared" si="664"/>
        <v>48414</v>
      </c>
      <c r="Y212" s="154">
        <f t="shared" si="664"/>
        <v>49898</v>
      </c>
      <c r="Z212" s="154">
        <f t="shared" si="664"/>
        <v>51852</v>
      </c>
      <c r="AA212" s="156"/>
      <c r="AB212" s="156"/>
      <c r="AC212" s="156"/>
      <c r="AD212" s="154">
        <f t="shared" si="665"/>
        <v>48414</v>
      </c>
      <c r="AE212" s="154">
        <f t="shared" si="665"/>
        <v>49898</v>
      </c>
      <c r="AF212" s="154">
        <f t="shared" si="665"/>
        <v>51852</v>
      </c>
      <c r="AG212" s="156">
        <v>-26614</v>
      </c>
      <c r="AH212" s="156">
        <v>-49898</v>
      </c>
      <c r="AI212" s="156">
        <v>-51852</v>
      </c>
      <c r="AJ212" s="154">
        <f t="shared" si="666"/>
        <v>21800</v>
      </c>
      <c r="AK212" s="154">
        <f t="shared" si="666"/>
        <v>0</v>
      </c>
      <c r="AL212" s="154">
        <f t="shared" si="666"/>
        <v>0</v>
      </c>
      <c r="AM212" s="156"/>
      <c r="AN212" s="156"/>
      <c r="AO212" s="156"/>
      <c r="AP212" s="154">
        <f t="shared" si="667"/>
        <v>21800</v>
      </c>
      <c r="AQ212" s="154">
        <f t="shared" si="667"/>
        <v>0</v>
      </c>
      <c r="AR212" s="154">
        <f t="shared" si="667"/>
        <v>0</v>
      </c>
      <c r="AS212" s="156">
        <v>-2200.6999999999998</v>
      </c>
      <c r="AT212" s="156"/>
      <c r="AU212" s="156"/>
      <c r="AV212" s="154">
        <f t="shared" si="668"/>
        <v>19599.3</v>
      </c>
      <c r="AW212" s="154">
        <f t="shared" si="668"/>
        <v>0</v>
      </c>
      <c r="AX212" s="154">
        <f t="shared" si="668"/>
        <v>0</v>
      </c>
      <c r="AY212" s="156"/>
      <c r="AZ212" s="156"/>
      <c r="BA212" s="156"/>
      <c r="BB212" s="154">
        <f t="shared" si="669"/>
        <v>19599.3</v>
      </c>
      <c r="BC212" s="154">
        <f t="shared" si="673"/>
        <v>0</v>
      </c>
      <c r="BD212" s="154">
        <f t="shared" si="672"/>
        <v>0</v>
      </c>
    </row>
    <row r="213" spans="1:56" s="84" customFormat="1" ht="37.5" x14ac:dyDescent="0.25">
      <c r="A213" s="149"/>
      <c r="B213" s="70" t="s">
        <v>395</v>
      </c>
      <c r="C213" s="188" t="s">
        <v>396</v>
      </c>
      <c r="D213" s="160"/>
      <c r="E213" s="160"/>
      <c r="F213" s="161"/>
      <c r="G213" s="161"/>
      <c r="H213" s="161"/>
      <c r="I213" s="162"/>
      <c r="J213" s="162"/>
      <c r="K213" s="162"/>
      <c r="L213" s="156"/>
      <c r="M213" s="156"/>
      <c r="N213" s="156"/>
      <c r="O213" s="156"/>
      <c r="P213" s="156"/>
      <c r="Q213" s="156"/>
      <c r="R213" s="154"/>
      <c r="S213" s="154"/>
      <c r="T213" s="154"/>
      <c r="U213" s="156">
        <v>1218.9000000000001</v>
      </c>
      <c r="V213" s="156"/>
      <c r="W213" s="156"/>
      <c r="X213" s="154">
        <f t="shared" si="664"/>
        <v>1218.9000000000001</v>
      </c>
      <c r="Y213" s="154">
        <f t="shared" si="664"/>
        <v>0</v>
      </c>
      <c r="Z213" s="154">
        <f t="shared" si="664"/>
        <v>0</v>
      </c>
      <c r="AA213" s="156"/>
      <c r="AB213" s="156"/>
      <c r="AC213" s="156"/>
      <c r="AD213" s="154">
        <f t="shared" si="665"/>
        <v>1218.9000000000001</v>
      </c>
      <c r="AE213" s="154">
        <f t="shared" si="665"/>
        <v>0</v>
      </c>
      <c r="AF213" s="154">
        <f t="shared" si="665"/>
        <v>0</v>
      </c>
      <c r="AG213" s="156"/>
      <c r="AH213" s="156"/>
      <c r="AI213" s="156"/>
      <c r="AJ213" s="154">
        <f t="shared" si="666"/>
        <v>1218.9000000000001</v>
      </c>
      <c r="AK213" s="154">
        <f t="shared" si="666"/>
        <v>0</v>
      </c>
      <c r="AL213" s="154">
        <f t="shared" si="666"/>
        <v>0</v>
      </c>
      <c r="AM213" s="156"/>
      <c r="AN213" s="156"/>
      <c r="AO213" s="156"/>
      <c r="AP213" s="154">
        <f t="shared" si="667"/>
        <v>1218.9000000000001</v>
      </c>
      <c r="AQ213" s="154">
        <f t="shared" si="667"/>
        <v>0</v>
      </c>
      <c r="AR213" s="154">
        <f t="shared" si="667"/>
        <v>0</v>
      </c>
      <c r="AS213" s="156"/>
      <c r="AT213" s="156"/>
      <c r="AU213" s="156"/>
      <c r="AV213" s="154">
        <f t="shared" si="668"/>
        <v>1218.9000000000001</v>
      </c>
      <c r="AW213" s="154">
        <f t="shared" si="668"/>
        <v>0</v>
      </c>
      <c r="AX213" s="154">
        <f t="shared" si="668"/>
        <v>0</v>
      </c>
      <c r="AY213" s="156"/>
      <c r="AZ213" s="156"/>
      <c r="BA213" s="156"/>
      <c r="BB213" s="154">
        <f t="shared" si="669"/>
        <v>1218.9000000000001</v>
      </c>
      <c r="BC213" s="154">
        <f t="shared" si="673"/>
        <v>0</v>
      </c>
      <c r="BD213" s="154">
        <f t="shared" si="672"/>
        <v>0</v>
      </c>
    </row>
    <row r="214" spans="1:56" s="84" customFormat="1" ht="36" customHeight="1" x14ac:dyDescent="0.25">
      <c r="A214" s="149"/>
      <c r="B214" s="158" t="s">
        <v>376</v>
      </c>
      <c r="C214" s="159" t="s">
        <v>375</v>
      </c>
      <c r="D214" s="160"/>
      <c r="E214" s="160">
        <v>59</v>
      </c>
      <c r="F214" s="161">
        <v>0</v>
      </c>
      <c r="G214" s="161">
        <v>0</v>
      </c>
      <c r="H214" s="161">
        <v>0</v>
      </c>
      <c r="I214" s="162">
        <f t="shared" si="624"/>
        <v>2523.4</v>
      </c>
      <c r="J214" s="162">
        <f t="shared" si="624"/>
        <v>2523.4</v>
      </c>
      <c r="K214" s="162">
        <f t="shared" si="624"/>
        <v>2523.4</v>
      </c>
      <c r="L214" s="156">
        <v>2523.4</v>
      </c>
      <c r="M214" s="156">
        <v>2523.4</v>
      </c>
      <c r="N214" s="156">
        <v>2523.4</v>
      </c>
      <c r="O214" s="156">
        <v>-2523.4</v>
      </c>
      <c r="P214" s="156">
        <v>-2523.4</v>
      </c>
      <c r="Q214" s="156">
        <v>-2523.4</v>
      </c>
      <c r="R214" s="154">
        <f t="shared" si="619"/>
        <v>0</v>
      </c>
      <c r="S214" s="154">
        <f t="shared" si="619"/>
        <v>0</v>
      </c>
      <c r="T214" s="154">
        <f t="shared" si="619"/>
        <v>0</v>
      </c>
      <c r="U214" s="156"/>
      <c r="V214" s="156"/>
      <c r="W214" s="156"/>
      <c r="X214" s="154">
        <f t="shared" si="664"/>
        <v>0</v>
      </c>
      <c r="Y214" s="154">
        <f t="shared" si="664"/>
        <v>0</v>
      </c>
      <c r="Z214" s="154">
        <f t="shared" si="664"/>
        <v>0</v>
      </c>
      <c r="AA214" s="156"/>
      <c r="AB214" s="156"/>
      <c r="AC214" s="156"/>
      <c r="AD214" s="154">
        <f t="shared" si="665"/>
        <v>0</v>
      </c>
      <c r="AE214" s="154">
        <f t="shared" si="665"/>
        <v>0</v>
      </c>
      <c r="AF214" s="154">
        <f t="shared" si="665"/>
        <v>0</v>
      </c>
      <c r="AG214" s="156"/>
      <c r="AH214" s="156"/>
      <c r="AI214" s="156"/>
      <c r="AJ214" s="154">
        <f t="shared" si="666"/>
        <v>0</v>
      </c>
      <c r="AK214" s="154">
        <f t="shared" si="666"/>
        <v>0</v>
      </c>
      <c r="AL214" s="154">
        <f t="shared" si="666"/>
        <v>0</v>
      </c>
      <c r="AM214" s="156"/>
      <c r="AN214" s="156"/>
      <c r="AO214" s="156"/>
      <c r="AP214" s="154">
        <f t="shared" si="667"/>
        <v>0</v>
      </c>
      <c r="AQ214" s="154">
        <f t="shared" si="667"/>
        <v>0</v>
      </c>
      <c r="AR214" s="154">
        <f t="shared" si="667"/>
        <v>0</v>
      </c>
      <c r="AS214" s="156"/>
      <c r="AT214" s="156"/>
      <c r="AU214" s="156"/>
      <c r="AV214" s="154">
        <f t="shared" si="668"/>
        <v>0</v>
      </c>
      <c r="AW214" s="154">
        <f t="shared" si="668"/>
        <v>0</v>
      </c>
      <c r="AX214" s="154">
        <f t="shared" si="668"/>
        <v>0</v>
      </c>
      <c r="AY214" s="156"/>
      <c r="AZ214" s="156"/>
      <c r="BA214" s="156"/>
      <c r="BB214" s="154">
        <f t="shared" si="669"/>
        <v>0</v>
      </c>
      <c r="BC214" s="154">
        <f t="shared" si="673"/>
        <v>0</v>
      </c>
      <c r="BD214" s="154">
        <f t="shared" si="672"/>
        <v>0</v>
      </c>
    </row>
    <row r="215" spans="1:56" s="84" customFormat="1" ht="54" customHeight="1" x14ac:dyDescent="0.3">
      <c r="A215" s="149">
        <v>915</v>
      </c>
      <c r="B215" s="70" t="s">
        <v>305</v>
      </c>
      <c r="C215" s="193" t="s">
        <v>239</v>
      </c>
      <c r="D215" s="160">
        <v>42</v>
      </c>
      <c r="E215" s="160">
        <v>50</v>
      </c>
      <c r="F215" s="161">
        <v>73264</v>
      </c>
      <c r="G215" s="161">
        <v>75462</v>
      </c>
      <c r="H215" s="161">
        <v>77723</v>
      </c>
      <c r="I215" s="162">
        <f t="shared" si="624"/>
        <v>0</v>
      </c>
      <c r="J215" s="162">
        <f t="shared" si="624"/>
        <v>0</v>
      </c>
      <c r="K215" s="162">
        <f t="shared" si="624"/>
        <v>0</v>
      </c>
      <c r="L215" s="156">
        <v>73264</v>
      </c>
      <c r="M215" s="156">
        <v>75462</v>
      </c>
      <c r="N215" s="156">
        <v>77723</v>
      </c>
      <c r="O215" s="156"/>
      <c r="P215" s="156"/>
      <c r="Q215" s="156"/>
      <c r="R215" s="154">
        <f t="shared" si="619"/>
        <v>73264</v>
      </c>
      <c r="S215" s="154">
        <f t="shared" si="619"/>
        <v>75462</v>
      </c>
      <c r="T215" s="154">
        <f t="shared" si="619"/>
        <v>77723</v>
      </c>
      <c r="U215" s="156"/>
      <c r="V215" s="156"/>
      <c r="W215" s="156"/>
      <c r="X215" s="154">
        <f t="shared" si="664"/>
        <v>73264</v>
      </c>
      <c r="Y215" s="154">
        <f t="shared" si="664"/>
        <v>75462</v>
      </c>
      <c r="Z215" s="154">
        <f t="shared" si="664"/>
        <v>77723</v>
      </c>
      <c r="AA215" s="156"/>
      <c r="AB215" s="156"/>
      <c r="AC215" s="156"/>
      <c r="AD215" s="154">
        <f t="shared" si="665"/>
        <v>73264</v>
      </c>
      <c r="AE215" s="154">
        <f t="shared" si="665"/>
        <v>75462</v>
      </c>
      <c r="AF215" s="154">
        <f t="shared" si="665"/>
        <v>77723</v>
      </c>
      <c r="AG215" s="156">
        <v>-48364</v>
      </c>
      <c r="AH215" s="156">
        <v>-75462</v>
      </c>
      <c r="AI215" s="156">
        <v>-77723</v>
      </c>
      <c r="AJ215" s="154">
        <f t="shared" si="666"/>
        <v>24900</v>
      </c>
      <c r="AK215" s="154">
        <f t="shared" si="666"/>
        <v>0</v>
      </c>
      <c r="AL215" s="154">
        <f t="shared" si="666"/>
        <v>0</v>
      </c>
      <c r="AM215" s="156"/>
      <c r="AN215" s="156"/>
      <c r="AO215" s="156"/>
      <c r="AP215" s="154">
        <f t="shared" si="667"/>
        <v>24900</v>
      </c>
      <c r="AQ215" s="154">
        <f t="shared" si="667"/>
        <v>0</v>
      </c>
      <c r="AR215" s="154">
        <f t="shared" si="667"/>
        <v>0</v>
      </c>
      <c r="AS215" s="156">
        <v>-4156.2</v>
      </c>
      <c r="AT215" s="156"/>
      <c r="AU215" s="156"/>
      <c r="AV215" s="154">
        <f t="shared" si="668"/>
        <v>20743.8</v>
      </c>
      <c r="AW215" s="154">
        <f t="shared" si="668"/>
        <v>0</v>
      </c>
      <c r="AX215" s="154">
        <f t="shared" si="668"/>
        <v>0</v>
      </c>
      <c r="AY215" s="156"/>
      <c r="AZ215" s="156"/>
      <c r="BA215" s="156"/>
      <c r="BB215" s="154">
        <f t="shared" si="669"/>
        <v>20743.8</v>
      </c>
      <c r="BC215" s="154">
        <f t="shared" si="673"/>
        <v>0</v>
      </c>
      <c r="BD215" s="154">
        <f t="shared" si="672"/>
        <v>0</v>
      </c>
    </row>
    <row r="216" spans="1:56" s="101" customFormat="1" ht="36" customHeight="1" x14ac:dyDescent="0.3">
      <c r="A216" s="149">
        <v>915</v>
      </c>
      <c r="B216" s="70" t="s">
        <v>404</v>
      </c>
      <c r="C216" s="193" t="s">
        <v>405</v>
      </c>
      <c r="D216" s="189"/>
      <c r="E216" s="189"/>
      <c r="F216" s="156"/>
      <c r="G216" s="156"/>
      <c r="H216" s="156"/>
      <c r="I216" s="191"/>
      <c r="J216" s="191"/>
      <c r="K216" s="191"/>
      <c r="L216" s="156"/>
      <c r="M216" s="156"/>
      <c r="N216" s="156"/>
      <c r="O216" s="156"/>
      <c r="P216" s="156"/>
      <c r="Q216" s="156"/>
      <c r="R216" s="155"/>
      <c r="S216" s="155"/>
      <c r="T216" s="155"/>
      <c r="U216" s="156"/>
      <c r="V216" s="156"/>
      <c r="W216" s="156"/>
      <c r="X216" s="155">
        <v>0</v>
      </c>
      <c r="Y216" s="155">
        <v>0</v>
      </c>
      <c r="Z216" s="155">
        <v>0</v>
      </c>
      <c r="AA216" s="156">
        <v>1335</v>
      </c>
      <c r="AB216" s="156"/>
      <c r="AC216" s="156"/>
      <c r="AD216" s="155">
        <f t="shared" si="665"/>
        <v>1335</v>
      </c>
      <c r="AE216" s="155">
        <f t="shared" si="665"/>
        <v>0</v>
      </c>
      <c r="AF216" s="155">
        <f t="shared" si="665"/>
        <v>0</v>
      </c>
      <c r="AG216" s="156">
        <f>307+838</f>
        <v>1145</v>
      </c>
      <c r="AH216" s="156"/>
      <c r="AI216" s="156"/>
      <c r="AJ216" s="155">
        <f t="shared" si="666"/>
        <v>2480</v>
      </c>
      <c r="AK216" s="155">
        <f t="shared" si="666"/>
        <v>0</v>
      </c>
      <c r="AL216" s="155">
        <f t="shared" si="666"/>
        <v>0</v>
      </c>
      <c r="AM216" s="156">
        <f>724.9+194.3</f>
        <v>919.2</v>
      </c>
      <c r="AN216" s="156"/>
      <c r="AO216" s="156"/>
      <c r="AP216" s="155">
        <f>AP217+AP218</f>
        <v>3399.2</v>
      </c>
      <c r="AQ216" s="155">
        <f t="shared" ref="AQ216:AX216" si="674">AQ217+AQ218</f>
        <v>0</v>
      </c>
      <c r="AR216" s="155">
        <f t="shared" si="674"/>
        <v>0</v>
      </c>
      <c r="AS216" s="155">
        <f t="shared" si="674"/>
        <v>0</v>
      </c>
      <c r="AT216" s="155">
        <f t="shared" si="674"/>
        <v>0</v>
      </c>
      <c r="AU216" s="155">
        <f t="shared" si="674"/>
        <v>0</v>
      </c>
      <c r="AV216" s="155">
        <f t="shared" si="674"/>
        <v>3399.2</v>
      </c>
      <c r="AW216" s="155">
        <f t="shared" si="674"/>
        <v>0</v>
      </c>
      <c r="AX216" s="155">
        <f t="shared" si="674"/>
        <v>0</v>
      </c>
      <c r="AY216" s="155">
        <f t="shared" ref="AY216:BD216" si="675">AY217+AY218</f>
        <v>0</v>
      </c>
      <c r="AZ216" s="155">
        <f t="shared" si="675"/>
        <v>0</v>
      </c>
      <c r="BA216" s="155">
        <f t="shared" si="675"/>
        <v>0</v>
      </c>
      <c r="BB216" s="155">
        <f t="shared" si="675"/>
        <v>3399.2</v>
      </c>
      <c r="BC216" s="155">
        <f t="shared" si="675"/>
        <v>0</v>
      </c>
      <c r="BD216" s="155">
        <f t="shared" si="675"/>
        <v>0</v>
      </c>
    </row>
    <row r="217" spans="1:56" s="101" customFormat="1" ht="127.5" customHeight="1" x14ac:dyDescent="0.3">
      <c r="A217" s="149"/>
      <c r="B217" s="194" t="s">
        <v>487</v>
      </c>
      <c r="C217" s="193" t="s">
        <v>488</v>
      </c>
      <c r="D217" s="189"/>
      <c r="E217" s="189"/>
      <c r="F217" s="156"/>
      <c r="G217" s="156"/>
      <c r="H217" s="156"/>
      <c r="I217" s="191"/>
      <c r="J217" s="191"/>
      <c r="K217" s="191"/>
      <c r="L217" s="156"/>
      <c r="M217" s="156"/>
      <c r="N217" s="156"/>
      <c r="O217" s="156"/>
      <c r="P217" s="156"/>
      <c r="Q217" s="156"/>
      <c r="R217" s="155"/>
      <c r="S217" s="155"/>
      <c r="T217" s="155"/>
      <c r="U217" s="156"/>
      <c r="V217" s="156"/>
      <c r="W217" s="156"/>
      <c r="X217" s="155"/>
      <c r="Y217" s="155"/>
      <c r="Z217" s="155"/>
      <c r="AA217" s="156"/>
      <c r="AB217" s="156"/>
      <c r="AC217" s="156"/>
      <c r="AD217" s="155"/>
      <c r="AE217" s="155"/>
      <c r="AF217" s="155"/>
      <c r="AG217" s="156"/>
      <c r="AH217" s="156"/>
      <c r="AI217" s="156"/>
      <c r="AJ217" s="155"/>
      <c r="AK217" s="155"/>
      <c r="AL217" s="155"/>
      <c r="AM217" s="156"/>
      <c r="AN217" s="156"/>
      <c r="AO217" s="156"/>
      <c r="AP217" s="155">
        <v>3399.2</v>
      </c>
      <c r="AQ217" s="155">
        <f t="shared" ref="AQ217:AR218" si="676">AK217+AN217</f>
        <v>0</v>
      </c>
      <c r="AR217" s="155">
        <f t="shared" si="676"/>
        <v>0</v>
      </c>
      <c r="AS217" s="156">
        <v>-194.3</v>
      </c>
      <c r="AT217" s="156"/>
      <c r="AU217" s="156"/>
      <c r="AV217" s="155">
        <f t="shared" ref="AV217:AX218" si="677">AP217+AS217</f>
        <v>3204.8999999999996</v>
      </c>
      <c r="AW217" s="155">
        <f t="shared" si="677"/>
        <v>0</v>
      </c>
      <c r="AX217" s="155">
        <f t="shared" si="677"/>
        <v>0</v>
      </c>
      <c r="AY217" s="156"/>
      <c r="AZ217" s="156"/>
      <c r="BA217" s="156"/>
      <c r="BB217" s="155">
        <f t="shared" ref="BB217:BB218" si="678">AV217+AY217</f>
        <v>3204.8999999999996</v>
      </c>
      <c r="BC217" s="155">
        <f t="shared" ref="BC217:BC218" si="679">AW217+AZ217</f>
        <v>0</v>
      </c>
      <c r="BD217" s="155">
        <f t="shared" ref="BD217:BD218" si="680">AX217+BA217</f>
        <v>0</v>
      </c>
    </row>
    <row r="218" spans="1:56" s="101" customFormat="1" ht="185.25" customHeight="1" x14ac:dyDescent="0.3">
      <c r="A218" s="149"/>
      <c r="B218" s="194" t="s">
        <v>489</v>
      </c>
      <c r="C218" s="193" t="s">
        <v>490</v>
      </c>
      <c r="D218" s="189"/>
      <c r="E218" s="189"/>
      <c r="F218" s="156"/>
      <c r="G218" s="156"/>
      <c r="H218" s="156"/>
      <c r="I218" s="191"/>
      <c r="J218" s="191"/>
      <c r="K218" s="191"/>
      <c r="L218" s="156"/>
      <c r="M218" s="156"/>
      <c r="N218" s="156"/>
      <c r="O218" s="156"/>
      <c r="P218" s="156"/>
      <c r="Q218" s="156"/>
      <c r="R218" s="155"/>
      <c r="S218" s="155"/>
      <c r="T218" s="155"/>
      <c r="U218" s="156"/>
      <c r="V218" s="156"/>
      <c r="W218" s="156"/>
      <c r="X218" s="155"/>
      <c r="Y218" s="155"/>
      <c r="Z218" s="155"/>
      <c r="AA218" s="156"/>
      <c r="AB218" s="156"/>
      <c r="AC218" s="156"/>
      <c r="AD218" s="155"/>
      <c r="AE218" s="155"/>
      <c r="AF218" s="155"/>
      <c r="AG218" s="156"/>
      <c r="AH218" s="156"/>
      <c r="AI218" s="156"/>
      <c r="AJ218" s="155"/>
      <c r="AK218" s="155"/>
      <c r="AL218" s="155"/>
      <c r="AM218" s="156"/>
      <c r="AN218" s="156"/>
      <c r="AO218" s="156"/>
      <c r="AP218" s="155">
        <f t="shared" ref="AP218" si="681">AJ218+AM218</f>
        <v>0</v>
      </c>
      <c r="AQ218" s="155">
        <f t="shared" si="676"/>
        <v>0</v>
      </c>
      <c r="AR218" s="155">
        <f t="shared" si="676"/>
        <v>0</v>
      </c>
      <c r="AS218" s="156">
        <v>194.3</v>
      </c>
      <c r="AT218" s="156"/>
      <c r="AU218" s="156"/>
      <c r="AV218" s="155">
        <f t="shared" si="677"/>
        <v>194.3</v>
      </c>
      <c r="AW218" s="155">
        <f t="shared" si="677"/>
        <v>0</v>
      </c>
      <c r="AX218" s="155">
        <f t="shared" si="677"/>
        <v>0</v>
      </c>
      <c r="AY218" s="156"/>
      <c r="AZ218" s="156"/>
      <c r="BA218" s="156"/>
      <c r="BB218" s="155">
        <f t="shared" si="678"/>
        <v>194.3</v>
      </c>
      <c r="BC218" s="155">
        <f t="shared" si="679"/>
        <v>0</v>
      </c>
      <c r="BD218" s="155">
        <f t="shared" si="680"/>
        <v>0</v>
      </c>
    </row>
    <row r="219" spans="1:56" s="84" customFormat="1" ht="38.25" customHeight="1" x14ac:dyDescent="0.3">
      <c r="A219" s="195"/>
      <c r="B219" s="70" t="s">
        <v>306</v>
      </c>
      <c r="C219" s="196" t="s">
        <v>524</v>
      </c>
      <c r="D219" s="160"/>
      <c r="E219" s="160"/>
      <c r="F219" s="80">
        <f t="shared" ref="F219:AK219" si="682">SUM(F220:F252)</f>
        <v>1024362.7</v>
      </c>
      <c r="G219" s="80">
        <f t="shared" si="682"/>
        <v>1023818</v>
      </c>
      <c r="H219" s="80">
        <f t="shared" si="682"/>
        <v>1024616.6</v>
      </c>
      <c r="I219" s="80">
        <f t="shared" si="682"/>
        <v>4230.9999999999945</v>
      </c>
      <c r="J219" s="80">
        <f t="shared" si="682"/>
        <v>7474.9999999999945</v>
      </c>
      <c r="K219" s="80">
        <f t="shared" si="682"/>
        <v>7278.0999999999949</v>
      </c>
      <c r="L219" s="81">
        <f t="shared" si="682"/>
        <v>1028593.7</v>
      </c>
      <c r="M219" s="81">
        <f t="shared" si="682"/>
        <v>1031293</v>
      </c>
      <c r="N219" s="81">
        <f t="shared" si="682"/>
        <v>1031894.7</v>
      </c>
      <c r="O219" s="81">
        <f t="shared" si="682"/>
        <v>35175.700000000004</v>
      </c>
      <c r="P219" s="81">
        <f t="shared" si="682"/>
        <v>32726.400000000001</v>
      </c>
      <c r="Q219" s="81">
        <f t="shared" si="682"/>
        <v>31874.7</v>
      </c>
      <c r="R219" s="81">
        <f t="shared" si="682"/>
        <v>1063769.3999999999</v>
      </c>
      <c r="S219" s="81">
        <f t="shared" si="682"/>
        <v>1064019.3999999999</v>
      </c>
      <c r="T219" s="81">
        <f t="shared" si="682"/>
        <v>1063769.3999999999</v>
      </c>
      <c r="U219" s="81">
        <f t="shared" si="682"/>
        <v>566.5</v>
      </c>
      <c r="V219" s="81">
        <f t="shared" si="682"/>
        <v>296.89999999999998</v>
      </c>
      <c r="W219" s="81">
        <f t="shared" si="682"/>
        <v>296.89999999999998</v>
      </c>
      <c r="X219" s="81">
        <f t="shared" si="682"/>
        <v>1064335.8999999999</v>
      </c>
      <c r="Y219" s="81">
        <f t="shared" si="682"/>
        <v>1064316.3</v>
      </c>
      <c r="Z219" s="81">
        <f t="shared" si="682"/>
        <v>1064066.3</v>
      </c>
      <c r="AA219" s="81">
        <f t="shared" si="682"/>
        <v>0</v>
      </c>
      <c r="AB219" s="81">
        <f t="shared" si="682"/>
        <v>0</v>
      </c>
      <c r="AC219" s="81">
        <f t="shared" si="682"/>
        <v>0</v>
      </c>
      <c r="AD219" s="81">
        <f t="shared" si="682"/>
        <v>1064335.8999999999</v>
      </c>
      <c r="AE219" s="81">
        <f t="shared" si="682"/>
        <v>1064316.3</v>
      </c>
      <c r="AF219" s="81">
        <f>SUM(AF220:AF252)</f>
        <v>1064066.3</v>
      </c>
      <c r="AG219" s="81">
        <f t="shared" si="682"/>
        <v>4757.1000000000004</v>
      </c>
      <c r="AH219" s="81">
        <f t="shared" si="682"/>
        <v>-3739.4</v>
      </c>
      <c r="AI219" s="81">
        <f t="shared" si="682"/>
        <v>-3739.4</v>
      </c>
      <c r="AJ219" s="81">
        <f t="shared" si="682"/>
        <v>1069093</v>
      </c>
      <c r="AK219" s="81">
        <f t="shared" si="682"/>
        <v>1060576.9000000001</v>
      </c>
      <c r="AL219" s="81">
        <f>SUM(AL220:AL252)</f>
        <v>1060326.9000000001</v>
      </c>
      <c r="AM219" s="81">
        <f t="shared" ref="AM219:AQ219" si="683">SUM(AM220:AM252)</f>
        <v>-4445</v>
      </c>
      <c r="AN219" s="81">
        <f t="shared" si="683"/>
        <v>0</v>
      </c>
      <c r="AO219" s="81">
        <f t="shared" si="683"/>
        <v>0</v>
      </c>
      <c r="AP219" s="81">
        <f t="shared" si="683"/>
        <v>1064648</v>
      </c>
      <c r="AQ219" s="81">
        <f t="shared" si="683"/>
        <v>1060576.9000000001</v>
      </c>
      <c r="AR219" s="81">
        <f>SUM(AR220:AR252)</f>
        <v>1060326.9000000001</v>
      </c>
      <c r="AS219" s="81">
        <f t="shared" ref="AS219:AW219" si="684">SUM(AS220:AS252)</f>
        <v>4061.3000000000006</v>
      </c>
      <c r="AT219" s="81">
        <f t="shared" si="684"/>
        <v>0</v>
      </c>
      <c r="AU219" s="81">
        <f t="shared" si="684"/>
        <v>0</v>
      </c>
      <c r="AV219" s="81">
        <f t="shared" si="684"/>
        <v>1068709.3</v>
      </c>
      <c r="AW219" s="81">
        <f t="shared" si="684"/>
        <v>1060576.9000000001</v>
      </c>
      <c r="AX219" s="81">
        <f>SUM(AX220:AX252)</f>
        <v>1060326.9000000001</v>
      </c>
      <c r="AY219" s="81">
        <f t="shared" ref="AY219:BC219" si="685">SUM(AY220:AY252)</f>
        <v>-589.30000000000007</v>
      </c>
      <c r="AZ219" s="81">
        <f t="shared" si="685"/>
        <v>0</v>
      </c>
      <c r="BA219" s="81">
        <f t="shared" si="685"/>
        <v>0</v>
      </c>
      <c r="BB219" s="81">
        <f t="shared" si="685"/>
        <v>1068120</v>
      </c>
      <c r="BC219" s="81">
        <f t="shared" si="685"/>
        <v>1060576.9000000001</v>
      </c>
      <c r="BD219" s="81">
        <f>SUM(BD220:BD252)</f>
        <v>1060326.9000000001</v>
      </c>
    </row>
    <row r="220" spans="1:56" s="84" customFormat="1" ht="37.5" x14ac:dyDescent="0.3">
      <c r="A220" s="149">
        <v>900</v>
      </c>
      <c r="B220" s="168" t="s">
        <v>82</v>
      </c>
      <c r="C220" s="150" t="s">
        <v>195</v>
      </c>
      <c r="D220" s="160">
        <v>56</v>
      </c>
      <c r="E220" s="160">
        <v>69</v>
      </c>
      <c r="F220" s="161">
        <v>486.2</v>
      </c>
      <c r="G220" s="161">
        <v>486.2</v>
      </c>
      <c r="H220" s="161">
        <v>486.2</v>
      </c>
      <c r="I220" s="162">
        <f t="shared" si="624"/>
        <v>0</v>
      </c>
      <c r="J220" s="162">
        <f t="shared" si="624"/>
        <v>0</v>
      </c>
      <c r="K220" s="162">
        <f t="shared" si="624"/>
        <v>0</v>
      </c>
      <c r="L220" s="156">
        <v>486.2</v>
      </c>
      <c r="M220" s="156">
        <v>486.2</v>
      </c>
      <c r="N220" s="156">
        <v>486.2</v>
      </c>
      <c r="O220" s="156"/>
      <c r="P220" s="156"/>
      <c r="Q220" s="156"/>
      <c r="R220" s="154">
        <f t="shared" si="619"/>
        <v>486.2</v>
      </c>
      <c r="S220" s="154">
        <f t="shared" si="619"/>
        <v>486.2</v>
      </c>
      <c r="T220" s="154">
        <f t="shared" si="619"/>
        <v>486.2</v>
      </c>
      <c r="U220" s="156"/>
      <c r="V220" s="156"/>
      <c r="W220" s="156"/>
      <c r="X220" s="154">
        <f t="shared" ref="X220:Z252" si="686">R220+U220</f>
        <v>486.2</v>
      </c>
      <c r="Y220" s="154">
        <f t="shared" si="686"/>
        <v>486.2</v>
      </c>
      <c r="Z220" s="154">
        <f t="shared" si="686"/>
        <v>486.2</v>
      </c>
      <c r="AA220" s="156"/>
      <c r="AB220" s="156"/>
      <c r="AC220" s="156"/>
      <c r="AD220" s="154">
        <f t="shared" ref="AD220:AF252" si="687">X220+AA220</f>
        <v>486.2</v>
      </c>
      <c r="AE220" s="154">
        <f t="shared" si="687"/>
        <v>486.2</v>
      </c>
      <c r="AF220" s="154">
        <f t="shared" si="687"/>
        <v>486.2</v>
      </c>
      <c r="AG220" s="156"/>
      <c r="AH220" s="156"/>
      <c r="AI220" s="156"/>
      <c r="AJ220" s="154">
        <f>AD220+AG220</f>
        <v>486.2</v>
      </c>
      <c r="AK220" s="154">
        <f>AE220+AH220</f>
        <v>486.2</v>
      </c>
      <c r="AL220" s="154">
        <f>AF220+AI220</f>
        <v>486.2</v>
      </c>
      <c r="AM220" s="156"/>
      <c r="AN220" s="156"/>
      <c r="AO220" s="156"/>
      <c r="AP220" s="154">
        <f>AJ220+AM220</f>
        <v>486.2</v>
      </c>
      <c r="AQ220" s="154">
        <f>AK220+AN220</f>
        <v>486.2</v>
      </c>
      <c r="AR220" s="154">
        <f>AL220+AO220</f>
        <v>486.2</v>
      </c>
      <c r="AS220" s="156"/>
      <c r="AT220" s="156"/>
      <c r="AU220" s="156"/>
      <c r="AV220" s="154">
        <f>AP220+AS220</f>
        <v>486.2</v>
      </c>
      <c r="AW220" s="154">
        <f>AQ220+AT220</f>
        <v>486.2</v>
      </c>
      <c r="AX220" s="154">
        <f>AR220+AU220</f>
        <v>486.2</v>
      </c>
      <c r="AY220" s="156"/>
      <c r="AZ220" s="156"/>
      <c r="BA220" s="156"/>
      <c r="BB220" s="155">
        <f>AV220+AY220</f>
        <v>486.2</v>
      </c>
      <c r="BC220" s="154">
        <f>AW220+AZ220</f>
        <v>486.2</v>
      </c>
      <c r="BD220" s="154">
        <f>AX220+BA220</f>
        <v>486.2</v>
      </c>
    </row>
    <row r="221" spans="1:56" s="84" customFormat="1" ht="37.5" x14ac:dyDescent="0.25">
      <c r="A221" s="149">
        <v>855</v>
      </c>
      <c r="B221" s="168" t="s">
        <v>84</v>
      </c>
      <c r="C221" s="197" t="s">
        <v>233</v>
      </c>
      <c r="D221" s="160">
        <v>60</v>
      </c>
      <c r="E221" s="160">
        <v>73</v>
      </c>
      <c r="F221" s="161">
        <v>1600</v>
      </c>
      <c r="G221" s="161">
        <v>1600</v>
      </c>
      <c r="H221" s="161">
        <v>1600</v>
      </c>
      <c r="I221" s="162">
        <f t="shared" si="624"/>
        <v>0</v>
      </c>
      <c r="J221" s="162">
        <f t="shared" si="624"/>
        <v>0</v>
      </c>
      <c r="K221" s="162">
        <f t="shared" si="624"/>
        <v>0</v>
      </c>
      <c r="L221" s="156">
        <v>1600</v>
      </c>
      <c r="M221" s="156">
        <v>1600</v>
      </c>
      <c r="N221" s="156">
        <v>1600</v>
      </c>
      <c r="O221" s="156"/>
      <c r="P221" s="156"/>
      <c r="Q221" s="156"/>
      <c r="R221" s="154">
        <f t="shared" si="619"/>
        <v>1600</v>
      </c>
      <c r="S221" s="154">
        <f t="shared" si="619"/>
        <v>1600</v>
      </c>
      <c r="T221" s="154">
        <f t="shared" si="619"/>
        <v>1600</v>
      </c>
      <c r="U221" s="156"/>
      <c r="V221" s="156"/>
      <c r="W221" s="156"/>
      <c r="X221" s="154">
        <f t="shared" si="686"/>
        <v>1600</v>
      </c>
      <c r="Y221" s="154">
        <f t="shared" si="686"/>
        <v>1600</v>
      </c>
      <c r="Z221" s="154">
        <f t="shared" si="686"/>
        <v>1600</v>
      </c>
      <c r="AA221" s="156"/>
      <c r="AB221" s="156"/>
      <c r="AC221" s="156"/>
      <c r="AD221" s="154">
        <f t="shared" si="687"/>
        <v>1600</v>
      </c>
      <c r="AE221" s="154">
        <f t="shared" si="687"/>
        <v>1600</v>
      </c>
      <c r="AF221" s="154">
        <v>1600</v>
      </c>
      <c r="AG221" s="156"/>
      <c r="AH221" s="156"/>
      <c r="AI221" s="156"/>
      <c r="AJ221" s="154">
        <f t="shared" ref="AJ221:AL252" si="688">AD221+AG221</f>
        <v>1600</v>
      </c>
      <c r="AK221" s="154">
        <f t="shared" si="688"/>
        <v>1600</v>
      </c>
      <c r="AL221" s="154">
        <f t="shared" si="688"/>
        <v>1600</v>
      </c>
      <c r="AM221" s="156"/>
      <c r="AN221" s="156"/>
      <c r="AO221" s="156"/>
      <c r="AP221" s="154">
        <f t="shared" ref="AP221:AR252" si="689">AJ221+AM221</f>
        <v>1600</v>
      </c>
      <c r="AQ221" s="154">
        <f t="shared" si="689"/>
        <v>1600</v>
      </c>
      <c r="AR221" s="154">
        <f t="shared" si="689"/>
        <v>1600</v>
      </c>
      <c r="AS221" s="156"/>
      <c r="AT221" s="156"/>
      <c r="AU221" s="156"/>
      <c r="AV221" s="154">
        <f t="shared" ref="AV221:AX252" si="690">AP221+AS221</f>
        <v>1600</v>
      </c>
      <c r="AW221" s="154">
        <f t="shared" si="690"/>
        <v>1600</v>
      </c>
      <c r="AX221" s="154">
        <f t="shared" si="690"/>
        <v>1600</v>
      </c>
      <c r="AY221" s="156">
        <v>-309.2</v>
      </c>
      <c r="AZ221" s="156"/>
      <c r="BA221" s="156"/>
      <c r="BB221" s="155">
        <f t="shared" ref="BB221:BB252" si="691">AV221+AY221</f>
        <v>1290.8</v>
      </c>
      <c r="BC221" s="154">
        <f t="shared" ref="BC221:BC252" si="692">AW221+AZ221</f>
        <v>1600</v>
      </c>
      <c r="BD221" s="154">
        <f t="shared" ref="BD221:BD252" si="693">AX221+BA221</f>
        <v>1600</v>
      </c>
    </row>
    <row r="222" spans="1:56" s="84" customFormat="1" ht="33.75" customHeight="1" x14ac:dyDescent="0.3">
      <c r="A222" s="149">
        <v>855</v>
      </c>
      <c r="B222" s="168" t="s">
        <v>98</v>
      </c>
      <c r="C222" s="150" t="s">
        <v>207</v>
      </c>
      <c r="D222" s="160">
        <v>50</v>
      </c>
      <c r="E222" s="160">
        <v>81</v>
      </c>
      <c r="F222" s="161">
        <v>125</v>
      </c>
      <c r="G222" s="161">
        <v>125</v>
      </c>
      <c r="H222" s="161">
        <v>125</v>
      </c>
      <c r="I222" s="162">
        <f t="shared" si="624"/>
        <v>0</v>
      </c>
      <c r="J222" s="162">
        <f t="shared" si="624"/>
        <v>0</v>
      </c>
      <c r="K222" s="162">
        <f t="shared" si="624"/>
        <v>0</v>
      </c>
      <c r="L222" s="156">
        <v>125</v>
      </c>
      <c r="M222" s="156">
        <v>125</v>
      </c>
      <c r="N222" s="156">
        <v>125</v>
      </c>
      <c r="O222" s="156"/>
      <c r="P222" s="156"/>
      <c r="Q222" s="156"/>
      <c r="R222" s="154">
        <f t="shared" si="619"/>
        <v>125</v>
      </c>
      <c r="S222" s="154">
        <f t="shared" si="619"/>
        <v>125</v>
      </c>
      <c r="T222" s="154">
        <f t="shared" si="619"/>
        <v>125</v>
      </c>
      <c r="U222" s="156"/>
      <c r="V222" s="156"/>
      <c r="W222" s="156"/>
      <c r="X222" s="154">
        <f t="shared" si="686"/>
        <v>125</v>
      </c>
      <c r="Y222" s="154">
        <f t="shared" si="686"/>
        <v>125</v>
      </c>
      <c r="Z222" s="154">
        <f t="shared" si="686"/>
        <v>125</v>
      </c>
      <c r="AA222" s="156"/>
      <c r="AB222" s="156"/>
      <c r="AC222" s="156"/>
      <c r="AD222" s="154">
        <f t="shared" si="687"/>
        <v>125</v>
      </c>
      <c r="AE222" s="154">
        <f t="shared" si="687"/>
        <v>125</v>
      </c>
      <c r="AF222" s="154">
        <f t="shared" si="687"/>
        <v>125</v>
      </c>
      <c r="AG222" s="156"/>
      <c r="AH222" s="156"/>
      <c r="AI222" s="156"/>
      <c r="AJ222" s="154">
        <f t="shared" si="688"/>
        <v>125</v>
      </c>
      <c r="AK222" s="154">
        <f t="shared" si="688"/>
        <v>125</v>
      </c>
      <c r="AL222" s="154">
        <f t="shared" si="688"/>
        <v>125</v>
      </c>
      <c r="AM222" s="156"/>
      <c r="AN222" s="156"/>
      <c r="AO222" s="156"/>
      <c r="AP222" s="154">
        <f t="shared" si="689"/>
        <v>125</v>
      </c>
      <c r="AQ222" s="154">
        <f t="shared" si="689"/>
        <v>125</v>
      </c>
      <c r="AR222" s="154">
        <f t="shared" si="689"/>
        <v>125</v>
      </c>
      <c r="AS222" s="156"/>
      <c r="AT222" s="156"/>
      <c r="AU222" s="156"/>
      <c r="AV222" s="154">
        <f t="shared" si="690"/>
        <v>125</v>
      </c>
      <c r="AW222" s="154">
        <f t="shared" si="690"/>
        <v>125</v>
      </c>
      <c r="AX222" s="154">
        <f t="shared" si="690"/>
        <v>125</v>
      </c>
      <c r="AY222" s="156"/>
      <c r="AZ222" s="156"/>
      <c r="BA222" s="156"/>
      <c r="BB222" s="155">
        <f t="shared" si="691"/>
        <v>125</v>
      </c>
      <c r="BC222" s="154">
        <f t="shared" si="692"/>
        <v>125</v>
      </c>
      <c r="BD222" s="154">
        <f t="shared" si="693"/>
        <v>125</v>
      </c>
    </row>
    <row r="223" spans="1:56" s="84" customFormat="1" ht="37.5" x14ac:dyDescent="0.3">
      <c r="A223" s="149">
        <v>900</v>
      </c>
      <c r="B223" s="168" t="s">
        <v>247</v>
      </c>
      <c r="C223" s="198" t="s">
        <v>234</v>
      </c>
      <c r="D223" s="160">
        <v>52</v>
      </c>
      <c r="E223" s="160">
        <v>65</v>
      </c>
      <c r="F223" s="161">
        <v>21142.799999999999</v>
      </c>
      <c r="G223" s="161">
        <v>21142.799999999999</v>
      </c>
      <c r="H223" s="161">
        <v>21142.799999999999</v>
      </c>
      <c r="I223" s="162">
        <f t="shared" si="624"/>
        <v>-1709.2999999999993</v>
      </c>
      <c r="J223" s="162">
        <f t="shared" si="624"/>
        <v>-1709.2999999999993</v>
      </c>
      <c r="K223" s="162">
        <f t="shared" si="624"/>
        <v>-1709.2999999999993</v>
      </c>
      <c r="L223" s="156">
        <v>19433.5</v>
      </c>
      <c r="M223" s="156">
        <v>19433.5</v>
      </c>
      <c r="N223" s="156">
        <v>19433.5</v>
      </c>
      <c r="O223" s="156"/>
      <c r="P223" s="156"/>
      <c r="Q223" s="156"/>
      <c r="R223" s="154">
        <f t="shared" si="619"/>
        <v>19433.5</v>
      </c>
      <c r="S223" s="154">
        <f t="shared" si="619"/>
        <v>19433.5</v>
      </c>
      <c r="T223" s="154">
        <f t="shared" si="619"/>
        <v>19433.5</v>
      </c>
      <c r="U223" s="156"/>
      <c r="V223" s="156"/>
      <c r="W223" s="156"/>
      <c r="X223" s="154">
        <f t="shared" si="686"/>
        <v>19433.5</v>
      </c>
      <c r="Y223" s="154">
        <f t="shared" si="686"/>
        <v>19433.5</v>
      </c>
      <c r="Z223" s="154">
        <f t="shared" si="686"/>
        <v>19433.5</v>
      </c>
      <c r="AA223" s="156"/>
      <c r="AB223" s="156"/>
      <c r="AC223" s="156"/>
      <c r="AD223" s="154">
        <f t="shared" si="687"/>
        <v>19433.5</v>
      </c>
      <c r="AE223" s="154">
        <f t="shared" si="687"/>
        <v>19433.5</v>
      </c>
      <c r="AF223" s="154">
        <f t="shared" si="687"/>
        <v>19433.5</v>
      </c>
      <c r="AG223" s="156"/>
      <c r="AH223" s="156"/>
      <c r="AI223" s="156"/>
      <c r="AJ223" s="154">
        <f t="shared" si="688"/>
        <v>19433.5</v>
      </c>
      <c r="AK223" s="154">
        <f t="shared" si="688"/>
        <v>19433.5</v>
      </c>
      <c r="AL223" s="154">
        <f t="shared" si="688"/>
        <v>19433.5</v>
      </c>
      <c r="AM223" s="156"/>
      <c r="AN223" s="156"/>
      <c r="AO223" s="156"/>
      <c r="AP223" s="154">
        <f t="shared" si="689"/>
        <v>19433.5</v>
      </c>
      <c r="AQ223" s="154">
        <f t="shared" si="689"/>
        <v>19433.5</v>
      </c>
      <c r="AR223" s="154">
        <f t="shared" si="689"/>
        <v>19433.5</v>
      </c>
      <c r="AS223" s="156"/>
      <c r="AT223" s="156"/>
      <c r="AU223" s="156"/>
      <c r="AV223" s="154">
        <f t="shared" si="690"/>
        <v>19433.5</v>
      </c>
      <c r="AW223" s="154">
        <f t="shared" si="690"/>
        <v>19433.5</v>
      </c>
      <c r="AX223" s="154">
        <f t="shared" si="690"/>
        <v>19433.5</v>
      </c>
      <c r="AY223" s="156"/>
      <c r="AZ223" s="156"/>
      <c r="BA223" s="156"/>
      <c r="BB223" s="155">
        <f t="shared" si="691"/>
        <v>19433.5</v>
      </c>
      <c r="BC223" s="154">
        <f t="shared" si="692"/>
        <v>19433.5</v>
      </c>
      <c r="BD223" s="154">
        <f t="shared" si="693"/>
        <v>19433.5</v>
      </c>
    </row>
    <row r="224" spans="1:56" s="84" customFormat="1" x14ac:dyDescent="0.3">
      <c r="A224" s="149">
        <v>900</v>
      </c>
      <c r="B224" s="168" t="s">
        <v>103</v>
      </c>
      <c r="C224" s="150" t="s">
        <v>212</v>
      </c>
      <c r="D224" s="160">
        <v>67</v>
      </c>
      <c r="E224" s="160">
        <v>81</v>
      </c>
      <c r="F224" s="161">
        <v>115</v>
      </c>
      <c r="G224" s="161">
        <v>115</v>
      </c>
      <c r="H224" s="161">
        <v>115</v>
      </c>
      <c r="I224" s="162">
        <f t="shared" si="624"/>
        <v>0</v>
      </c>
      <c r="J224" s="162">
        <f t="shared" si="624"/>
        <v>0</v>
      </c>
      <c r="K224" s="162">
        <f t="shared" si="624"/>
        <v>0</v>
      </c>
      <c r="L224" s="156">
        <v>115</v>
      </c>
      <c r="M224" s="156">
        <v>115</v>
      </c>
      <c r="N224" s="156">
        <v>115</v>
      </c>
      <c r="O224" s="156"/>
      <c r="P224" s="156"/>
      <c r="Q224" s="156"/>
      <c r="R224" s="154">
        <f t="shared" si="619"/>
        <v>115</v>
      </c>
      <c r="S224" s="154">
        <f t="shared" si="619"/>
        <v>115</v>
      </c>
      <c r="T224" s="154">
        <f t="shared" si="619"/>
        <v>115</v>
      </c>
      <c r="U224" s="156"/>
      <c r="V224" s="156"/>
      <c r="W224" s="156"/>
      <c r="X224" s="154">
        <f t="shared" si="686"/>
        <v>115</v>
      </c>
      <c r="Y224" s="154">
        <f t="shared" si="686"/>
        <v>115</v>
      </c>
      <c r="Z224" s="154">
        <f t="shared" si="686"/>
        <v>115</v>
      </c>
      <c r="AA224" s="156"/>
      <c r="AB224" s="156"/>
      <c r="AC224" s="156"/>
      <c r="AD224" s="154">
        <f t="shared" si="687"/>
        <v>115</v>
      </c>
      <c r="AE224" s="154">
        <f t="shared" si="687"/>
        <v>115</v>
      </c>
      <c r="AF224" s="154">
        <f t="shared" si="687"/>
        <v>115</v>
      </c>
      <c r="AG224" s="156"/>
      <c r="AH224" s="156"/>
      <c r="AI224" s="156"/>
      <c r="AJ224" s="154">
        <f t="shared" si="688"/>
        <v>115</v>
      </c>
      <c r="AK224" s="154">
        <f t="shared" si="688"/>
        <v>115</v>
      </c>
      <c r="AL224" s="154">
        <f t="shared" si="688"/>
        <v>115</v>
      </c>
      <c r="AM224" s="156"/>
      <c r="AN224" s="156"/>
      <c r="AO224" s="156"/>
      <c r="AP224" s="154">
        <f t="shared" si="689"/>
        <v>115</v>
      </c>
      <c r="AQ224" s="154">
        <f t="shared" si="689"/>
        <v>115</v>
      </c>
      <c r="AR224" s="154">
        <f t="shared" si="689"/>
        <v>115</v>
      </c>
      <c r="AS224" s="156"/>
      <c r="AT224" s="156"/>
      <c r="AU224" s="156"/>
      <c r="AV224" s="154">
        <f t="shared" si="690"/>
        <v>115</v>
      </c>
      <c r="AW224" s="154">
        <f t="shared" si="690"/>
        <v>115</v>
      </c>
      <c r="AX224" s="154">
        <f t="shared" si="690"/>
        <v>115</v>
      </c>
      <c r="AY224" s="156"/>
      <c r="AZ224" s="156"/>
      <c r="BA224" s="156"/>
      <c r="BB224" s="155">
        <f t="shared" si="691"/>
        <v>115</v>
      </c>
      <c r="BC224" s="154">
        <f t="shared" si="692"/>
        <v>115</v>
      </c>
      <c r="BD224" s="154">
        <f t="shared" si="693"/>
        <v>115</v>
      </c>
    </row>
    <row r="225" spans="1:56" s="84" customFormat="1" ht="59.25" customHeight="1" x14ac:dyDescent="0.3">
      <c r="A225" s="149">
        <v>905</v>
      </c>
      <c r="B225" s="168" t="s">
        <v>104</v>
      </c>
      <c r="C225" s="150" t="s">
        <v>213</v>
      </c>
      <c r="D225" s="160">
        <v>61</v>
      </c>
      <c r="E225" s="160">
        <v>74</v>
      </c>
      <c r="F225" s="161">
        <v>24009</v>
      </c>
      <c r="G225" s="161">
        <v>24009</v>
      </c>
      <c r="H225" s="161">
        <v>24133</v>
      </c>
      <c r="I225" s="162">
        <f t="shared" si="624"/>
        <v>-134</v>
      </c>
      <c r="J225" s="162">
        <f t="shared" si="624"/>
        <v>2860</v>
      </c>
      <c r="K225" s="162">
        <f t="shared" si="624"/>
        <v>2913</v>
      </c>
      <c r="L225" s="156">
        <v>23875</v>
      </c>
      <c r="M225" s="156">
        <v>26869</v>
      </c>
      <c r="N225" s="156">
        <v>27046</v>
      </c>
      <c r="O225" s="156">
        <v>34507</v>
      </c>
      <c r="P225" s="156">
        <v>31513</v>
      </c>
      <c r="Q225" s="156">
        <v>31336</v>
      </c>
      <c r="R225" s="154">
        <f t="shared" si="619"/>
        <v>58382</v>
      </c>
      <c r="S225" s="154">
        <f t="shared" si="619"/>
        <v>58382</v>
      </c>
      <c r="T225" s="154">
        <f t="shared" si="619"/>
        <v>58382</v>
      </c>
      <c r="U225" s="156"/>
      <c r="V225" s="156"/>
      <c r="W225" s="156"/>
      <c r="X225" s="154">
        <f t="shared" si="686"/>
        <v>58382</v>
      </c>
      <c r="Y225" s="154">
        <f t="shared" si="686"/>
        <v>58382</v>
      </c>
      <c r="Z225" s="154">
        <f t="shared" si="686"/>
        <v>58382</v>
      </c>
      <c r="AA225" s="156"/>
      <c r="AB225" s="156"/>
      <c r="AC225" s="156"/>
      <c r="AD225" s="154">
        <f t="shared" si="687"/>
        <v>58382</v>
      </c>
      <c r="AE225" s="154">
        <f t="shared" si="687"/>
        <v>58382</v>
      </c>
      <c r="AF225" s="154">
        <f t="shared" si="687"/>
        <v>58382</v>
      </c>
      <c r="AG225" s="156"/>
      <c r="AH225" s="156"/>
      <c r="AI225" s="156"/>
      <c r="AJ225" s="154">
        <f t="shared" si="688"/>
        <v>58382</v>
      </c>
      <c r="AK225" s="154">
        <f t="shared" si="688"/>
        <v>58382</v>
      </c>
      <c r="AL225" s="154">
        <f t="shared" si="688"/>
        <v>58382</v>
      </c>
      <c r="AM225" s="156"/>
      <c r="AN225" s="156"/>
      <c r="AO225" s="156"/>
      <c r="AP225" s="154">
        <f t="shared" si="689"/>
        <v>58382</v>
      </c>
      <c r="AQ225" s="154">
        <f t="shared" si="689"/>
        <v>58382</v>
      </c>
      <c r="AR225" s="154">
        <f t="shared" si="689"/>
        <v>58382</v>
      </c>
      <c r="AS225" s="156">
        <v>2272.4</v>
      </c>
      <c r="AT225" s="156"/>
      <c r="AU225" s="156"/>
      <c r="AV225" s="154">
        <f t="shared" si="690"/>
        <v>60654.400000000001</v>
      </c>
      <c r="AW225" s="154">
        <f t="shared" si="690"/>
        <v>58382</v>
      </c>
      <c r="AX225" s="154">
        <f t="shared" si="690"/>
        <v>58382</v>
      </c>
      <c r="AY225" s="156">
        <v>-647.20000000000005</v>
      </c>
      <c r="AZ225" s="156"/>
      <c r="BA225" s="156"/>
      <c r="BB225" s="155">
        <f t="shared" si="691"/>
        <v>60007.200000000004</v>
      </c>
      <c r="BC225" s="154">
        <f t="shared" si="692"/>
        <v>58382</v>
      </c>
      <c r="BD225" s="154">
        <f t="shared" si="693"/>
        <v>58382</v>
      </c>
    </row>
    <row r="226" spans="1:56" s="84" customFormat="1" ht="37.5" x14ac:dyDescent="0.3">
      <c r="A226" s="149">
        <v>911</v>
      </c>
      <c r="B226" s="168" t="s">
        <v>83</v>
      </c>
      <c r="C226" s="150" t="s">
        <v>196</v>
      </c>
      <c r="D226" s="160">
        <v>57</v>
      </c>
      <c r="E226" s="160">
        <v>70</v>
      </c>
      <c r="F226" s="161">
        <v>326</v>
      </c>
      <c r="G226" s="161">
        <v>326</v>
      </c>
      <c r="H226" s="161">
        <v>325.89999999999998</v>
      </c>
      <c r="I226" s="162">
        <f t="shared" si="624"/>
        <v>-0.10000000000002274</v>
      </c>
      <c r="J226" s="162">
        <f t="shared" si="624"/>
        <v>-0.10000000000002274</v>
      </c>
      <c r="K226" s="162">
        <f t="shared" si="624"/>
        <v>0</v>
      </c>
      <c r="L226" s="156">
        <v>325.89999999999998</v>
      </c>
      <c r="M226" s="156">
        <v>325.89999999999998</v>
      </c>
      <c r="N226" s="156">
        <v>325.89999999999998</v>
      </c>
      <c r="O226" s="156"/>
      <c r="P226" s="156"/>
      <c r="Q226" s="156"/>
      <c r="R226" s="154">
        <f t="shared" si="619"/>
        <v>325.89999999999998</v>
      </c>
      <c r="S226" s="154">
        <f t="shared" si="619"/>
        <v>325.89999999999998</v>
      </c>
      <c r="T226" s="154">
        <f t="shared" si="619"/>
        <v>325.89999999999998</v>
      </c>
      <c r="U226" s="156">
        <v>-200</v>
      </c>
      <c r="V226" s="156"/>
      <c r="W226" s="156"/>
      <c r="X226" s="154">
        <f t="shared" si="686"/>
        <v>125.89999999999998</v>
      </c>
      <c r="Y226" s="154">
        <f t="shared" si="686"/>
        <v>325.89999999999998</v>
      </c>
      <c r="Z226" s="154">
        <f t="shared" si="686"/>
        <v>325.89999999999998</v>
      </c>
      <c r="AA226" s="156"/>
      <c r="AB226" s="156"/>
      <c r="AC226" s="156"/>
      <c r="AD226" s="154">
        <f t="shared" si="687"/>
        <v>125.89999999999998</v>
      </c>
      <c r="AE226" s="154">
        <f t="shared" si="687"/>
        <v>325.89999999999998</v>
      </c>
      <c r="AF226" s="154">
        <f t="shared" si="687"/>
        <v>325.89999999999998</v>
      </c>
      <c r="AG226" s="156"/>
      <c r="AH226" s="156"/>
      <c r="AI226" s="156"/>
      <c r="AJ226" s="154">
        <f t="shared" si="688"/>
        <v>125.89999999999998</v>
      </c>
      <c r="AK226" s="154">
        <f t="shared" si="688"/>
        <v>325.89999999999998</v>
      </c>
      <c r="AL226" s="154">
        <f t="shared" si="688"/>
        <v>325.89999999999998</v>
      </c>
      <c r="AM226" s="156"/>
      <c r="AN226" s="156"/>
      <c r="AO226" s="156"/>
      <c r="AP226" s="154">
        <f t="shared" si="689"/>
        <v>125.89999999999998</v>
      </c>
      <c r="AQ226" s="154">
        <f t="shared" si="689"/>
        <v>325.89999999999998</v>
      </c>
      <c r="AR226" s="154">
        <f t="shared" si="689"/>
        <v>325.89999999999998</v>
      </c>
      <c r="AS226" s="156">
        <v>-115.6</v>
      </c>
      <c r="AT226" s="156"/>
      <c r="AU226" s="156"/>
      <c r="AV226" s="154">
        <f t="shared" si="690"/>
        <v>10.299999999999983</v>
      </c>
      <c r="AW226" s="154">
        <f t="shared" si="690"/>
        <v>325.89999999999998</v>
      </c>
      <c r="AX226" s="154">
        <f t="shared" si="690"/>
        <v>325.89999999999998</v>
      </c>
      <c r="AY226" s="156"/>
      <c r="AZ226" s="156"/>
      <c r="BA226" s="156"/>
      <c r="BB226" s="155">
        <f t="shared" si="691"/>
        <v>10.299999999999983</v>
      </c>
      <c r="BC226" s="154">
        <f t="shared" si="692"/>
        <v>325.89999999999998</v>
      </c>
      <c r="BD226" s="154">
        <f t="shared" si="693"/>
        <v>325.89999999999998</v>
      </c>
    </row>
    <row r="227" spans="1:56" s="84" customFormat="1" ht="63" customHeight="1" x14ac:dyDescent="0.25">
      <c r="A227" s="149">
        <v>911</v>
      </c>
      <c r="B227" s="168" t="s">
        <v>86</v>
      </c>
      <c r="C227" s="164" t="s">
        <v>307</v>
      </c>
      <c r="D227" s="160">
        <v>53</v>
      </c>
      <c r="E227" s="160">
        <v>66</v>
      </c>
      <c r="F227" s="161">
        <v>264200</v>
      </c>
      <c r="G227" s="161">
        <v>264200</v>
      </c>
      <c r="H227" s="161">
        <v>264200</v>
      </c>
      <c r="I227" s="162">
        <f t="shared" si="624"/>
        <v>0</v>
      </c>
      <c r="J227" s="162">
        <f t="shared" si="624"/>
        <v>0</v>
      </c>
      <c r="K227" s="162">
        <f t="shared" si="624"/>
        <v>0</v>
      </c>
      <c r="L227" s="156">
        <v>264200</v>
      </c>
      <c r="M227" s="156">
        <v>264200</v>
      </c>
      <c r="N227" s="156">
        <v>264200</v>
      </c>
      <c r="O227" s="156"/>
      <c r="P227" s="156"/>
      <c r="Q227" s="156"/>
      <c r="R227" s="154">
        <f t="shared" si="619"/>
        <v>264200</v>
      </c>
      <c r="S227" s="154">
        <f t="shared" si="619"/>
        <v>264200</v>
      </c>
      <c r="T227" s="154">
        <f t="shared" si="619"/>
        <v>264200</v>
      </c>
      <c r="U227" s="156">
        <v>-66.400000000000006</v>
      </c>
      <c r="V227" s="156"/>
      <c r="W227" s="156"/>
      <c r="X227" s="154">
        <f t="shared" si="686"/>
        <v>264133.59999999998</v>
      </c>
      <c r="Y227" s="154">
        <f t="shared" si="686"/>
        <v>264200</v>
      </c>
      <c r="Z227" s="154">
        <f t="shared" si="686"/>
        <v>264200</v>
      </c>
      <c r="AA227" s="156"/>
      <c r="AB227" s="156"/>
      <c r="AC227" s="156"/>
      <c r="AD227" s="154">
        <f t="shared" si="687"/>
        <v>264133.59999999998</v>
      </c>
      <c r="AE227" s="154">
        <f t="shared" si="687"/>
        <v>264200</v>
      </c>
      <c r="AF227" s="154">
        <f t="shared" si="687"/>
        <v>264200</v>
      </c>
      <c r="AG227" s="156"/>
      <c r="AH227" s="156"/>
      <c r="AI227" s="156"/>
      <c r="AJ227" s="154">
        <f t="shared" si="688"/>
        <v>264133.59999999998</v>
      </c>
      <c r="AK227" s="154">
        <f t="shared" si="688"/>
        <v>264200</v>
      </c>
      <c r="AL227" s="154">
        <f t="shared" si="688"/>
        <v>264200</v>
      </c>
      <c r="AM227" s="156"/>
      <c r="AN227" s="156"/>
      <c r="AO227" s="156"/>
      <c r="AP227" s="154">
        <f t="shared" si="689"/>
        <v>264133.59999999998</v>
      </c>
      <c r="AQ227" s="154">
        <f t="shared" si="689"/>
        <v>264200</v>
      </c>
      <c r="AR227" s="154">
        <f t="shared" si="689"/>
        <v>264200</v>
      </c>
      <c r="AS227" s="156"/>
      <c r="AT227" s="156"/>
      <c r="AU227" s="156"/>
      <c r="AV227" s="154">
        <f t="shared" si="690"/>
        <v>264133.59999999998</v>
      </c>
      <c r="AW227" s="154">
        <f t="shared" si="690"/>
        <v>264200</v>
      </c>
      <c r="AX227" s="154">
        <f t="shared" si="690"/>
        <v>264200</v>
      </c>
      <c r="AY227" s="156"/>
      <c r="AZ227" s="156"/>
      <c r="BA227" s="156"/>
      <c r="BB227" s="155">
        <f t="shared" si="691"/>
        <v>264133.59999999998</v>
      </c>
      <c r="BC227" s="154">
        <f t="shared" si="692"/>
        <v>264200</v>
      </c>
      <c r="BD227" s="154">
        <f t="shared" si="693"/>
        <v>264200</v>
      </c>
    </row>
    <row r="228" spans="1:56" s="84" customFormat="1" ht="93.75" x14ac:dyDescent="0.25">
      <c r="A228" s="149">
        <v>911</v>
      </c>
      <c r="B228" s="168" t="s">
        <v>87</v>
      </c>
      <c r="C228" s="164" t="s">
        <v>308</v>
      </c>
      <c r="D228" s="160">
        <v>54</v>
      </c>
      <c r="E228" s="160">
        <v>67</v>
      </c>
      <c r="F228" s="161">
        <v>424840</v>
      </c>
      <c r="G228" s="161">
        <v>424840</v>
      </c>
      <c r="H228" s="161">
        <v>424840</v>
      </c>
      <c r="I228" s="162">
        <f t="shared" si="624"/>
        <v>480</v>
      </c>
      <c r="J228" s="162">
        <f t="shared" si="624"/>
        <v>480</v>
      </c>
      <c r="K228" s="162">
        <f t="shared" si="624"/>
        <v>480</v>
      </c>
      <c r="L228" s="156">
        <v>425320</v>
      </c>
      <c r="M228" s="156">
        <v>425320</v>
      </c>
      <c r="N228" s="156">
        <v>425320</v>
      </c>
      <c r="O228" s="156"/>
      <c r="P228" s="156"/>
      <c r="Q228" s="156"/>
      <c r="R228" s="154">
        <f t="shared" si="619"/>
        <v>425320</v>
      </c>
      <c r="S228" s="154">
        <f t="shared" si="619"/>
        <v>425320</v>
      </c>
      <c r="T228" s="154">
        <f t="shared" si="619"/>
        <v>425320</v>
      </c>
      <c r="U228" s="156">
        <v>36</v>
      </c>
      <c r="V228" s="156"/>
      <c r="W228" s="156"/>
      <c r="X228" s="154">
        <f t="shared" si="686"/>
        <v>425356</v>
      </c>
      <c r="Y228" s="154">
        <f t="shared" si="686"/>
        <v>425320</v>
      </c>
      <c r="Z228" s="154">
        <f t="shared" si="686"/>
        <v>425320</v>
      </c>
      <c r="AA228" s="156"/>
      <c r="AB228" s="156"/>
      <c r="AC228" s="156"/>
      <c r="AD228" s="154">
        <f t="shared" si="687"/>
        <v>425356</v>
      </c>
      <c r="AE228" s="154">
        <f t="shared" si="687"/>
        <v>425320</v>
      </c>
      <c r="AF228" s="154">
        <f t="shared" si="687"/>
        <v>425320</v>
      </c>
      <c r="AG228" s="156"/>
      <c r="AH228" s="156"/>
      <c r="AI228" s="156"/>
      <c r="AJ228" s="154">
        <f t="shared" si="688"/>
        <v>425356</v>
      </c>
      <c r="AK228" s="154">
        <f t="shared" si="688"/>
        <v>425320</v>
      </c>
      <c r="AL228" s="154">
        <f t="shared" si="688"/>
        <v>425320</v>
      </c>
      <c r="AM228" s="156"/>
      <c r="AN228" s="156"/>
      <c r="AO228" s="156"/>
      <c r="AP228" s="154">
        <f t="shared" si="689"/>
        <v>425356</v>
      </c>
      <c r="AQ228" s="154">
        <f t="shared" si="689"/>
        <v>425320</v>
      </c>
      <c r="AR228" s="154">
        <f t="shared" si="689"/>
        <v>425320</v>
      </c>
      <c r="AS228" s="156"/>
      <c r="AT228" s="156"/>
      <c r="AU228" s="156"/>
      <c r="AV228" s="154">
        <f t="shared" si="690"/>
        <v>425356</v>
      </c>
      <c r="AW228" s="154">
        <f t="shared" si="690"/>
        <v>425320</v>
      </c>
      <c r="AX228" s="154">
        <f t="shared" si="690"/>
        <v>425320</v>
      </c>
      <c r="AY228" s="156"/>
      <c r="AZ228" s="156"/>
      <c r="BA228" s="156"/>
      <c r="BB228" s="155">
        <f t="shared" si="691"/>
        <v>425356</v>
      </c>
      <c r="BC228" s="154">
        <f t="shared" si="692"/>
        <v>425320</v>
      </c>
      <c r="BD228" s="154">
        <f t="shared" si="693"/>
        <v>425320</v>
      </c>
    </row>
    <row r="229" spans="1:56" s="84" customFormat="1" ht="37.5" x14ac:dyDescent="0.3">
      <c r="A229" s="149">
        <v>911</v>
      </c>
      <c r="B229" s="168" t="s">
        <v>94</v>
      </c>
      <c r="C229" s="150" t="s">
        <v>203</v>
      </c>
      <c r="D229" s="160">
        <v>54</v>
      </c>
      <c r="E229" s="160">
        <v>67</v>
      </c>
      <c r="F229" s="161">
        <v>50379</v>
      </c>
      <c r="G229" s="161">
        <v>50379</v>
      </c>
      <c r="H229" s="161">
        <v>50379</v>
      </c>
      <c r="I229" s="162">
        <f t="shared" si="624"/>
        <v>173</v>
      </c>
      <c r="J229" s="162">
        <f t="shared" si="624"/>
        <v>173</v>
      </c>
      <c r="K229" s="162">
        <f t="shared" si="624"/>
        <v>173</v>
      </c>
      <c r="L229" s="156">
        <v>50552</v>
      </c>
      <c r="M229" s="156">
        <v>50552</v>
      </c>
      <c r="N229" s="156">
        <v>50552</v>
      </c>
      <c r="O229" s="156"/>
      <c r="P229" s="156"/>
      <c r="Q229" s="156"/>
      <c r="R229" s="154">
        <f t="shared" si="619"/>
        <v>50552</v>
      </c>
      <c r="S229" s="154">
        <f t="shared" si="619"/>
        <v>50552</v>
      </c>
      <c r="T229" s="154">
        <f t="shared" si="619"/>
        <v>50552</v>
      </c>
      <c r="U229" s="156"/>
      <c r="V229" s="156"/>
      <c r="W229" s="156"/>
      <c r="X229" s="154">
        <f t="shared" si="686"/>
        <v>50552</v>
      </c>
      <c r="Y229" s="154">
        <f t="shared" si="686"/>
        <v>50552</v>
      </c>
      <c r="Z229" s="154">
        <f t="shared" si="686"/>
        <v>50552</v>
      </c>
      <c r="AA229" s="156"/>
      <c r="AB229" s="156"/>
      <c r="AC229" s="156"/>
      <c r="AD229" s="154">
        <f t="shared" si="687"/>
        <v>50552</v>
      </c>
      <c r="AE229" s="154">
        <f t="shared" si="687"/>
        <v>50552</v>
      </c>
      <c r="AF229" s="154">
        <f t="shared" si="687"/>
        <v>50552</v>
      </c>
      <c r="AG229" s="156">
        <f>1500+4985.4</f>
        <v>6485.4</v>
      </c>
      <c r="AH229" s="156"/>
      <c r="AI229" s="156"/>
      <c r="AJ229" s="154">
        <f t="shared" si="688"/>
        <v>57037.4</v>
      </c>
      <c r="AK229" s="154">
        <f t="shared" si="688"/>
        <v>50552</v>
      </c>
      <c r="AL229" s="154">
        <f t="shared" si="688"/>
        <v>50552</v>
      </c>
      <c r="AM229" s="156"/>
      <c r="AN229" s="156"/>
      <c r="AO229" s="156"/>
      <c r="AP229" s="154">
        <f t="shared" si="689"/>
        <v>57037.4</v>
      </c>
      <c r="AQ229" s="154">
        <f t="shared" si="689"/>
        <v>50552</v>
      </c>
      <c r="AR229" s="154">
        <f t="shared" si="689"/>
        <v>50552</v>
      </c>
      <c r="AS229" s="156">
        <v>1715.9</v>
      </c>
      <c r="AT229" s="156"/>
      <c r="AU229" s="156"/>
      <c r="AV229" s="154">
        <f t="shared" si="690"/>
        <v>58753.3</v>
      </c>
      <c r="AW229" s="154">
        <f t="shared" si="690"/>
        <v>50552</v>
      </c>
      <c r="AX229" s="154">
        <f t="shared" si="690"/>
        <v>50552</v>
      </c>
      <c r="AY229" s="156"/>
      <c r="AZ229" s="156"/>
      <c r="BA229" s="156"/>
      <c r="BB229" s="155">
        <f t="shared" si="691"/>
        <v>58753.3</v>
      </c>
      <c r="BC229" s="154">
        <f t="shared" si="692"/>
        <v>50552</v>
      </c>
      <c r="BD229" s="154">
        <f t="shared" si="693"/>
        <v>50552</v>
      </c>
    </row>
    <row r="230" spans="1:56" s="84" customFormat="1" ht="40.5" customHeight="1" x14ac:dyDescent="0.3">
      <c r="A230" s="149">
        <v>911</v>
      </c>
      <c r="B230" s="168" t="s">
        <v>95</v>
      </c>
      <c r="C230" s="198" t="s">
        <v>204</v>
      </c>
      <c r="D230" s="160">
        <v>55</v>
      </c>
      <c r="E230" s="160">
        <v>68</v>
      </c>
      <c r="F230" s="161">
        <v>3880.1</v>
      </c>
      <c r="G230" s="161">
        <v>3880.1</v>
      </c>
      <c r="H230" s="161">
        <v>3880.1</v>
      </c>
      <c r="I230" s="162">
        <f t="shared" si="624"/>
        <v>0</v>
      </c>
      <c r="J230" s="162">
        <f t="shared" si="624"/>
        <v>0</v>
      </c>
      <c r="K230" s="162">
        <f t="shared" si="624"/>
        <v>0</v>
      </c>
      <c r="L230" s="156">
        <v>3880.1</v>
      </c>
      <c r="M230" s="156">
        <v>3880.1</v>
      </c>
      <c r="N230" s="156">
        <v>3880.1</v>
      </c>
      <c r="O230" s="156"/>
      <c r="P230" s="156"/>
      <c r="Q230" s="156"/>
      <c r="R230" s="154">
        <f t="shared" si="619"/>
        <v>3880.1</v>
      </c>
      <c r="S230" s="154">
        <f t="shared" si="619"/>
        <v>3880.1</v>
      </c>
      <c r="T230" s="154">
        <f t="shared" si="619"/>
        <v>3880.1</v>
      </c>
      <c r="U230" s="156">
        <v>500</v>
      </c>
      <c r="V230" s="156"/>
      <c r="W230" s="156"/>
      <c r="X230" s="154">
        <f t="shared" si="686"/>
        <v>4380.1000000000004</v>
      </c>
      <c r="Y230" s="154">
        <f t="shared" si="686"/>
        <v>3880.1</v>
      </c>
      <c r="Z230" s="154">
        <f t="shared" si="686"/>
        <v>3880.1</v>
      </c>
      <c r="AA230" s="156"/>
      <c r="AB230" s="156"/>
      <c r="AC230" s="156"/>
      <c r="AD230" s="154">
        <f t="shared" si="687"/>
        <v>4380.1000000000004</v>
      </c>
      <c r="AE230" s="154">
        <f t="shared" si="687"/>
        <v>3880.1</v>
      </c>
      <c r="AF230" s="154">
        <f t="shared" si="687"/>
        <v>3880.1</v>
      </c>
      <c r="AG230" s="156"/>
      <c r="AH230" s="156"/>
      <c r="AI230" s="156"/>
      <c r="AJ230" s="154">
        <f t="shared" si="688"/>
        <v>4380.1000000000004</v>
      </c>
      <c r="AK230" s="154">
        <f t="shared" si="688"/>
        <v>3880.1</v>
      </c>
      <c r="AL230" s="154">
        <f t="shared" si="688"/>
        <v>3880.1</v>
      </c>
      <c r="AM230" s="156"/>
      <c r="AN230" s="156"/>
      <c r="AO230" s="156"/>
      <c r="AP230" s="154">
        <f t="shared" si="689"/>
        <v>4380.1000000000004</v>
      </c>
      <c r="AQ230" s="154">
        <f t="shared" si="689"/>
        <v>3880.1</v>
      </c>
      <c r="AR230" s="154">
        <f t="shared" si="689"/>
        <v>3880.1</v>
      </c>
      <c r="AS230" s="156"/>
      <c r="AT230" s="156"/>
      <c r="AU230" s="156"/>
      <c r="AV230" s="154">
        <f t="shared" si="690"/>
        <v>4380.1000000000004</v>
      </c>
      <c r="AW230" s="154">
        <f t="shared" si="690"/>
        <v>3880.1</v>
      </c>
      <c r="AX230" s="154">
        <f t="shared" si="690"/>
        <v>3880.1</v>
      </c>
      <c r="AY230" s="156"/>
      <c r="AZ230" s="156"/>
      <c r="BA230" s="156"/>
      <c r="BB230" s="155">
        <f t="shared" si="691"/>
        <v>4380.1000000000004</v>
      </c>
      <c r="BC230" s="154">
        <f t="shared" si="692"/>
        <v>3880.1</v>
      </c>
      <c r="BD230" s="154">
        <f t="shared" si="693"/>
        <v>3880.1</v>
      </c>
    </row>
    <row r="231" spans="1:56" s="84" customFormat="1" ht="56.25" x14ac:dyDescent="0.3">
      <c r="A231" s="149">
        <v>911</v>
      </c>
      <c r="B231" s="168" t="s">
        <v>96</v>
      </c>
      <c r="C231" s="150" t="s">
        <v>205</v>
      </c>
      <c r="D231" s="160">
        <v>58</v>
      </c>
      <c r="E231" s="160">
        <v>71</v>
      </c>
      <c r="F231" s="161">
        <v>207</v>
      </c>
      <c r="G231" s="161">
        <v>207</v>
      </c>
      <c r="H231" s="161">
        <v>207</v>
      </c>
      <c r="I231" s="162">
        <f t="shared" si="624"/>
        <v>0</v>
      </c>
      <c r="J231" s="162">
        <f t="shared" si="624"/>
        <v>0</v>
      </c>
      <c r="K231" s="162">
        <f t="shared" si="624"/>
        <v>0</v>
      </c>
      <c r="L231" s="156">
        <v>207</v>
      </c>
      <c r="M231" s="156">
        <v>207</v>
      </c>
      <c r="N231" s="156">
        <v>207</v>
      </c>
      <c r="O231" s="156"/>
      <c r="P231" s="156"/>
      <c r="Q231" s="156"/>
      <c r="R231" s="154">
        <f t="shared" si="619"/>
        <v>207</v>
      </c>
      <c r="S231" s="154">
        <f t="shared" si="619"/>
        <v>207</v>
      </c>
      <c r="T231" s="154">
        <f t="shared" si="619"/>
        <v>207</v>
      </c>
      <c r="U231" s="156"/>
      <c r="V231" s="156"/>
      <c r="W231" s="156"/>
      <c r="X231" s="154">
        <f t="shared" si="686"/>
        <v>207</v>
      </c>
      <c r="Y231" s="154">
        <f t="shared" si="686"/>
        <v>207</v>
      </c>
      <c r="Z231" s="154">
        <f t="shared" si="686"/>
        <v>207</v>
      </c>
      <c r="AA231" s="156"/>
      <c r="AB231" s="156"/>
      <c r="AC231" s="156"/>
      <c r="AD231" s="154">
        <f t="shared" si="687"/>
        <v>207</v>
      </c>
      <c r="AE231" s="154">
        <f t="shared" si="687"/>
        <v>207</v>
      </c>
      <c r="AF231" s="154">
        <f t="shared" si="687"/>
        <v>207</v>
      </c>
      <c r="AG231" s="156"/>
      <c r="AH231" s="156"/>
      <c r="AI231" s="156"/>
      <c r="AJ231" s="154">
        <f t="shared" si="688"/>
        <v>207</v>
      </c>
      <c r="AK231" s="154">
        <f t="shared" si="688"/>
        <v>207</v>
      </c>
      <c r="AL231" s="154">
        <f t="shared" si="688"/>
        <v>207</v>
      </c>
      <c r="AM231" s="156"/>
      <c r="AN231" s="156"/>
      <c r="AO231" s="156"/>
      <c r="AP231" s="154">
        <f t="shared" si="689"/>
        <v>207</v>
      </c>
      <c r="AQ231" s="154">
        <f t="shared" si="689"/>
        <v>207</v>
      </c>
      <c r="AR231" s="154">
        <f t="shared" si="689"/>
        <v>207</v>
      </c>
      <c r="AS231" s="156"/>
      <c r="AT231" s="156"/>
      <c r="AU231" s="156"/>
      <c r="AV231" s="154">
        <f t="shared" si="690"/>
        <v>207</v>
      </c>
      <c r="AW231" s="154">
        <f t="shared" si="690"/>
        <v>207</v>
      </c>
      <c r="AX231" s="154">
        <f t="shared" si="690"/>
        <v>207</v>
      </c>
      <c r="AY231" s="156"/>
      <c r="AZ231" s="156"/>
      <c r="BA231" s="156"/>
      <c r="BB231" s="155">
        <f t="shared" si="691"/>
        <v>207</v>
      </c>
      <c r="BC231" s="154">
        <f t="shared" si="692"/>
        <v>207</v>
      </c>
      <c r="BD231" s="154">
        <f t="shared" si="693"/>
        <v>207</v>
      </c>
    </row>
    <row r="232" spans="1:56" s="84" customFormat="1" ht="56.25" x14ac:dyDescent="0.25">
      <c r="A232" s="149">
        <v>911</v>
      </c>
      <c r="B232" s="168" t="s">
        <v>97</v>
      </c>
      <c r="C232" s="164" t="s">
        <v>206</v>
      </c>
      <c r="D232" s="160">
        <v>60</v>
      </c>
      <c r="E232" s="160">
        <v>73</v>
      </c>
      <c r="F232" s="161">
        <v>570</v>
      </c>
      <c r="G232" s="161">
        <v>570</v>
      </c>
      <c r="H232" s="161">
        <v>570</v>
      </c>
      <c r="I232" s="162">
        <f t="shared" si="624"/>
        <v>0</v>
      </c>
      <c r="J232" s="162">
        <f t="shared" si="624"/>
        <v>0</v>
      </c>
      <c r="K232" s="162">
        <f t="shared" si="624"/>
        <v>0</v>
      </c>
      <c r="L232" s="156">
        <v>570</v>
      </c>
      <c r="M232" s="156">
        <v>570</v>
      </c>
      <c r="N232" s="156">
        <v>570</v>
      </c>
      <c r="O232" s="156"/>
      <c r="P232" s="156"/>
      <c r="Q232" s="156"/>
      <c r="R232" s="154">
        <f t="shared" si="619"/>
        <v>570</v>
      </c>
      <c r="S232" s="154">
        <f t="shared" si="619"/>
        <v>570</v>
      </c>
      <c r="T232" s="154">
        <f t="shared" si="619"/>
        <v>570</v>
      </c>
      <c r="U232" s="156"/>
      <c r="V232" s="156"/>
      <c r="W232" s="156"/>
      <c r="X232" s="154">
        <f t="shared" si="686"/>
        <v>570</v>
      </c>
      <c r="Y232" s="154">
        <f t="shared" si="686"/>
        <v>570</v>
      </c>
      <c r="Z232" s="154">
        <f t="shared" si="686"/>
        <v>570</v>
      </c>
      <c r="AA232" s="156"/>
      <c r="AB232" s="156"/>
      <c r="AC232" s="156"/>
      <c r="AD232" s="154">
        <f t="shared" si="687"/>
        <v>570</v>
      </c>
      <c r="AE232" s="154">
        <f t="shared" si="687"/>
        <v>570</v>
      </c>
      <c r="AF232" s="154">
        <f t="shared" si="687"/>
        <v>570</v>
      </c>
      <c r="AG232" s="156"/>
      <c r="AH232" s="156"/>
      <c r="AI232" s="156"/>
      <c r="AJ232" s="154">
        <f t="shared" si="688"/>
        <v>570</v>
      </c>
      <c r="AK232" s="154">
        <f t="shared" si="688"/>
        <v>570</v>
      </c>
      <c r="AL232" s="154">
        <f t="shared" si="688"/>
        <v>570</v>
      </c>
      <c r="AM232" s="156"/>
      <c r="AN232" s="156"/>
      <c r="AO232" s="156"/>
      <c r="AP232" s="154">
        <f t="shared" si="689"/>
        <v>570</v>
      </c>
      <c r="AQ232" s="154">
        <f t="shared" si="689"/>
        <v>570</v>
      </c>
      <c r="AR232" s="154">
        <f t="shared" si="689"/>
        <v>570</v>
      </c>
      <c r="AS232" s="156"/>
      <c r="AT232" s="156"/>
      <c r="AU232" s="156"/>
      <c r="AV232" s="154">
        <f t="shared" si="690"/>
        <v>570</v>
      </c>
      <c r="AW232" s="154">
        <f t="shared" si="690"/>
        <v>570</v>
      </c>
      <c r="AX232" s="154">
        <f t="shared" si="690"/>
        <v>570</v>
      </c>
      <c r="AY232" s="156"/>
      <c r="AZ232" s="156"/>
      <c r="BA232" s="156"/>
      <c r="BB232" s="155">
        <f t="shared" si="691"/>
        <v>570</v>
      </c>
      <c r="BC232" s="154">
        <f t="shared" si="692"/>
        <v>570</v>
      </c>
      <c r="BD232" s="154">
        <f t="shared" si="693"/>
        <v>570</v>
      </c>
    </row>
    <row r="233" spans="1:56" s="84" customFormat="1" ht="56.25" x14ac:dyDescent="0.25">
      <c r="A233" s="149">
        <v>911</v>
      </c>
      <c r="B233" s="168" t="s">
        <v>309</v>
      </c>
      <c r="C233" s="164" t="s">
        <v>191</v>
      </c>
      <c r="D233" s="160">
        <v>58</v>
      </c>
      <c r="E233" s="160">
        <v>71</v>
      </c>
      <c r="F233" s="161">
        <v>1200</v>
      </c>
      <c r="G233" s="161">
        <v>1310</v>
      </c>
      <c r="H233" s="161">
        <v>1330</v>
      </c>
      <c r="I233" s="162">
        <f t="shared" si="624"/>
        <v>0</v>
      </c>
      <c r="J233" s="162">
        <f t="shared" si="624"/>
        <v>0</v>
      </c>
      <c r="K233" s="162">
        <f t="shared" si="624"/>
        <v>0</v>
      </c>
      <c r="L233" s="156">
        <v>1200</v>
      </c>
      <c r="M233" s="156">
        <v>1310</v>
      </c>
      <c r="N233" s="156">
        <v>1330</v>
      </c>
      <c r="O233" s="156">
        <v>-1200</v>
      </c>
      <c r="P233" s="156">
        <v>-1310</v>
      </c>
      <c r="Q233" s="156">
        <v>-1330</v>
      </c>
      <c r="R233" s="154">
        <f t="shared" si="619"/>
        <v>0</v>
      </c>
      <c r="S233" s="154">
        <f t="shared" si="619"/>
        <v>0</v>
      </c>
      <c r="T233" s="154">
        <f t="shared" si="619"/>
        <v>0</v>
      </c>
      <c r="U233" s="156"/>
      <c r="V233" s="156"/>
      <c r="W233" s="156"/>
      <c r="X233" s="154">
        <f t="shared" si="686"/>
        <v>0</v>
      </c>
      <c r="Y233" s="154">
        <f t="shared" si="686"/>
        <v>0</v>
      </c>
      <c r="Z233" s="154">
        <f t="shared" si="686"/>
        <v>0</v>
      </c>
      <c r="AA233" s="156"/>
      <c r="AB233" s="156"/>
      <c r="AC233" s="156"/>
      <c r="AD233" s="154">
        <f t="shared" si="687"/>
        <v>0</v>
      </c>
      <c r="AE233" s="154">
        <f t="shared" si="687"/>
        <v>0</v>
      </c>
      <c r="AF233" s="154">
        <f t="shared" si="687"/>
        <v>0</v>
      </c>
      <c r="AG233" s="156"/>
      <c r="AH233" s="156"/>
      <c r="AI233" s="156"/>
      <c r="AJ233" s="154">
        <f t="shared" si="688"/>
        <v>0</v>
      </c>
      <c r="AK233" s="154">
        <f t="shared" si="688"/>
        <v>0</v>
      </c>
      <c r="AL233" s="154">
        <f t="shared" si="688"/>
        <v>0</v>
      </c>
      <c r="AM233" s="156"/>
      <c r="AN233" s="156"/>
      <c r="AO233" s="156"/>
      <c r="AP233" s="154">
        <f t="shared" si="689"/>
        <v>0</v>
      </c>
      <c r="AQ233" s="154">
        <f t="shared" si="689"/>
        <v>0</v>
      </c>
      <c r="AR233" s="154">
        <f t="shared" si="689"/>
        <v>0</v>
      </c>
      <c r="AS233" s="156"/>
      <c r="AT233" s="156"/>
      <c r="AU233" s="156"/>
      <c r="AV233" s="154">
        <f t="shared" si="690"/>
        <v>0</v>
      </c>
      <c r="AW233" s="154">
        <f t="shared" si="690"/>
        <v>0</v>
      </c>
      <c r="AX233" s="154">
        <f t="shared" si="690"/>
        <v>0</v>
      </c>
      <c r="AY233" s="156"/>
      <c r="AZ233" s="156"/>
      <c r="BA233" s="156"/>
      <c r="BB233" s="155">
        <v>0</v>
      </c>
      <c r="BC233" s="154">
        <f t="shared" si="692"/>
        <v>0</v>
      </c>
      <c r="BD233" s="154">
        <f t="shared" si="693"/>
        <v>0</v>
      </c>
    </row>
    <row r="234" spans="1:56" s="84" customFormat="1" ht="37.5" x14ac:dyDescent="0.25">
      <c r="A234" s="149">
        <v>911</v>
      </c>
      <c r="B234" s="168" t="s">
        <v>105</v>
      </c>
      <c r="C234" s="164" t="s">
        <v>214</v>
      </c>
      <c r="D234" s="160">
        <v>62</v>
      </c>
      <c r="E234" s="160">
        <v>75</v>
      </c>
      <c r="F234" s="161">
        <v>2005</v>
      </c>
      <c r="G234" s="161">
        <v>2005</v>
      </c>
      <c r="H234" s="161">
        <v>2005</v>
      </c>
      <c r="I234" s="162">
        <f t="shared" si="624"/>
        <v>0</v>
      </c>
      <c r="J234" s="162">
        <f t="shared" si="624"/>
        <v>0</v>
      </c>
      <c r="K234" s="162">
        <f t="shared" si="624"/>
        <v>0</v>
      </c>
      <c r="L234" s="156">
        <v>2005</v>
      </c>
      <c r="M234" s="156">
        <v>2005</v>
      </c>
      <c r="N234" s="156">
        <v>2005</v>
      </c>
      <c r="O234" s="156"/>
      <c r="P234" s="156"/>
      <c r="Q234" s="156"/>
      <c r="R234" s="154">
        <f t="shared" si="619"/>
        <v>2005</v>
      </c>
      <c r="S234" s="154">
        <f t="shared" si="619"/>
        <v>2005</v>
      </c>
      <c r="T234" s="154">
        <f t="shared" si="619"/>
        <v>2005</v>
      </c>
      <c r="U234" s="156"/>
      <c r="V234" s="156"/>
      <c r="W234" s="156"/>
      <c r="X234" s="154">
        <f t="shared" si="686"/>
        <v>2005</v>
      </c>
      <c r="Y234" s="154">
        <f t="shared" si="686"/>
        <v>2005</v>
      </c>
      <c r="Z234" s="154">
        <f t="shared" si="686"/>
        <v>2005</v>
      </c>
      <c r="AA234" s="156"/>
      <c r="AB234" s="156"/>
      <c r="AC234" s="156"/>
      <c r="AD234" s="154">
        <f t="shared" si="687"/>
        <v>2005</v>
      </c>
      <c r="AE234" s="154">
        <f t="shared" si="687"/>
        <v>2005</v>
      </c>
      <c r="AF234" s="154">
        <f t="shared" si="687"/>
        <v>2005</v>
      </c>
      <c r="AG234" s="156"/>
      <c r="AH234" s="156"/>
      <c r="AI234" s="156"/>
      <c r="AJ234" s="154">
        <f t="shared" si="688"/>
        <v>2005</v>
      </c>
      <c r="AK234" s="154">
        <f t="shared" si="688"/>
        <v>2005</v>
      </c>
      <c r="AL234" s="154">
        <f t="shared" si="688"/>
        <v>2005</v>
      </c>
      <c r="AM234" s="156"/>
      <c r="AN234" s="156"/>
      <c r="AO234" s="156"/>
      <c r="AP234" s="154">
        <f t="shared" si="689"/>
        <v>2005</v>
      </c>
      <c r="AQ234" s="154">
        <f t="shared" si="689"/>
        <v>2005</v>
      </c>
      <c r="AR234" s="154">
        <f t="shared" si="689"/>
        <v>2005</v>
      </c>
      <c r="AS234" s="156">
        <v>33</v>
      </c>
      <c r="AT234" s="156"/>
      <c r="AU234" s="156"/>
      <c r="AV234" s="154">
        <f t="shared" si="690"/>
        <v>2038</v>
      </c>
      <c r="AW234" s="154">
        <f t="shared" si="690"/>
        <v>2005</v>
      </c>
      <c r="AX234" s="154">
        <f t="shared" si="690"/>
        <v>2005</v>
      </c>
      <c r="AY234" s="156"/>
      <c r="AZ234" s="156"/>
      <c r="BA234" s="156"/>
      <c r="BB234" s="155">
        <f t="shared" si="691"/>
        <v>2038</v>
      </c>
      <c r="BC234" s="154">
        <f t="shared" si="692"/>
        <v>2005</v>
      </c>
      <c r="BD234" s="154">
        <f t="shared" si="693"/>
        <v>2005</v>
      </c>
    </row>
    <row r="235" spans="1:56" s="84" customFormat="1" ht="37.5" x14ac:dyDescent="0.25">
      <c r="A235" s="149">
        <v>911</v>
      </c>
      <c r="B235" s="168" t="s">
        <v>310</v>
      </c>
      <c r="C235" s="188" t="s">
        <v>186</v>
      </c>
      <c r="D235" s="160">
        <v>56</v>
      </c>
      <c r="E235" s="160">
        <v>69</v>
      </c>
      <c r="F235" s="161">
        <v>4445</v>
      </c>
      <c r="G235" s="161">
        <v>4445</v>
      </c>
      <c r="H235" s="161">
        <v>4445</v>
      </c>
      <c r="I235" s="162">
        <f t="shared" si="624"/>
        <v>0</v>
      </c>
      <c r="J235" s="162">
        <f t="shared" si="624"/>
        <v>0</v>
      </c>
      <c r="K235" s="162">
        <f t="shared" si="624"/>
        <v>0</v>
      </c>
      <c r="L235" s="156">
        <v>4445</v>
      </c>
      <c r="M235" s="156">
        <v>4445</v>
      </c>
      <c r="N235" s="156">
        <v>4445</v>
      </c>
      <c r="O235" s="156"/>
      <c r="P235" s="156"/>
      <c r="Q235" s="156"/>
      <c r="R235" s="154">
        <f t="shared" si="619"/>
        <v>4445</v>
      </c>
      <c r="S235" s="154">
        <f t="shared" si="619"/>
        <v>4445</v>
      </c>
      <c r="T235" s="154">
        <f t="shared" si="619"/>
        <v>4445</v>
      </c>
      <c r="U235" s="156"/>
      <c r="V235" s="156"/>
      <c r="W235" s="156"/>
      <c r="X235" s="154">
        <f t="shared" si="686"/>
        <v>4445</v>
      </c>
      <c r="Y235" s="154">
        <f t="shared" si="686"/>
        <v>4445</v>
      </c>
      <c r="Z235" s="154">
        <f t="shared" si="686"/>
        <v>4445</v>
      </c>
      <c r="AA235" s="156"/>
      <c r="AB235" s="156"/>
      <c r="AC235" s="156"/>
      <c r="AD235" s="154">
        <f t="shared" si="687"/>
        <v>4445</v>
      </c>
      <c r="AE235" s="154">
        <f t="shared" si="687"/>
        <v>4445</v>
      </c>
      <c r="AF235" s="154">
        <f t="shared" si="687"/>
        <v>4445</v>
      </c>
      <c r="AG235" s="156"/>
      <c r="AH235" s="156"/>
      <c r="AI235" s="156"/>
      <c r="AJ235" s="154">
        <f t="shared" si="688"/>
        <v>4445</v>
      </c>
      <c r="AK235" s="154">
        <f t="shared" si="688"/>
        <v>4445</v>
      </c>
      <c r="AL235" s="154">
        <f t="shared" si="688"/>
        <v>4445</v>
      </c>
      <c r="AM235" s="156">
        <v>-4445</v>
      </c>
      <c r="AN235" s="156"/>
      <c r="AO235" s="156"/>
      <c r="AP235" s="154">
        <f t="shared" si="689"/>
        <v>0</v>
      </c>
      <c r="AQ235" s="154">
        <f t="shared" si="689"/>
        <v>4445</v>
      </c>
      <c r="AR235" s="154">
        <f t="shared" si="689"/>
        <v>4445</v>
      </c>
      <c r="AS235" s="156"/>
      <c r="AT235" s="156"/>
      <c r="AU235" s="156"/>
      <c r="AV235" s="154">
        <f t="shared" si="690"/>
        <v>0</v>
      </c>
      <c r="AW235" s="154">
        <f t="shared" si="690"/>
        <v>4445</v>
      </c>
      <c r="AX235" s="154">
        <f t="shared" si="690"/>
        <v>4445</v>
      </c>
      <c r="AY235" s="156"/>
      <c r="AZ235" s="156"/>
      <c r="BA235" s="156"/>
      <c r="BB235" s="155">
        <f t="shared" si="691"/>
        <v>0</v>
      </c>
      <c r="BC235" s="154">
        <f t="shared" si="692"/>
        <v>4445</v>
      </c>
      <c r="BD235" s="154">
        <f t="shared" si="693"/>
        <v>4445</v>
      </c>
    </row>
    <row r="236" spans="1:56" s="84" customFormat="1" x14ac:dyDescent="0.3">
      <c r="A236" s="149">
        <v>915</v>
      </c>
      <c r="B236" s="168" t="s">
        <v>88</v>
      </c>
      <c r="C236" s="150" t="s">
        <v>197</v>
      </c>
      <c r="D236" s="160">
        <v>43</v>
      </c>
      <c r="E236" s="160">
        <v>53</v>
      </c>
      <c r="F236" s="161">
        <v>2070</v>
      </c>
      <c r="G236" s="161">
        <v>2070</v>
      </c>
      <c r="H236" s="161">
        <v>2070</v>
      </c>
      <c r="I236" s="162">
        <f t="shared" si="624"/>
        <v>0</v>
      </c>
      <c r="J236" s="162">
        <f t="shared" si="624"/>
        <v>0</v>
      </c>
      <c r="K236" s="162">
        <f t="shared" si="624"/>
        <v>0</v>
      </c>
      <c r="L236" s="156">
        <v>2070</v>
      </c>
      <c r="M236" s="156">
        <v>2070</v>
      </c>
      <c r="N236" s="156">
        <v>2070</v>
      </c>
      <c r="O236" s="156"/>
      <c r="P236" s="156"/>
      <c r="Q236" s="156"/>
      <c r="R236" s="154">
        <f t="shared" si="619"/>
        <v>2070</v>
      </c>
      <c r="S236" s="154">
        <f t="shared" si="619"/>
        <v>2070</v>
      </c>
      <c r="T236" s="154">
        <f t="shared" si="619"/>
        <v>2070</v>
      </c>
      <c r="U236" s="156"/>
      <c r="V236" s="156"/>
      <c r="W236" s="156"/>
      <c r="X236" s="154">
        <f t="shared" si="686"/>
        <v>2070</v>
      </c>
      <c r="Y236" s="154">
        <f t="shared" si="686"/>
        <v>2070</v>
      </c>
      <c r="Z236" s="154">
        <f t="shared" si="686"/>
        <v>2070</v>
      </c>
      <c r="AA236" s="156"/>
      <c r="AB236" s="156"/>
      <c r="AC236" s="156"/>
      <c r="AD236" s="154">
        <f t="shared" si="687"/>
        <v>2070</v>
      </c>
      <c r="AE236" s="154">
        <f t="shared" si="687"/>
        <v>2070</v>
      </c>
      <c r="AF236" s="154">
        <f t="shared" si="687"/>
        <v>2070</v>
      </c>
      <c r="AG236" s="156"/>
      <c r="AH236" s="156"/>
      <c r="AI236" s="156"/>
      <c r="AJ236" s="154">
        <f t="shared" si="688"/>
        <v>2070</v>
      </c>
      <c r="AK236" s="154">
        <f t="shared" si="688"/>
        <v>2070</v>
      </c>
      <c r="AL236" s="154">
        <f t="shared" si="688"/>
        <v>2070</v>
      </c>
      <c r="AM236" s="156"/>
      <c r="AN236" s="156"/>
      <c r="AO236" s="156"/>
      <c r="AP236" s="154">
        <f t="shared" si="689"/>
        <v>2070</v>
      </c>
      <c r="AQ236" s="154">
        <f t="shared" si="689"/>
        <v>2070</v>
      </c>
      <c r="AR236" s="154">
        <f t="shared" si="689"/>
        <v>2070</v>
      </c>
      <c r="AS236" s="156"/>
      <c r="AT236" s="156"/>
      <c r="AU236" s="156"/>
      <c r="AV236" s="154">
        <f t="shared" si="690"/>
        <v>2070</v>
      </c>
      <c r="AW236" s="154">
        <f t="shared" si="690"/>
        <v>2070</v>
      </c>
      <c r="AX236" s="154">
        <f t="shared" si="690"/>
        <v>2070</v>
      </c>
      <c r="AY236" s="156">
        <v>75.7</v>
      </c>
      <c r="AZ236" s="156"/>
      <c r="BA236" s="156"/>
      <c r="BB236" s="155">
        <f t="shared" si="691"/>
        <v>2145.6999999999998</v>
      </c>
      <c r="BC236" s="154">
        <f t="shared" si="692"/>
        <v>2070</v>
      </c>
      <c r="BD236" s="154">
        <f t="shared" si="693"/>
        <v>2070</v>
      </c>
    </row>
    <row r="237" spans="1:56" s="84" customFormat="1" ht="93.75" x14ac:dyDescent="0.25">
      <c r="A237" s="149">
        <v>915</v>
      </c>
      <c r="B237" s="168" t="s">
        <v>89</v>
      </c>
      <c r="C237" s="164" t="s">
        <v>198</v>
      </c>
      <c r="D237" s="160">
        <v>40</v>
      </c>
      <c r="E237" s="160">
        <v>54</v>
      </c>
      <c r="F237" s="161">
        <v>36</v>
      </c>
      <c r="G237" s="161">
        <v>36</v>
      </c>
      <c r="H237" s="161">
        <v>36</v>
      </c>
      <c r="I237" s="162">
        <f t="shared" si="624"/>
        <v>0</v>
      </c>
      <c r="J237" s="162">
        <f t="shared" si="624"/>
        <v>0</v>
      </c>
      <c r="K237" s="162">
        <f t="shared" si="624"/>
        <v>0</v>
      </c>
      <c r="L237" s="156">
        <v>36</v>
      </c>
      <c r="M237" s="156">
        <v>36</v>
      </c>
      <c r="N237" s="156">
        <v>36</v>
      </c>
      <c r="O237" s="156"/>
      <c r="P237" s="156"/>
      <c r="Q237" s="156"/>
      <c r="R237" s="154">
        <f t="shared" si="619"/>
        <v>36</v>
      </c>
      <c r="S237" s="154">
        <f t="shared" si="619"/>
        <v>36</v>
      </c>
      <c r="T237" s="154">
        <f t="shared" si="619"/>
        <v>36</v>
      </c>
      <c r="U237" s="156"/>
      <c r="V237" s="156"/>
      <c r="W237" s="156"/>
      <c r="X237" s="154">
        <f t="shared" si="686"/>
        <v>36</v>
      </c>
      <c r="Y237" s="154">
        <f t="shared" si="686"/>
        <v>36</v>
      </c>
      <c r="Z237" s="154">
        <f t="shared" si="686"/>
        <v>36</v>
      </c>
      <c r="AA237" s="156"/>
      <c r="AB237" s="156"/>
      <c r="AC237" s="156"/>
      <c r="AD237" s="154">
        <f t="shared" si="687"/>
        <v>36</v>
      </c>
      <c r="AE237" s="154">
        <f t="shared" si="687"/>
        <v>36</v>
      </c>
      <c r="AF237" s="154">
        <f t="shared" si="687"/>
        <v>36</v>
      </c>
      <c r="AG237" s="156"/>
      <c r="AH237" s="156"/>
      <c r="AI237" s="156"/>
      <c r="AJ237" s="154">
        <f t="shared" si="688"/>
        <v>36</v>
      </c>
      <c r="AK237" s="154">
        <f t="shared" si="688"/>
        <v>36</v>
      </c>
      <c r="AL237" s="154">
        <f t="shared" si="688"/>
        <v>36</v>
      </c>
      <c r="AM237" s="156"/>
      <c r="AN237" s="156"/>
      <c r="AO237" s="156"/>
      <c r="AP237" s="154">
        <f t="shared" si="689"/>
        <v>36</v>
      </c>
      <c r="AQ237" s="154">
        <f t="shared" si="689"/>
        <v>36</v>
      </c>
      <c r="AR237" s="154">
        <f t="shared" si="689"/>
        <v>36</v>
      </c>
      <c r="AS237" s="156"/>
      <c r="AT237" s="156"/>
      <c r="AU237" s="156"/>
      <c r="AV237" s="154">
        <f t="shared" si="690"/>
        <v>36</v>
      </c>
      <c r="AW237" s="154">
        <f t="shared" si="690"/>
        <v>36</v>
      </c>
      <c r="AX237" s="154">
        <f t="shared" si="690"/>
        <v>36</v>
      </c>
      <c r="AY237" s="156">
        <v>-36</v>
      </c>
      <c r="AZ237" s="156"/>
      <c r="BA237" s="156"/>
      <c r="BB237" s="155">
        <f t="shared" si="691"/>
        <v>0</v>
      </c>
      <c r="BC237" s="154">
        <f t="shared" si="692"/>
        <v>36</v>
      </c>
      <c r="BD237" s="154">
        <f t="shared" si="693"/>
        <v>36</v>
      </c>
    </row>
    <row r="238" spans="1:56" s="172" customFormat="1" ht="18.75" customHeight="1" x14ac:dyDescent="0.3">
      <c r="A238" s="149">
        <v>915</v>
      </c>
      <c r="B238" s="168" t="s">
        <v>90</v>
      </c>
      <c r="C238" s="164" t="s">
        <v>199</v>
      </c>
      <c r="D238" s="160"/>
      <c r="E238" s="160">
        <v>56</v>
      </c>
      <c r="F238" s="161"/>
      <c r="G238" s="161"/>
      <c r="H238" s="161"/>
      <c r="I238" s="171">
        <f t="shared" si="624"/>
        <v>60</v>
      </c>
      <c r="J238" s="162">
        <f t="shared" si="624"/>
        <v>60</v>
      </c>
      <c r="K238" s="162">
        <f t="shared" si="624"/>
        <v>60</v>
      </c>
      <c r="L238" s="156">
        <v>60</v>
      </c>
      <c r="M238" s="156">
        <v>60</v>
      </c>
      <c r="N238" s="156">
        <v>60</v>
      </c>
      <c r="O238" s="156"/>
      <c r="P238" s="156"/>
      <c r="Q238" s="156"/>
      <c r="R238" s="154">
        <f t="shared" si="619"/>
        <v>60</v>
      </c>
      <c r="S238" s="154">
        <f t="shared" si="619"/>
        <v>60</v>
      </c>
      <c r="T238" s="154">
        <f t="shared" si="619"/>
        <v>60</v>
      </c>
      <c r="U238" s="156"/>
      <c r="V238" s="156"/>
      <c r="W238" s="156"/>
      <c r="X238" s="154">
        <f t="shared" si="686"/>
        <v>60</v>
      </c>
      <c r="Y238" s="154">
        <f t="shared" si="686"/>
        <v>60</v>
      </c>
      <c r="Z238" s="154">
        <f t="shared" si="686"/>
        <v>60</v>
      </c>
      <c r="AA238" s="156"/>
      <c r="AB238" s="156"/>
      <c r="AC238" s="156"/>
      <c r="AD238" s="154">
        <f t="shared" si="687"/>
        <v>60</v>
      </c>
      <c r="AE238" s="154">
        <f t="shared" si="687"/>
        <v>60</v>
      </c>
      <c r="AF238" s="154">
        <f t="shared" si="687"/>
        <v>60</v>
      </c>
      <c r="AG238" s="156"/>
      <c r="AH238" s="156"/>
      <c r="AI238" s="156"/>
      <c r="AJ238" s="154">
        <f t="shared" si="688"/>
        <v>60</v>
      </c>
      <c r="AK238" s="154">
        <f t="shared" si="688"/>
        <v>60</v>
      </c>
      <c r="AL238" s="154">
        <f t="shared" si="688"/>
        <v>60</v>
      </c>
      <c r="AM238" s="156"/>
      <c r="AN238" s="156"/>
      <c r="AO238" s="156"/>
      <c r="AP238" s="154">
        <f t="shared" si="689"/>
        <v>60</v>
      </c>
      <c r="AQ238" s="154">
        <f t="shared" si="689"/>
        <v>60</v>
      </c>
      <c r="AR238" s="154">
        <f t="shared" si="689"/>
        <v>60</v>
      </c>
      <c r="AS238" s="156"/>
      <c r="AT238" s="156"/>
      <c r="AU238" s="156"/>
      <c r="AV238" s="154">
        <f t="shared" si="690"/>
        <v>60</v>
      </c>
      <c r="AW238" s="154">
        <f t="shared" si="690"/>
        <v>60</v>
      </c>
      <c r="AX238" s="154">
        <f t="shared" si="690"/>
        <v>60</v>
      </c>
      <c r="AY238" s="156">
        <v>-39.6</v>
      </c>
      <c r="AZ238" s="156"/>
      <c r="BA238" s="156"/>
      <c r="BB238" s="155">
        <f t="shared" si="691"/>
        <v>20.399999999999999</v>
      </c>
      <c r="BC238" s="154">
        <f t="shared" si="692"/>
        <v>60</v>
      </c>
      <c r="BD238" s="154">
        <f t="shared" si="693"/>
        <v>60</v>
      </c>
    </row>
    <row r="239" spans="1:56" s="84" customFormat="1" ht="60" customHeight="1" x14ac:dyDescent="0.25">
      <c r="A239" s="149">
        <v>915</v>
      </c>
      <c r="B239" s="168" t="s">
        <v>91</v>
      </c>
      <c r="C239" s="164" t="s">
        <v>200</v>
      </c>
      <c r="D239" s="160">
        <v>48</v>
      </c>
      <c r="E239" s="160">
        <v>61</v>
      </c>
      <c r="F239" s="161">
        <v>130196.4</v>
      </c>
      <c r="G239" s="161">
        <v>130196.4</v>
      </c>
      <c r="H239" s="161">
        <v>130196.4</v>
      </c>
      <c r="I239" s="162">
        <f t="shared" si="624"/>
        <v>3256.3999999999942</v>
      </c>
      <c r="J239" s="162">
        <f t="shared" si="624"/>
        <v>3256.3999999999942</v>
      </c>
      <c r="K239" s="162">
        <f t="shared" si="624"/>
        <v>3256.3999999999942</v>
      </c>
      <c r="L239" s="156">
        <v>133452.79999999999</v>
      </c>
      <c r="M239" s="156">
        <v>133452.79999999999</v>
      </c>
      <c r="N239" s="156">
        <v>133452.79999999999</v>
      </c>
      <c r="O239" s="156"/>
      <c r="P239" s="156"/>
      <c r="Q239" s="156"/>
      <c r="R239" s="154">
        <f t="shared" ref="R239:T270" si="694">L239+O239</f>
        <v>133452.79999999999</v>
      </c>
      <c r="S239" s="154">
        <f t="shared" si="694"/>
        <v>133452.79999999999</v>
      </c>
      <c r="T239" s="154">
        <f t="shared" si="694"/>
        <v>133452.79999999999</v>
      </c>
      <c r="U239" s="156"/>
      <c r="V239" s="156"/>
      <c r="W239" s="156"/>
      <c r="X239" s="154">
        <f t="shared" si="686"/>
        <v>133452.79999999999</v>
      </c>
      <c r="Y239" s="154">
        <f t="shared" si="686"/>
        <v>133452.79999999999</v>
      </c>
      <c r="Z239" s="154">
        <f t="shared" si="686"/>
        <v>133452.79999999999</v>
      </c>
      <c r="AA239" s="156"/>
      <c r="AB239" s="156"/>
      <c r="AC239" s="156"/>
      <c r="AD239" s="154">
        <f t="shared" si="687"/>
        <v>133452.79999999999</v>
      </c>
      <c r="AE239" s="154">
        <f t="shared" si="687"/>
        <v>133452.79999999999</v>
      </c>
      <c r="AF239" s="154">
        <f t="shared" si="687"/>
        <v>133452.79999999999</v>
      </c>
      <c r="AG239" s="156"/>
      <c r="AH239" s="156"/>
      <c r="AI239" s="156"/>
      <c r="AJ239" s="154">
        <f t="shared" si="688"/>
        <v>133452.79999999999</v>
      </c>
      <c r="AK239" s="154">
        <f t="shared" si="688"/>
        <v>133452.79999999999</v>
      </c>
      <c r="AL239" s="154">
        <f t="shared" si="688"/>
        <v>133452.79999999999</v>
      </c>
      <c r="AM239" s="156"/>
      <c r="AN239" s="156"/>
      <c r="AO239" s="156"/>
      <c r="AP239" s="154">
        <f t="shared" si="689"/>
        <v>133452.79999999999</v>
      </c>
      <c r="AQ239" s="154">
        <f t="shared" si="689"/>
        <v>133452.79999999999</v>
      </c>
      <c r="AR239" s="154">
        <f t="shared" si="689"/>
        <v>133452.79999999999</v>
      </c>
      <c r="AS239" s="156"/>
      <c r="AT239" s="156"/>
      <c r="AU239" s="156"/>
      <c r="AV239" s="154">
        <f t="shared" si="690"/>
        <v>133452.79999999999</v>
      </c>
      <c r="AW239" s="154">
        <f t="shared" si="690"/>
        <v>133452.79999999999</v>
      </c>
      <c r="AX239" s="154">
        <f t="shared" si="690"/>
        <v>133452.79999999999</v>
      </c>
      <c r="AY239" s="156"/>
      <c r="AZ239" s="156"/>
      <c r="BA239" s="156"/>
      <c r="BB239" s="155">
        <f t="shared" si="691"/>
        <v>133452.79999999999</v>
      </c>
      <c r="BC239" s="154">
        <f t="shared" si="692"/>
        <v>133452.79999999999</v>
      </c>
      <c r="BD239" s="154">
        <f t="shared" si="693"/>
        <v>133452.79999999999</v>
      </c>
    </row>
    <row r="240" spans="1:56" s="84" customFormat="1" ht="78" customHeight="1" x14ac:dyDescent="0.25">
      <c r="A240" s="149">
        <v>915</v>
      </c>
      <c r="B240" s="168" t="s">
        <v>92</v>
      </c>
      <c r="C240" s="164" t="s">
        <v>201</v>
      </c>
      <c r="D240" s="160">
        <v>48</v>
      </c>
      <c r="E240" s="160">
        <v>61</v>
      </c>
      <c r="F240" s="161">
        <v>50530.6</v>
      </c>
      <c r="G240" s="161">
        <v>50530.6</v>
      </c>
      <c r="H240" s="161">
        <v>50530.6</v>
      </c>
      <c r="I240" s="162">
        <f t="shared" si="624"/>
        <v>1037</v>
      </c>
      <c r="J240" s="162">
        <f t="shared" si="624"/>
        <v>1037</v>
      </c>
      <c r="K240" s="162">
        <f t="shared" si="624"/>
        <v>1037</v>
      </c>
      <c r="L240" s="156">
        <v>51567.6</v>
      </c>
      <c r="M240" s="156">
        <v>51567.6</v>
      </c>
      <c r="N240" s="156">
        <v>51567.6</v>
      </c>
      <c r="O240" s="156"/>
      <c r="P240" s="156"/>
      <c r="Q240" s="156"/>
      <c r="R240" s="154">
        <f t="shared" si="694"/>
        <v>51567.6</v>
      </c>
      <c r="S240" s="154">
        <f t="shared" si="694"/>
        <v>51567.6</v>
      </c>
      <c r="T240" s="154">
        <f t="shared" si="694"/>
        <v>51567.6</v>
      </c>
      <c r="U240" s="156"/>
      <c r="V240" s="156"/>
      <c r="W240" s="156"/>
      <c r="X240" s="154">
        <f t="shared" si="686"/>
        <v>51567.6</v>
      </c>
      <c r="Y240" s="154">
        <f t="shared" si="686"/>
        <v>51567.6</v>
      </c>
      <c r="Z240" s="154">
        <f t="shared" si="686"/>
        <v>51567.6</v>
      </c>
      <c r="AA240" s="156"/>
      <c r="AB240" s="156"/>
      <c r="AC240" s="156"/>
      <c r="AD240" s="154">
        <f t="shared" si="687"/>
        <v>51567.6</v>
      </c>
      <c r="AE240" s="154">
        <f t="shared" si="687"/>
        <v>51567.6</v>
      </c>
      <c r="AF240" s="154">
        <f t="shared" si="687"/>
        <v>51567.6</v>
      </c>
      <c r="AG240" s="156">
        <v>823.1</v>
      </c>
      <c r="AH240" s="156"/>
      <c r="AI240" s="156"/>
      <c r="AJ240" s="154">
        <f t="shared" si="688"/>
        <v>52390.7</v>
      </c>
      <c r="AK240" s="154">
        <f t="shared" si="688"/>
        <v>51567.6</v>
      </c>
      <c r="AL240" s="154">
        <f t="shared" si="688"/>
        <v>51567.6</v>
      </c>
      <c r="AM240" s="156"/>
      <c r="AN240" s="156"/>
      <c r="AO240" s="156"/>
      <c r="AP240" s="154">
        <f t="shared" si="689"/>
        <v>52390.7</v>
      </c>
      <c r="AQ240" s="154">
        <f t="shared" si="689"/>
        <v>51567.6</v>
      </c>
      <c r="AR240" s="154">
        <f t="shared" si="689"/>
        <v>51567.6</v>
      </c>
      <c r="AS240" s="156">
        <v>150</v>
      </c>
      <c r="AT240" s="156"/>
      <c r="AU240" s="156"/>
      <c r="AV240" s="154">
        <f t="shared" si="690"/>
        <v>52540.7</v>
      </c>
      <c r="AW240" s="154">
        <f t="shared" si="690"/>
        <v>51567.6</v>
      </c>
      <c r="AX240" s="154">
        <f t="shared" si="690"/>
        <v>51567.6</v>
      </c>
      <c r="AY240" s="156"/>
      <c r="AZ240" s="156"/>
      <c r="BA240" s="156"/>
      <c r="BB240" s="155">
        <f t="shared" si="691"/>
        <v>52540.7</v>
      </c>
      <c r="BC240" s="154">
        <f t="shared" si="692"/>
        <v>51567.6</v>
      </c>
      <c r="BD240" s="154">
        <f t="shared" si="693"/>
        <v>51567.6</v>
      </c>
    </row>
    <row r="241" spans="1:56" s="84" customFormat="1" ht="37.5" x14ac:dyDescent="0.3">
      <c r="A241" s="149">
        <v>915</v>
      </c>
      <c r="B241" s="168" t="s">
        <v>93</v>
      </c>
      <c r="C241" s="150" t="s">
        <v>202</v>
      </c>
      <c r="D241" s="160">
        <v>46</v>
      </c>
      <c r="E241" s="160">
        <v>60</v>
      </c>
      <c r="F241" s="161">
        <v>1216</v>
      </c>
      <c r="G241" s="161">
        <v>1216</v>
      </c>
      <c r="H241" s="161">
        <v>1216</v>
      </c>
      <c r="I241" s="162">
        <f t="shared" ref="I241:K270" si="695">L241-F241</f>
        <v>0</v>
      </c>
      <c r="J241" s="162">
        <f t="shared" si="695"/>
        <v>0</v>
      </c>
      <c r="K241" s="162">
        <f t="shared" si="695"/>
        <v>0</v>
      </c>
      <c r="L241" s="156">
        <v>1216</v>
      </c>
      <c r="M241" s="156">
        <v>1216</v>
      </c>
      <c r="N241" s="156">
        <v>1216</v>
      </c>
      <c r="O241" s="156"/>
      <c r="P241" s="156"/>
      <c r="Q241" s="156"/>
      <c r="R241" s="154">
        <f t="shared" si="694"/>
        <v>1216</v>
      </c>
      <c r="S241" s="154">
        <f t="shared" si="694"/>
        <v>1216</v>
      </c>
      <c r="T241" s="154">
        <f t="shared" si="694"/>
        <v>1216</v>
      </c>
      <c r="U241" s="156"/>
      <c r="V241" s="156"/>
      <c r="W241" s="156"/>
      <c r="X241" s="154">
        <f t="shared" si="686"/>
        <v>1216</v>
      </c>
      <c r="Y241" s="154">
        <f t="shared" si="686"/>
        <v>1216</v>
      </c>
      <c r="Z241" s="154">
        <f t="shared" si="686"/>
        <v>1216</v>
      </c>
      <c r="AA241" s="156"/>
      <c r="AB241" s="156"/>
      <c r="AC241" s="156"/>
      <c r="AD241" s="154">
        <f t="shared" si="687"/>
        <v>1216</v>
      </c>
      <c r="AE241" s="154">
        <f t="shared" si="687"/>
        <v>1216</v>
      </c>
      <c r="AF241" s="154">
        <f t="shared" si="687"/>
        <v>1216</v>
      </c>
      <c r="AG241" s="156">
        <v>-542</v>
      </c>
      <c r="AH241" s="156">
        <v>-1216</v>
      </c>
      <c r="AI241" s="156">
        <v>-1216</v>
      </c>
      <c r="AJ241" s="154">
        <f t="shared" si="688"/>
        <v>674</v>
      </c>
      <c r="AK241" s="154">
        <f t="shared" si="688"/>
        <v>0</v>
      </c>
      <c r="AL241" s="154">
        <f t="shared" si="688"/>
        <v>0</v>
      </c>
      <c r="AM241" s="156"/>
      <c r="AN241" s="156"/>
      <c r="AO241" s="156"/>
      <c r="AP241" s="154">
        <f t="shared" si="689"/>
        <v>674</v>
      </c>
      <c r="AQ241" s="154">
        <f t="shared" si="689"/>
        <v>0</v>
      </c>
      <c r="AR241" s="154">
        <f t="shared" si="689"/>
        <v>0</v>
      </c>
      <c r="AS241" s="156">
        <v>-132.80000000000001</v>
      </c>
      <c r="AT241" s="156"/>
      <c r="AU241" s="156"/>
      <c r="AV241" s="154">
        <f t="shared" si="690"/>
        <v>541.20000000000005</v>
      </c>
      <c r="AW241" s="154">
        <f t="shared" si="690"/>
        <v>0</v>
      </c>
      <c r="AX241" s="154">
        <f t="shared" si="690"/>
        <v>0</v>
      </c>
      <c r="AY241" s="156"/>
      <c r="AZ241" s="156"/>
      <c r="BA241" s="156"/>
      <c r="BB241" s="155">
        <f t="shared" si="691"/>
        <v>541.20000000000005</v>
      </c>
      <c r="BC241" s="154">
        <f t="shared" si="692"/>
        <v>0</v>
      </c>
      <c r="BD241" s="154">
        <f t="shared" si="693"/>
        <v>0</v>
      </c>
    </row>
    <row r="242" spans="1:56" s="84" customFormat="1" ht="37.5" x14ac:dyDescent="0.3">
      <c r="A242" s="149">
        <v>915</v>
      </c>
      <c r="B242" s="168" t="s">
        <v>106</v>
      </c>
      <c r="C242" s="150" t="s">
        <v>215</v>
      </c>
      <c r="D242" s="160">
        <v>45</v>
      </c>
      <c r="E242" s="160">
        <v>58</v>
      </c>
      <c r="F242" s="161">
        <v>1471</v>
      </c>
      <c r="G242" s="161">
        <v>1471</v>
      </c>
      <c r="H242" s="161">
        <v>1471</v>
      </c>
      <c r="I242" s="162">
        <f t="shared" si="695"/>
        <v>0</v>
      </c>
      <c r="J242" s="162">
        <f t="shared" si="695"/>
        <v>0</v>
      </c>
      <c r="K242" s="162">
        <f t="shared" si="695"/>
        <v>0</v>
      </c>
      <c r="L242" s="156">
        <v>1471</v>
      </c>
      <c r="M242" s="156">
        <v>1471</v>
      </c>
      <c r="N242" s="156">
        <v>1471</v>
      </c>
      <c r="O242" s="156"/>
      <c r="P242" s="156"/>
      <c r="Q242" s="156"/>
      <c r="R242" s="154">
        <f t="shared" si="694"/>
        <v>1471</v>
      </c>
      <c r="S242" s="154">
        <f t="shared" si="694"/>
        <v>1471</v>
      </c>
      <c r="T242" s="154">
        <f t="shared" si="694"/>
        <v>1471</v>
      </c>
      <c r="U242" s="156"/>
      <c r="V242" s="156"/>
      <c r="W242" s="156"/>
      <c r="X242" s="154">
        <f t="shared" si="686"/>
        <v>1471</v>
      </c>
      <c r="Y242" s="154">
        <f t="shared" si="686"/>
        <v>1471</v>
      </c>
      <c r="Z242" s="154">
        <f t="shared" si="686"/>
        <v>1471</v>
      </c>
      <c r="AA242" s="156"/>
      <c r="AB242" s="156"/>
      <c r="AC242" s="156"/>
      <c r="AD242" s="154">
        <f t="shared" si="687"/>
        <v>1471</v>
      </c>
      <c r="AE242" s="154">
        <f t="shared" si="687"/>
        <v>1471</v>
      </c>
      <c r="AF242" s="154">
        <f t="shared" si="687"/>
        <v>1471</v>
      </c>
      <c r="AG242" s="156"/>
      <c r="AH242" s="156"/>
      <c r="AI242" s="156"/>
      <c r="AJ242" s="154">
        <f t="shared" si="688"/>
        <v>1471</v>
      </c>
      <c r="AK242" s="154">
        <f t="shared" si="688"/>
        <v>1471</v>
      </c>
      <c r="AL242" s="154">
        <f t="shared" si="688"/>
        <v>1471</v>
      </c>
      <c r="AM242" s="156"/>
      <c r="AN242" s="156"/>
      <c r="AO242" s="156"/>
      <c r="AP242" s="154">
        <f t="shared" si="689"/>
        <v>1471</v>
      </c>
      <c r="AQ242" s="154">
        <f t="shared" si="689"/>
        <v>1471</v>
      </c>
      <c r="AR242" s="154">
        <f t="shared" si="689"/>
        <v>1471</v>
      </c>
      <c r="AS242" s="156">
        <v>-330</v>
      </c>
      <c r="AT242" s="156"/>
      <c r="AU242" s="156"/>
      <c r="AV242" s="154">
        <f t="shared" si="690"/>
        <v>1141</v>
      </c>
      <c r="AW242" s="154">
        <f t="shared" si="690"/>
        <v>1471</v>
      </c>
      <c r="AX242" s="154">
        <f t="shared" si="690"/>
        <v>1471</v>
      </c>
      <c r="AY242" s="156">
        <f>367.6+83.5+23.9</f>
        <v>475</v>
      </c>
      <c r="AZ242" s="156"/>
      <c r="BA242" s="156"/>
      <c r="BB242" s="155">
        <f t="shared" si="691"/>
        <v>1616</v>
      </c>
      <c r="BC242" s="154">
        <f t="shared" si="692"/>
        <v>1471</v>
      </c>
      <c r="BD242" s="154">
        <f t="shared" si="693"/>
        <v>1471</v>
      </c>
    </row>
    <row r="243" spans="1:56" s="84" customFormat="1" ht="37.5" x14ac:dyDescent="0.3">
      <c r="A243" s="149">
        <v>915</v>
      </c>
      <c r="B243" s="168" t="s">
        <v>107</v>
      </c>
      <c r="C243" s="150" t="s">
        <v>216</v>
      </c>
      <c r="D243" s="160">
        <v>49</v>
      </c>
      <c r="E243" s="160">
        <v>63</v>
      </c>
      <c r="F243" s="161">
        <v>28219.9</v>
      </c>
      <c r="G243" s="161">
        <v>28219.9</v>
      </c>
      <c r="H243" s="161">
        <v>28219.9</v>
      </c>
      <c r="I243" s="162">
        <f t="shared" si="695"/>
        <v>0</v>
      </c>
      <c r="J243" s="162">
        <f t="shared" si="695"/>
        <v>0</v>
      </c>
      <c r="K243" s="162">
        <f t="shared" si="695"/>
        <v>0</v>
      </c>
      <c r="L243" s="156">
        <v>28219.9</v>
      </c>
      <c r="M243" s="156">
        <v>28219.9</v>
      </c>
      <c r="N243" s="156">
        <v>28219.9</v>
      </c>
      <c r="O243" s="156"/>
      <c r="P243" s="156"/>
      <c r="Q243" s="156"/>
      <c r="R243" s="154">
        <f t="shared" si="694"/>
        <v>28219.9</v>
      </c>
      <c r="S243" s="154">
        <f t="shared" si="694"/>
        <v>28219.9</v>
      </c>
      <c r="T243" s="154">
        <f t="shared" si="694"/>
        <v>28219.9</v>
      </c>
      <c r="U243" s="156"/>
      <c r="V243" s="156"/>
      <c r="W243" s="156"/>
      <c r="X243" s="154">
        <f t="shared" si="686"/>
        <v>28219.9</v>
      </c>
      <c r="Y243" s="154">
        <f t="shared" si="686"/>
        <v>28219.9</v>
      </c>
      <c r="Z243" s="154">
        <f t="shared" si="686"/>
        <v>28219.9</v>
      </c>
      <c r="AA243" s="156"/>
      <c r="AB243" s="156"/>
      <c r="AC243" s="156"/>
      <c r="AD243" s="154">
        <f t="shared" si="687"/>
        <v>28219.9</v>
      </c>
      <c r="AE243" s="154">
        <f t="shared" si="687"/>
        <v>28219.9</v>
      </c>
      <c r="AF243" s="154">
        <f t="shared" si="687"/>
        <v>28219.9</v>
      </c>
      <c r="AG243" s="156"/>
      <c r="AH243" s="156"/>
      <c r="AI243" s="156"/>
      <c r="AJ243" s="154">
        <f t="shared" si="688"/>
        <v>28219.9</v>
      </c>
      <c r="AK243" s="154">
        <f t="shared" si="688"/>
        <v>28219.9</v>
      </c>
      <c r="AL243" s="154">
        <f t="shared" si="688"/>
        <v>28219.9</v>
      </c>
      <c r="AM243" s="156"/>
      <c r="AN243" s="156"/>
      <c r="AO243" s="156"/>
      <c r="AP243" s="154">
        <f t="shared" si="689"/>
        <v>28219.9</v>
      </c>
      <c r="AQ243" s="154">
        <f t="shared" si="689"/>
        <v>28219.9</v>
      </c>
      <c r="AR243" s="154">
        <f t="shared" si="689"/>
        <v>28219.9</v>
      </c>
      <c r="AS243" s="156">
        <v>243.8</v>
      </c>
      <c r="AT243" s="156"/>
      <c r="AU243" s="156"/>
      <c r="AV243" s="154">
        <f t="shared" si="690"/>
        <v>28463.7</v>
      </c>
      <c r="AW243" s="154">
        <f t="shared" si="690"/>
        <v>28219.9</v>
      </c>
      <c r="AX243" s="154">
        <f t="shared" si="690"/>
        <v>28219.9</v>
      </c>
      <c r="AY243" s="156"/>
      <c r="AZ243" s="156"/>
      <c r="BA243" s="156"/>
      <c r="BB243" s="155">
        <f t="shared" si="691"/>
        <v>28463.7</v>
      </c>
      <c r="BC243" s="154">
        <f t="shared" si="692"/>
        <v>28219.9</v>
      </c>
      <c r="BD243" s="154">
        <f t="shared" si="693"/>
        <v>28219.9</v>
      </c>
    </row>
    <row r="244" spans="1:56" s="84" customFormat="1" x14ac:dyDescent="0.3">
      <c r="A244" s="149">
        <v>915</v>
      </c>
      <c r="B244" s="168" t="s">
        <v>99</v>
      </c>
      <c r="C244" s="150" t="s">
        <v>208</v>
      </c>
      <c r="D244" s="160">
        <v>45</v>
      </c>
      <c r="E244" s="160">
        <v>56</v>
      </c>
      <c r="F244" s="161">
        <v>6903</v>
      </c>
      <c r="G244" s="161">
        <v>6903</v>
      </c>
      <c r="H244" s="161">
        <v>6903</v>
      </c>
      <c r="I244" s="162">
        <f t="shared" si="695"/>
        <v>0</v>
      </c>
      <c r="J244" s="162">
        <f t="shared" si="695"/>
        <v>0</v>
      </c>
      <c r="K244" s="162">
        <f t="shared" si="695"/>
        <v>0</v>
      </c>
      <c r="L244" s="156">
        <v>6903</v>
      </c>
      <c r="M244" s="156">
        <v>6903</v>
      </c>
      <c r="N244" s="156">
        <v>6903</v>
      </c>
      <c r="O244" s="156"/>
      <c r="P244" s="156"/>
      <c r="Q244" s="156"/>
      <c r="R244" s="154">
        <f t="shared" si="694"/>
        <v>6903</v>
      </c>
      <c r="S244" s="154">
        <f t="shared" si="694"/>
        <v>6903</v>
      </c>
      <c r="T244" s="154">
        <f t="shared" si="694"/>
        <v>6903</v>
      </c>
      <c r="U244" s="156"/>
      <c r="V244" s="156"/>
      <c r="W244" s="156"/>
      <c r="X244" s="154">
        <f t="shared" si="686"/>
        <v>6903</v>
      </c>
      <c r="Y244" s="154">
        <f t="shared" si="686"/>
        <v>6903</v>
      </c>
      <c r="Z244" s="154">
        <f t="shared" si="686"/>
        <v>6903</v>
      </c>
      <c r="AA244" s="156"/>
      <c r="AB244" s="156"/>
      <c r="AC244" s="156"/>
      <c r="AD244" s="154">
        <f t="shared" si="687"/>
        <v>6903</v>
      </c>
      <c r="AE244" s="154">
        <f t="shared" si="687"/>
        <v>6903</v>
      </c>
      <c r="AF244" s="154">
        <f t="shared" si="687"/>
        <v>6903</v>
      </c>
      <c r="AG244" s="156"/>
      <c r="AH244" s="156"/>
      <c r="AI244" s="156"/>
      <c r="AJ244" s="154">
        <f t="shared" si="688"/>
        <v>6903</v>
      </c>
      <c r="AK244" s="154">
        <f t="shared" si="688"/>
        <v>6903</v>
      </c>
      <c r="AL244" s="154">
        <f t="shared" si="688"/>
        <v>6903</v>
      </c>
      <c r="AM244" s="156"/>
      <c r="AN244" s="156"/>
      <c r="AO244" s="156"/>
      <c r="AP244" s="154">
        <f t="shared" si="689"/>
        <v>6903</v>
      </c>
      <c r="AQ244" s="154">
        <f t="shared" si="689"/>
        <v>6903</v>
      </c>
      <c r="AR244" s="154">
        <f t="shared" si="689"/>
        <v>6903</v>
      </c>
      <c r="AS244" s="156">
        <v>500</v>
      </c>
      <c r="AT244" s="156"/>
      <c r="AU244" s="156"/>
      <c r="AV244" s="154">
        <f t="shared" si="690"/>
        <v>7403</v>
      </c>
      <c r="AW244" s="154">
        <f t="shared" si="690"/>
        <v>6903</v>
      </c>
      <c r="AX244" s="154">
        <f t="shared" si="690"/>
        <v>6903</v>
      </c>
      <c r="AY244" s="156">
        <v>-98</v>
      </c>
      <c r="AZ244" s="156"/>
      <c r="BA244" s="156"/>
      <c r="BB244" s="155">
        <f t="shared" si="691"/>
        <v>7305</v>
      </c>
      <c r="BC244" s="154">
        <f t="shared" si="692"/>
        <v>6903</v>
      </c>
      <c r="BD244" s="154">
        <f t="shared" si="693"/>
        <v>6903</v>
      </c>
    </row>
    <row r="245" spans="1:56" s="84" customFormat="1" ht="37.5" x14ac:dyDescent="0.25">
      <c r="A245" s="149">
        <v>915</v>
      </c>
      <c r="B245" s="168" t="s">
        <v>100</v>
      </c>
      <c r="C245" s="164" t="s">
        <v>209</v>
      </c>
      <c r="D245" s="160">
        <v>44</v>
      </c>
      <c r="E245" s="160">
        <v>57</v>
      </c>
      <c r="F245" s="161">
        <v>29.1</v>
      </c>
      <c r="G245" s="161">
        <v>29.1</v>
      </c>
      <c r="H245" s="161">
        <v>29.1</v>
      </c>
      <c r="I245" s="162">
        <f t="shared" si="695"/>
        <v>0</v>
      </c>
      <c r="J245" s="162">
        <f t="shared" si="695"/>
        <v>0</v>
      </c>
      <c r="K245" s="162">
        <f t="shared" si="695"/>
        <v>0</v>
      </c>
      <c r="L245" s="156">
        <v>29.1</v>
      </c>
      <c r="M245" s="156">
        <v>29.1</v>
      </c>
      <c r="N245" s="156">
        <v>29.1</v>
      </c>
      <c r="O245" s="156"/>
      <c r="P245" s="156"/>
      <c r="Q245" s="156"/>
      <c r="R245" s="154">
        <f t="shared" si="694"/>
        <v>29.1</v>
      </c>
      <c r="S245" s="154">
        <f t="shared" si="694"/>
        <v>29.1</v>
      </c>
      <c r="T245" s="154">
        <f t="shared" si="694"/>
        <v>29.1</v>
      </c>
      <c r="U245" s="156"/>
      <c r="V245" s="156"/>
      <c r="W245" s="156"/>
      <c r="X245" s="154">
        <f t="shared" si="686"/>
        <v>29.1</v>
      </c>
      <c r="Y245" s="154">
        <f t="shared" si="686"/>
        <v>29.1</v>
      </c>
      <c r="Z245" s="154">
        <f t="shared" si="686"/>
        <v>29.1</v>
      </c>
      <c r="AA245" s="156"/>
      <c r="AB245" s="156"/>
      <c r="AC245" s="156"/>
      <c r="AD245" s="154">
        <f t="shared" si="687"/>
        <v>29.1</v>
      </c>
      <c r="AE245" s="154">
        <f t="shared" si="687"/>
        <v>29.1</v>
      </c>
      <c r="AF245" s="154">
        <f t="shared" si="687"/>
        <v>29.1</v>
      </c>
      <c r="AG245" s="156"/>
      <c r="AH245" s="156"/>
      <c r="AI245" s="156"/>
      <c r="AJ245" s="154">
        <f t="shared" si="688"/>
        <v>29.1</v>
      </c>
      <c r="AK245" s="154">
        <f t="shared" si="688"/>
        <v>29.1</v>
      </c>
      <c r="AL245" s="154">
        <f t="shared" si="688"/>
        <v>29.1</v>
      </c>
      <c r="AM245" s="156"/>
      <c r="AN245" s="156"/>
      <c r="AO245" s="156"/>
      <c r="AP245" s="154">
        <f t="shared" si="689"/>
        <v>29.1</v>
      </c>
      <c r="AQ245" s="154">
        <f t="shared" si="689"/>
        <v>29.1</v>
      </c>
      <c r="AR245" s="154">
        <f t="shared" si="689"/>
        <v>29.1</v>
      </c>
      <c r="AS245" s="156"/>
      <c r="AT245" s="156"/>
      <c r="AU245" s="156"/>
      <c r="AV245" s="154">
        <f t="shared" si="690"/>
        <v>29.1</v>
      </c>
      <c r="AW245" s="154">
        <f t="shared" si="690"/>
        <v>29.1</v>
      </c>
      <c r="AX245" s="154">
        <f t="shared" si="690"/>
        <v>29.1</v>
      </c>
      <c r="AY245" s="156"/>
      <c r="AZ245" s="156"/>
      <c r="BA245" s="156"/>
      <c r="BB245" s="155">
        <f t="shared" si="691"/>
        <v>29.1</v>
      </c>
      <c r="BC245" s="154">
        <f t="shared" si="692"/>
        <v>29.1</v>
      </c>
      <c r="BD245" s="154">
        <f t="shared" si="693"/>
        <v>29.1</v>
      </c>
    </row>
    <row r="246" spans="1:56" s="172" customFormat="1" ht="58.5" customHeight="1" x14ac:dyDescent="0.3">
      <c r="A246" s="149">
        <v>915</v>
      </c>
      <c r="B246" s="168" t="s">
        <v>386</v>
      </c>
      <c r="C246" s="188" t="s">
        <v>387</v>
      </c>
      <c r="D246" s="160"/>
      <c r="E246" s="160"/>
      <c r="F246" s="161"/>
      <c r="G246" s="161"/>
      <c r="H246" s="161"/>
      <c r="I246" s="171"/>
      <c r="J246" s="162"/>
      <c r="K246" s="162"/>
      <c r="L246" s="156">
        <v>0</v>
      </c>
      <c r="M246" s="156">
        <v>0</v>
      </c>
      <c r="N246" s="156">
        <v>0</v>
      </c>
      <c r="O246" s="156">
        <v>2523.4</v>
      </c>
      <c r="P246" s="156">
        <v>2523.4</v>
      </c>
      <c r="Q246" s="156">
        <v>2523.4</v>
      </c>
      <c r="R246" s="155">
        <f t="shared" si="694"/>
        <v>2523.4</v>
      </c>
      <c r="S246" s="154">
        <f t="shared" si="694"/>
        <v>2523.4</v>
      </c>
      <c r="T246" s="154">
        <f t="shared" si="694"/>
        <v>2523.4</v>
      </c>
      <c r="U246" s="156"/>
      <c r="V246" s="156"/>
      <c r="W246" s="156"/>
      <c r="X246" s="155">
        <f t="shared" si="686"/>
        <v>2523.4</v>
      </c>
      <c r="Y246" s="154">
        <f t="shared" si="686"/>
        <v>2523.4</v>
      </c>
      <c r="Z246" s="154">
        <f t="shared" si="686"/>
        <v>2523.4</v>
      </c>
      <c r="AA246" s="156"/>
      <c r="AB246" s="156"/>
      <c r="AC246" s="156"/>
      <c r="AD246" s="155">
        <f t="shared" si="687"/>
        <v>2523.4</v>
      </c>
      <c r="AE246" s="154">
        <f t="shared" si="687"/>
        <v>2523.4</v>
      </c>
      <c r="AF246" s="154">
        <f t="shared" si="687"/>
        <v>2523.4</v>
      </c>
      <c r="AG246" s="156">
        <v>-2009.4</v>
      </c>
      <c r="AH246" s="156">
        <v>-2523.4</v>
      </c>
      <c r="AI246" s="156">
        <v>-2523.4</v>
      </c>
      <c r="AJ246" s="155">
        <f t="shared" si="688"/>
        <v>514</v>
      </c>
      <c r="AK246" s="154">
        <f t="shared" si="688"/>
        <v>0</v>
      </c>
      <c r="AL246" s="154">
        <f t="shared" si="688"/>
        <v>0</v>
      </c>
      <c r="AM246" s="156"/>
      <c r="AN246" s="156"/>
      <c r="AO246" s="156"/>
      <c r="AP246" s="155">
        <f t="shared" si="689"/>
        <v>514</v>
      </c>
      <c r="AQ246" s="154">
        <f t="shared" si="689"/>
        <v>0</v>
      </c>
      <c r="AR246" s="154">
        <f t="shared" si="689"/>
        <v>0</v>
      </c>
      <c r="AS246" s="156">
        <v>-275.39999999999998</v>
      </c>
      <c r="AT246" s="156"/>
      <c r="AU246" s="156"/>
      <c r="AV246" s="155">
        <f t="shared" si="690"/>
        <v>238.60000000000002</v>
      </c>
      <c r="AW246" s="154">
        <f t="shared" si="690"/>
        <v>0</v>
      </c>
      <c r="AX246" s="154">
        <f t="shared" si="690"/>
        <v>0</v>
      </c>
      <c r="AY246" s="156"/>
      <c r="AZ246" s="156"/>
      <c r="BA246" s="156"/>
      <c r="BB246" s="155">
        <f t="shared" si="691"/>
        <v>238.60000000000002</v>
      </c>
      <c r="BC246" s="154">
        <f t="shared" si="692"/>
        <v>0</v>
      </c>
      <c r="BD246" s="154">
        <f t="shared" si="693"/>
        <v>0</v>
      </c>
    </row>
    <row r="247" spans="1:56" s="84" customFormat="1" ht="56.25" x14ac:dyDescent="0.3">
      <c r="A247" s="149">
        <v>915</v>
      </c>
      <c r="B247" s="168" t="s">
        <v>101</v>
      </c>
      <c r="C247" s="150" t="s">
        <v>210</v>
      </c>
      <c r="D247" s="160">
        <v>52</v>
      </c>
      <c r="E247" s="160">
        <v>65</v>
      </c>
      <c r="F247" s="161">
        <v>654.70000000000005</v>
      </c>
      <c r="G247" s="161"/>
      <c r="H247" s="161">
        <v>654.70000000000005</v>
      </c>
      <c r="I247" s="162">
        <f t="shared" si="695"/>
        <v>0</v>
      </c>
      <c r="J247" s="162">
        <f t="shared" si="695"/>
        <v>0</v>
      </c>
      <c r="K247" s="162">
        <f t="shared" si="695"/>
        <v>0</v>
      </c>
      <c r="L247" s="156">
        <v>654.70000000000005</v>
      </c>
      <c r="M247" s="156">
        <v>0</v>
      </c>
      <c r="N247" s="156">
        <v>654.70000000000005</v>
      </c>
      <c r="O247" s="156">
        <v>-654.70000000000005</v>
      </c>
      <c r="P247" s="156">
        <v>0</v>
      </c>
      <c r="Q247" s="156">
        <v>-654.70000000000005</v>
      </c>
      <c r="R247" s="154">
        <f t="shared" si="694"/>
        <v>0</v>
      </c>
      <c r="S247" s="154">
        <f t="shared" si="694"/>
        <v>0</v>
      </c>
      <c r="T247" s="154">
        <f t="shared" si="694"/>
        <v>0</v>
      </c>
      <c r="U247" s="156"/>
      <c r="V247" s="156"/>
      <c r="W247" s="156"/>
      <c r="X247" s="154">
        <f t="shared" si="686"/>
        <v>0</v>
      </c>
      <c r="Y247" s="154">
        <f t="shared" si="686"/>
        <v>0</v>
      </c>
      <c r="Z247" s="154">
        <f t="shared" si="686"/>
        <v>0</v>
      </c>
      <c r="AA247" s="156"/>
      <c r="AB247" s="156"/>
      <c r="AC247" s="156"/>
      <c r="AD247" s="154">
        <f t="shared" si="687"/>
        <v>0</v>
      </c>
      <c r="AE247" s="154">
        <f t="shared" si="687"/>
        <v>0</v>
      </c>
      <c r="AF247" s="154">
        <f t="shared" si="687"/>
        <v>0</v>
      </c>
      <c r="AG247" s="156"/>
      <c r="AH247" s="156"/>
      <c r="AI247" s="156"/>
      <c r="AJ247" s="154">
        <f t="shared" si="688"/>
        <v>0</v>
      </c>
      <c r="AK247" s="154">
        <f t="shared" si="688"/>
        <v>0</v>
      </c>
      <c r="AL247" s="154">
        <f t="shared" si="688"/>
        <v>0</v>
      </c>
      <c r="AM247" s="156"/>
      <c r="AN247" s="156"/>
      <c r="AO247" s="156"/>
      <c r="AP247" s="154">
        <f t="shared" si="689"/>
        <v>0</v>
      </c>
      <c r="AQ247" s="154">
        <f t="shared" si="689"/>
        <v>0</v>
      </c>
      <c r="AR247" s="154">
        <f t="shared" si="689"/>
        <v>0</v>
      </c>
      <c r="AS247" s="156"/>
      <c r="AT247" s="156"/>
      <c r="AU247" s="156"/>
      <c r="AV247" s="154">
        <f t="shared" si="690"/>
        <v>0</v>
      </c>
      <c r="AW247" s="154">
        <f t="shared" si="690"/>
        <v>0</v>
      </c>
      <c r="AX247" s="154">
        <f t="shared" si="690"/>
        <v>0</v>
      </c>
      <c r="AY247" s="156"/>
      <c r="AZ247" s="156"/>
      <c r="BA247" s="156"/>
      <c r="BB247" s="155">
        <f t="shared" si="691"/>
        <v>0</v>
      </c>
      <c r="BC247" s="154">
        <f t="shared" si="692"/>
        <v>0</v>
      </c>
      <c r="BD247" s="154">
        <f t="shared" si="693"/>
        <v>0</v>
      </c>
    </row>
    <row r="248" spans="1:56" s="84" customFormat="1" ht="37.5" x14ac:dyDescent="0.3">
      <c r="A248" s="149">
        <v>915</v>
      </c>
      <c r="B248" s="168" t="s">
        <v>102</v>
      </c>
      <c r="C248" s="150" t="s">
        <v>211</v>
      </c>
      <c r="D248" s="160">
        <v>47</v>
      </c>
      <c r="E248" s="160">
        <v>62</v>
      </c>
      <c r="F248" s="161">
        <v>10</v>
      </c>
      <c r="G248" s="161">
        <v>10</v>
      </c>
      <c r="H248" s="161">
        <v>10</v>
      </c>
      <c r="I248" s="162">
        <f t="shared" si="695"/>
        <v>0</v>
      </c>
      <c r="J248" s="162">
        <f t="shared" si="695"/>
        <v>0</v>
      </c>
      <c r="K248" s="162">
        <f t="shared" si="695"/>
        <v>0</v>
      </c>
      <c r="L248" s="156">
        <v>10</v>
      </c>
      <c r="M248" s="156">
        <v>10</v>
      </c>
      <c r="N248" s="156">
        <v>10</v>
      </c>
      <c r="O248" s="156"/>
      <c r="P248" s="156"/>
      <c r="Q248" s="156"/>
      <c r="R248" s="154">
        <f t="shared" si="694"/>
        <v>10</v>
      </c>
      <c r="S248" s="154">
        <f t="shared" si="694"/>
        <v>10</v>
      </c>
      <c r="T248" s="154">
        <f t="shared" si="694"/>
        <v>10</v>
      </c>
      <c r="U248" s="156"/>
      <c r="V248" s="156"/>
      <c r="W248" s="156"/>
      <c r="X248" s="154">
        <f t="shared" si="686"/>
        <v>10</v>
      </c>
      <c r="Y248" s="154">
        <f t="shared" si="686"/>
        <v>10</v>
      </c>
      <c r="Z248" s="154">
        <f t="shared" si="686"/>
        <v>10</v>
      </c>
      <c r="AA248" s="156"/>
      <c r="AB248" s="156"/>
      <c r="AC248" s="156"/>
      <c r="AD248" s="154">
        <f t="shared" si="687"/>
        <v>10</v>
      </c>
      <c r="AE248" s="154">
        <f t="shared" si="687"/>
        <v>10</v>
      </c>
      <c r="AF248" s="154">
        <f t="shared" si="687"/>
        <v>10</v>
      </c>
      <c r="AG248" s="156"/>
      <c r="AH248" s="156"/>
      <c r="AI248" s="156"/>
      <c r="AJ248" s="154">
        <f t="shared" si="688"/>
        <v>10</v>
      </c>
      <c r="AK248" s="154">
        <f t="shared" si="688"/>
        <v>10</v>
      </c>
      <c r="AL248" s="154">
        <f t="shared" si="688"/>
        <v>10</v>
      </c>
      <c r="AM248" s="156"/>
      <c r="AN248" s="156"/>
      <c r="AO248" s="156"/>
      <c r="AP248" s="154">
        <f t="shared" si="689"/>
        <v>10</v>
      </c>
      <c r="AQ248" s="154">
        <f t="shared" si="689"/>
        <v>10</v>
      </c>
      <c r="AR248" s="154">
        <f t="shared" si="689"/>
        <v>10</v>
      </c>
      <c r="AS248" s="156"/>
      <c r="AT248" s="156"/>
      <c r="AU248" s="156"/>
      <c r="AV248" s="154">
        <f t="shared" si="690"/>
        <v>10</v>
      </c>
      <c r="AW248" s="154">
        <f t="shared" si="690"/>
        <v>10</v>
      </c>
      <c r="AX248" s="154">
        <f t="shared" si="690"/>
        <v>10</v>
      </c>
      <c r="AY248" s="156">
        <v>-10</v>
      </c>
      <c r="AZ248" s="156"/>
      <c r="BA248" s="156"/>
      <c r="BB248" s="155">
        <f t="shared" si="691"/>
        <v>0</v>
      </c>
      <c r="BC248" s="154">
        <f t="shared" si="692"/>
        <v>10</v>
      </c>
      <c r="BD248" s="154">
        <f t="shared" si="693"/>
        <v>10</v>
      </c>
    </row>
    <row r="249" spans="1:56" s="172" customFormat="1" ht="37.5" customHeight="1" x14ac:dyDescent="0.3">
      <c r="A249" s="149">
        <v>919</v>
      </c>
      <c r="B249" s="168"/>
      <c r="C249" s="164" t="s">
        <v>311</v>
      </c>
      <c r="D249" s="160"/>
      <c r="E249" s="160">
        <v>80</v>
      </c>
      <c r="F249" s="161">
        <v>0</v>
      </c>
      <c r="G249" s="161">
        <v>0</v>
      </c>
      <c r="H249" s="161">
        <v>0</v>
      </c>
      <c r="I249" s="171">
        <f t="shared" si="695"/>
        <v>0</v>
      </c>
      <c r="J249" s="162">
        <f t="shared" si="695"/>
        <v>250</v>
      </c>
      <c r="K249" s="162">
        <f t="shared" si="695"/>
        <v>0</v>
      </c>
      <c r="L249" s="156">
        <v>0</v>
      </c>
      <c r="M249" s="156">
        <v>250</v>
      </c>
      <c r="N249" s="156">
        <v>0</v>
      </c>
      <c r="O249" s="156"/>
      <c r="P249" s="156"/>
      <c r="Q249" s="156"/>
      <c r="R249" s="154">
        <f t="shared" si="694"/>
        <v>0</v>
      </c>
      <c r="S249" s="154">
        <f t="shared" si="694"/>
        <v>250</v>
      </c>
      <c r="T249" s="154">
        <f t="shared" si="694"/>
        <v>0</v>
      </c>
      <c r="U249" s="156"/>
      <c r="V249" s="156"/>
      <c r="W249" s="156"/>
      <c r="X249" s="154">
        <f t="shared" si="686"/>
        <v>0</v>
      </c>
      <c r="Y249" s="154">
        <f t="shared" si="686"/>
        <v>250</v>
      </c>
      <c r="Z249" s="154">
        <f t="shared" si="686"/>
        <v>0</v>
      </c>
      <c r="AA249" s="156"/>
      <c r="AB249" s="156"/>
      <c r="AC249" s="156"/>
      <c r="AD249" s="154">
        <f t="shared" si="687"/>
        <v>0</v>
      </c>
      <c r="AE249" s="154">
        <f t="shared" si="687"/>
        <v>250</v>
      </c>
      <c r="AF249" s="154">
        <v>0</v>
      </c>
      <c r="AG249" s="156"/>
      <c r="AH249" s="156"/>
      <c r="AI249" s="156"/>
      <c r="AJ249" s="154">
        <f t="shared" si="688"/>
        <v>0</v>
      </c>
      <c r="AK249" s="154">
        <f t="shared" si="688"/>
        <v>250</v>
      </c>
      <c r="AL249" s="154">
        <f t="shared" si="688"/>
        <v>0</v>
      </c>
      <c r="AM249" s="156"/>
      <c r="AN249" s="156"/>
      <c r="AO249" s="156"/>
      <c r="AP249" s="154">
        <f t="shared" si="689"/>
        <v>0</v>
      </c>
      <c r="AQ249" s="154">
        <f t="shared" si="689"/>
        <v>250</v>
      </c>
      <c r="AR249" s="154">
        <f t="shared" si="689"/>
        <v>0</v>
      </c>
      <c r="AS249" s="156"/>
      <c r="AT249" s="156"/>
      <c r="AU249" s="156"/>
      <c r="AV249" s="154">
        <f t="shared" si="690"/>
        <v>0</v>
      </c>
      <c r="AW249" s="154">
        <f t="shared" si="690"/>
        <v>250</v>
      </c>
      <c r="AX249" s="154">
        <f t="shared" si="690"/>
        <v>0</v>
      </c>
      <c r="AY249" s="156"/>
      <c r="AZ249" s="156"/>
      <c r="BA249" s="156"/>
      <c r="BB249" s="155">
        <f t="shared" si="691"/>
        <v>0</v>
      </c>
      <c r="BC249" s="154">
        <f t="shared" si="692"/>
        <v>250</v>
      </c>
      <c r="BD249" s="154">
        <f t="shared" si="693"/>
        <v>0</v>
      </c>
    </row>
    <row r="250" spans="1:56" s="172" customFormat="1" ht="37.5" customHeight="1" x14ac:dyDescent="0.3">
      <c r="A250" s="149">
        <v>919</v>
      </c>
      <c r="B250" s="168" t="s">
        <v>388</v>
      </c>
      <c r="C250" s="164" t="s">
        <v>374</v>
      </c>
      <c r="D250" s="160"/>
      <c r="E250" s="160">
        <v>80</v>
      </c>
      <c r="F250" s="161"/>
      <c r="G250" s="161"/>
      <c r="H250" s="161"/>
      <c r="I250" s="171">
        <f t="shared" si="695"/>
        <v>1068</v>
      </c>
      <c r="J250" s="162">
        <f t="shared" si="695"/>
        <v>1068</v>
      </c>
      <c r="K250" s="162">
        <f t="shared" si="695"/>
        <v>1068</v>
      </c>
      <c r="L250" s="156">
        <v>1068</v>
      </c>
      <c r="M250" s="156">
        <v>1068</v>
      </c>
      <c r="N250" s="156">
        <v>1068</v>
      </c>
      <c r="O250" s="156"/>
      <c r="P250" s="156"/>
      <c r="Q250" s="156"/>
      <c r="R250" s="154">
        <f t="shared" si="694"/>
        <v>1068</v>
      </c>
      <c r="S250" s="154">
        <f t="shared" si="694"/>
        <v>1068</v>
      </c>
      <c r="T250" s="154">
        <f t="shared" si="694"/>
        <v>1068</v>
      </c>
      <c r="U250" s="156"/>
      <c r="V250" s="156"/>
      <c r="W250" s="156"/>
      <c r="X250" s="154">
        <f t="shared" si="686"/>
        <v>1068</v>
      </c>
      <c r="Y250" s="154">
        <f t="shared" si="686"/>
        <v>1068</v>
      </c>
      <c r="Z250" s="154">
        <f t="shared" si="686"/>
        <v>1068</v>
      </c>
      <c r="AA250" s="156"/>
      <c r="AB250" s="156"/>
      <c r="AC250" s="156"/>
      <c r="AD250" s="154">
        <f t="shared" si="687"/>
        <v>1068</v>
      </c>
      <c r="AE250" s="154">
        <f t="shared" si="687"/>
        <v>1068</v>
      </c>
      <c r="AF250" s="154">
        <f t="shared" si="687"/>
        <v>1068</v>
      </c>
      <c r="AG250" s="156"/>
      <c r="AH250" s="156"/>
      <c r="AI250" s="156"/>
      <c r="AJ250" s="154">
        <f t="shared" si="688"/>
        <v>1068</v>
      </c>
      <c r="AK250" s="154">
        <f t="shared" si="688"/>
        <v>1068</v>
      </c>
      <c r="AL250" s="154">
        <f t="shared" si="688"/>
        <v>1068</v>
      </c>
      <c r="AM250" s="156"/>
      <c r="AN250" s="156"/>
      <c r="AO250" s="156"/>
      <c r="AP250" s="154">
        <f t="shared" si="689"/>
        <v>1068</v>
      </c>
      <c r="AQ250" s="154">
        <f t="shared" si="689"/>
        <v>1068</v>
      </c>
      <c r="AR250" s="154">
        <f t="shared" si="689"/>
        <v>1068</v>
      </c>
      <c r="AS250" s="156"/>
      <c r="AT250" s="156"/>
      <c r="AU250" s="156"/>
      <c r="AV250" s="154">
        <f t="shared" si="690"/>
        <v>1068</v>
      </c>
      <c r="AW250" s="154">
        <f t="shared" si="690"/>
        <v>1068</v>
      </c>
      <c r="AX250" s="154">
        <f t="shared" si="690"/>
        <v>1068</v>
      </c>
      <c r="AY250" s="156"/>
      <c r="AZ250" s="156"/>
      <c r="BA250" s="156"/>
      <c r="BB250" s="155">
        <f t="shared" si="691"/>
        <v>1068</v>
      </c>
      <c r="BC250" s="154">
        <f t="shared" si="692"/>
        <v>1068</v>
      </c>
      <c r="BD250" s="154">
        <f t="shared" si="693"/>
        <v>1068</v>
      </c>
    </row>
    <row r="251" spans="1:56" s="84" customFormat="1" ht="37.5" x14ac:dyDescent="0.3">
      <c r="A251" s="149">
        <v>911</v>
      </c>
      <c r="B251" s="168" t="s">
        <v>309</v>
      </c>
      <c r="C251" s="164" t="s">
        <v>331</v>
      </c>
      <c r="D251" s="160">
        <v>63</v>
      </c>
      <c r="E251" s="160">
        <v>76</v>
      </c>
      <c r="F251" s="161">
        <v>250</v>
      </c>
      <c r="G251" s="161">
        <v>250</v>
      </c>
      <c r="H251" s="161">
        <v>250</v>
      </c>
      <c r="I251" s="171">
        <f t="shared" si="695"/>
        <v>0</v>
      </c>
      <c r="J251" s="162">
        <f t="shared" si="695"/>
        <v>0</v>
      </c>
      <c r="K251" s="162">
        <f t="shared" si="695"/>
        <v>0</v>
      </c>
      <c r="L251" s="156">
        <v>250</v>
      </c>
      <c r="M251" s="156">
        <v>250</v>
      </c>
      <c r="N251" s="156">
        <v>250</v>
      </c>
      <c r="O251" s="156"/>
      <c r="P251" s="156"/>
      <c r="Q251" s="156"/>
      <c r="R251" s="154">
        <f t="shared" si="694"/>
        <v>250</v>
      </c>
      <c r="S251" s="154">
        <f t="shared" si="694"/>
        <v>250</v>
      </c>
      <c r="T251" s="154">
        <f t="shared" si="694"/>
        <v>250</v>
      </c>
      <c r="U251" s="156"/>
      <c r="V251" s="156"/>
      <c r="W251" s="156"/>
      <c r="X251" s="154">
        <f t="shared" si="686"/>
        <v>250</v>
      </c>
      <c r="Y251" s="154">
        <f t="shared" si="686"/>
        <v>250</v>
      </c>
      <c r="Z251" s="154">
        <f t="shared" si="686"/>
        <v>250</v>
      </c>
      <c r="AA251" s="156"/>
      <c r="AB251" s="156"/>
      <c r="AC251" s="156"/>
      <c r="AD251" s="154">
        <f t="shared" si="687"/>
        <v>250</v>
      </c>
      <c r="AE251" s="154">
        <f t="shared" si="687"/>
        <v>250</v>
      </c>
      <c r="AF251" s="154">
        <f t="shared" si="687"/>
        <v>250</v>
      </c>
      <c r="AG251" s="156"/>
      <c r="AH251" s="156"/>
      <c r="AI251" s="156"/>
      <c r="AJ251" s="154">
        <f t="shared" si="688"/>
        <v>250</v>
      </c>
      <c r="AK251" s="154">
        <f t="shared" si="688"/>
        <v>250</v>
      </c>
      <c r="AL251" s="154">
        <f t="shared" si="688"/>
        <v>250</v>
      </c>
      <c r="AM251" s="156"/>
      <c r="AN251" s="156"/>
      <c r="AO251" s="156"/>
      <c r="AP251" s="154">
        <f t="shared" si="689"/>
        <v>250</v>
      </c>
      <c r="AQ251" s="154">
        <f t="shared" si="689"/>
        <v>250</v>
      </c>
      <c r="AR251" s="154">
        <f t="shared" si="689"/>
        <v>250</v>
      </c>
      <c r="AS251" s="156"/>
      <c r="AT251" s="156"/>
      <c r="AU251" s="156"/>
      <c r="AV251" s="154">
        <f t="shared" si="690"/>
        <v>250</v>
      </c>
      <c r="AW251" s="154">
        <f t="shared" si="690"/>
        <v>250</v>
      </c>
      <c r="AX251" s="154">
        <f t="shared" si="690"/>
        <v>250</v>
      </c>
      <c r="AY251" s="156"/>
      <c r="AZ251" s="156"/>
      <c r="BA251" s="156"/>
      <c r="BB251" s="155">
        <f t="shared" si="691"/>
        <v>250</v>
      </c>
      <c r="BC251" s="154">
        <f t="shared" si="692"/>
        <v>250</v>
      </c>
      <c r="BD251" s="154">
        <f t="shared" si="693"/>
        <v>250</v>
      </c>
    </row>
    <row r="252" spans="1:56" s="84" customFormat="1" ht="131.25" x14ac:dyDescent="0.25">
      <c r="A252" s="149">
        <v>911</v>
      </c>
      <c r="B252" s="168" t="s">
        <v>85</v>
      </c>
      <c r="C252" s="164" t="s">
        <v>332</v>
      </c>
      <c r="D252" s="160">
        <v>61</v>
      </c>
      <c r="E252" s="160">
        <v>74</v>
      </c>
      <c r="F252" s="161">
        <v>3245.9</v>
      </c>
      <c r="G252" s="161">
        <v>3245.9</v>
      </c>
      <c r="H252" s="161">
        <v>3245.9</v>
      </c>
      <c r="I252" s="162">
        <f t="shared" si="695"/>
        <v>0</v>
      </c>
      <c r="J252" s="162">
        <f t="shared" si="695"/>
        <v>0</v>
      </c>
      <c r="K252" s="162">
        <f t="shared" si="695"/>
        <v>0</v>
      </c>
      <c r="L252" s="156">
        <v>3245.9</v>
      </c>
      <c r="M252" s="156">
        <v>3245.9</v>
      </c>
      <c r="N252" s="156">
        <v>3245.9</v>
      </c>
      <c r="O252" s="156"/>
      <c r="P252" s="156"/>
      <c r="Q252" s="156"/>
      <c r="R252" s="154">
        <f t="shared" si="694"/>
        <v>3245.9</v>
      </c>
      <c r="S252" s="154">
        <f t="shared" si="694"/>
        <v>3245.9</v>
      </c>
      <c r="T252" s="154">
        <f t="shared" si="694"/>
        <v>3245.9</v>
      </c>
      <c r="U252" s="156">
        <v>296.89999999999998</v>
      </c>
      <c r="V252" s="156">
        <v>296.89999999999998</v>
      </c>
      <c r="W252" s="156">
        <v>296.89999999999998</v>
      </c>
      <c r="X252" s="154">
        <f t="shared" si="686"/>
        <v>3542.8</v>
      </c>
      <c r="Y252" s="154">
        <f t="shared" si="686"/>
        <v>3542.8</v>
      </c>
      <c r="Z252" s="154">
        <f t="shared" si="686"/>
        <v>3542.8</v>
      </c>
      <c r="AA252" s="156"/>
      <c r="AB252" s="156"/>
      <c r="AC252" s="156"/>
      <c r="AD252" s="154">
        <f t="shared" si="687"/>
        <v>3542.8</v>
      </c>
      <c r="AE252" s="154">
        <f t="shared" si="687"/>
        <v>3542.8</v>
      </c>
      <c r="AF252" s="154">
        <f t="shared" si="687"/>
        <v>3542.8</v>
      </c>
      <c r="AG252" s="156"/>
      <c r="AH252" s="156"/>
      <c r="AI252" s="156"/>
      <c r="AJ252" s="154">
        <f t="shared" si="688"/>
        <v>3542.8</v>
      </c>
      <c r="AK252" s="154">
        <f t="shared" si="688"/>
        <v>3542.8</v>
      </c>
      <c r="AL252" s="154">
        <f t="shared" si="688"/>
        <v>3542.8</v>
      </c>
      <c r="AM252" s="156"/>
      <c r="AN252" s="156"/>
      <c r="AO252" s="156"/>
      <c r="AP252" s="154">
        <f t="shared" si="689"/>
        <v>3542.8</v>
      </c>
      <c r="AQ252" s="154">
        <f t="shared" si="689"/>
        <v>3542.8</v>
      </c>
      <c r="AR252" s="154">
        <f t="shared" si="689"/>
        <v>3542.8</v>
      </c>
      <c r="AS252" s="156"/>
      <c r="AT252" s="156"/>
      <c r="AU252" s="156"/>
      <c r="AV252" s="154">
        <f t="shared" si="690"/>
        <v>3542.8</v>
      </c>
      <c r="AW252" s="154">
        <f t="shared" si="690"/>
        <v>3542.8</v>
      </c>
      <c r="AX252" s="154">
        <f t="shared" si="690"/>
        <v>3542.8</v>
      </c>
      <c r="AY252" s="156"/>
      <c r="AZ252" s="156"/>
      <c r="BA252" s="156"/>
      <c r="BB252" s="155">
        <f t="shared" si="691"/>
        <v>3542.8</v>
      </c>
      <c r="BC252" s="154">
        <f t="shared" si="692"/>
        <v>3542.8</v>
      </c>
      <c r="BD252" s="154">
        <f t="shared" si="693"/>
        <v>3542.8</v>
      </c>
    </row>
    <row r="253" spans="1:56" s="200" customFormat="1" ht="20.25" customHeight="1" x14ac:dyDescent="0.3">
      <c r="A253" s="149"/>
      <c r="B253" s="185" t="s">
        <v>312</v>
      </c>
      <c r="C253" s="196" t="s">
        <v>217</v>
      </c>
      <c r="D253" s="160"/>
      <c r="E253" s="160"/>
      <c r="F253" s="80"/>
      <c r="G253" s="80"/>
      <c r="H253" s="80"/>
      <c r="I253" s="199">
        <f t="shared" si="695"/>
        <v>340671.4</v>
      </c>
      <c r="J253" s="199">
        <f t="shared" si="695"/>
        <v>272908.5</v>
      </c>
      <c r="K253" s="199">
        <f t="shared" si="695"/>
        <v>616432.6</v>
      </c>
      <c r="L253" s="81">
        <f t="shared" ref="L253:AC253" si="696">SUM(L254:L259)</f>
        <v>340671.4</v>
      </c>
      <c r="M253" s="81">
        <f t="shared" si="696"/>
        <v>272908.5</v>
      </c>
      <c r="N253" s="81">
        <f t="shared" si="696"/>
        <v>616432.6</v>
      </c>
      <c r="O253" s="81">
        <f t="shared" si="696"/>
        <v>0</v>
      </c>
      <c r="P253" s="81">
        <f t="shared" si="696"/>
        <v>0</v>
      </c>
      <c r="Q253" s="81">
        <f t="shared" si="696"/>
        <v>0</v>
      </c>
      <c r="R253" s="81">
        <f t="shared" si="696"/>
        <v>340671.4</v>
      </c>
      <c r="S253" s="81">
        <f t="shared" si="696"/>
        <v>272908.5</v>
      </c>
      <c r="T253" s="81">
        <f t="shared" si="696"/>
        <v>616432.6</v>
      </c>
      <c r="U253" s="81">
        <f t="shared" si="696"/>
        <v>64556.4</v>
      </c>
      <c r="V253" s="81">
        <f t="shared" si="696"/>
        <v>43669.1</v>
      </c>
      <c r="W253" s="81">
        <f t="shared" si="696"/>
        <v>43669.1</v>
      </c>
      <c r="X253" s="81">
        <f t="shared" si="696"/>
        <v>405227.80000000005</v>
      </c>
      <c r="Y253" s="81">
        <f t="shared" si="696"/>
        <v>316577.59999999998</v>
      </c>
      <c r="Z253" s="81">
        <f t="shared" si="696"/>
        <v>660101.69999999995</v>
      </c>
      <c r="AA253" s="81">
        <f t="shared" si="696"/>
        <v>0</v>
      </c>
      <c r="AB253" s="81">
        <f t="shared" si="696"/>
        <v>0</v>
      </c>
      <c r="AC253" s="81">
        <f t="shared" si="696"/>
        <v>0</v>
      </c>
      <c r="AD253" s="81">
        <f>SUM(AD254:AD261)-AD257</f>
        <v>380227.80000000005</v>
      </c>
      <c r="AE253" s="81">
        <f t="shared" ref="AE253" si="697">SUM(AE254:AE261)-AE257</f>
        <v>316577.59999999998</v>
      </c>
      <c r="AF253" s="81">
        <f>SUM(AF254:AF257)</f>
        <v>660101.69999999995</v>
      </c>
      <c r="AG253" s="81">
        <f t="shared" ref="AG253:AI253" si="698">SUM(AG254:AG257)</f>
        <v>6564</v>
      </c>
      <c r="AH253" s="81">
        <f t="shared" si="698"/>
        <v>0</v>
      </c>
      <c r="AI253" s="81">
        <f t="shared" si="698"/>
        <v>0</v>
      </c>
      <c r="AJ253" s="81">
        <f>SUM(AJ254:AJ257)</f>
        <v>386791.80000000005</v>
      </c>
      <c r="AK253" s="81">
        <f t="shared" ref="AK253:AO253" si="699">SUM(AK254:AK257)</f>
        <v>316577.59999999998</v>
      </c>
      <c r="AL253" s="81">
        <f t="shared" si="699"/>
        <v>660101.69999999995</v>
      </c>
      <c r="AM253" s="81">
        <f t="shared" si="699"/>
        <v>0</v>
      </c>
      <c r="AN253" s="81">
        <f t="shared" si="699"/>
        <v>0</v>
      </c>
      <c r="AO253" s="81">
        <f t="shared" si="699"/>
        <v>0</v>
      </c>
      <c r="AP253" s="81">
        <f>SUM(AP254:AP257)</f>
        <v>386791.80000000005</v>
      </c>
      <c r="AQ253" s="81">
        <f t="shared" ref="AQ253:AU253" si="700">SUM(AQ254:AQ257)</f>
        <v>316577.59999999998</v>
      </c>
      <c r="AR253" s="81">
        <f t="shared" si="700"/>
        <v>660101.69999999995</v>
      </c>
      <c r="AS253" s="81">
        <f t="shared" si="700"/>
        <v>862.7</v>
      </c>
      <c r="AT253" s="81">
        <f t="shared" si="700"/>
        <v>0</v>
      </c>
      <c r="AU253" s="81">
        <f t="shared" si="700"/>
        <v>0</v>
      </c>
      <c r="AV253" s="81">
        <f>SUM(AV254:AV257)</f>
        <v>387654.50000000006</v>
      </c>
      <c r="AW253" s="81">
        <f t="shared" ref="AW253:BA253" si="701">SUM(AW254:AW257)</f>
        <v>316577.59999999998</v>
      </c>
      <c r="AX253" s="81">
        <f t="shared" si="701"/>
        <v>660101.69999999995</v>
      </c>
      <c r="AY253" s="81">
        <f t="shared" si="701"/>
        <v>1900.3</v>
      </c>
      <c r="AZ253" s="81">
        <f t="shared" si="701"/>
        <v>0</v>
      </c>
      <c r="BA253" s="81">
        <f t="shared" si="701"/>
        <v>0</v>
      </c>
      <c r="BB253" s="81">
        <f>SUM(BB254:BB257)</f>
        <v>389554.80000000005</v>
      </c>
      <c r="BC253" s="81">
        <f t="shared" ref="BC253:BD253" si="702">SUM(BC254:BC257)</f>
        <v>316577.59999999998</v>
      </c>
      <c r="BD253" s="81">
        <f t="shared" si="702"/>
        <v>660101.69999999995</v>
      </c>
    </row>
    <row r="254" spans="1:56" s="84" customFormat="1" ht="54" customHeight="1" x14ac:dyDescent="0.25">
      <c r="A254" s="149">
        <v>855</v>
      </c>
      <c r="B254" s="70" t="s">
        <v>313</v>
      </c>
      <c r="C254" s="164" t="s">
        <v>218</v>
      </c>
      <c r="D254" s="160"/>
      <c r="E254" s="160">
        <v>82</v>
      </c>
      <c r="F254" s="161"/>
      <c r="G254" s="161"/>
      <c r="H254" s="161"/>
      <c r="I254" s="162">
        <f t="shared" si="695"/>
        <v>340671.4</v>
      </c>
      <c r="J254" s="162">
        <f t="shared" si="695"/>
        <v>272908.5</v>
      </c>
      <c r="K254" s="162">
        <f t="shared" si="695"/>
        <v>616432.6</v>
      </c>
      <c r="L254" s="156">
        <v>340671.4</v>
      </c>
      <c r="M254" s="156">
        <v>272908.5</v>
      </c>
      <c r="N254" s="156">
        <v>616432.6</v>
      </c>
      <c r="O254" s="156"/>
      <c r="P254" s="156"/>
      <c r="Q254" s="156"/>
      <c r="R254" s="154">
        <f t="shared" si="694"/>
        <v>340671.4</v>
      </c>
      <c r="S254" s="154">
        <f t="shared" si="694"/>
        <v>272908.5</v>
      </c>
      <c r="T254" s="154">
        <f t="shared" si="694"/>
        <v>616432.6</v>
      </c>
      <c r="U254" s="156"/>
      <c r="V254" s="156"/>
      <c r="W254" s="156"/>
      <c r="X254" s="154">
        <f t="shared" ref="X254:Z256" si="703">R254+U254</f>
        <v>340671.4</v>
      </c>
      <c r="Y254" s="154">
        <f t="shared" si="703"/>
        <v>272908.5</v>
      </c>
      <c r="Z254" s="154">
        <f t="shared" si="703"/>
        <v>616432.6</v>
      </c>
      <c r="AA254" s="156"/>
      <c r="AB254" s="156"/>
      <c r="AC254" s="156"/>
      <c r="AD254" s="154">
        <f t="shared" ref="AD254:AF256" si="704">X254+AA254</f>
        <v>340671.4</v>
      </c>
      <c r="AE254" s="154">
        <f t="shared" si="704"/>
        <v>272908.5</v>
      </c>
      <c r="AF254" s="154">
        <f>Z254+AC254</f>
        <v>616432.6</v>
      </c>
      <c r="AG254" s="156"/>
      <c r="AH254" s="156"/>
      <c r="AI254" s="156"/>
      <c r="AJ254" s="154">
        <f>AD254+AG254</f>
        <v>340671.4</v>
      </c>
      <c r="AK254" s="154">
        <f t="shared" ref="AK254:AK256" si="705">AE254+AH254</f>
        <v>272908.5</v>
      </c>
      <c r="AL254" s="154">
        <f>AF254+AI254</f>
        <v>616432.6</v>
      </c>
      <c r="AM254" s="156"/>
      <c r="AN254" s="156"/>
      <c r="AO254" s="156"/>
      <c r="AP254" s="154">
        <f>AJ254+AM254</f>
        <v>340671.4</v>
      </c>
      <c r="AQ254" s="154">
        <f t="shared" ref="AQ254:AQ256" si="706">AK254+AN254</f>
        <v>272908.5</v>
      </c>
      <c r="AR254" s="154">
        <f>AL254+AO254</f>
        <v>616432.6</v>
      </c>
      <c r="AS254" s="156">
        <v>862.7</v>
      </c>
      <c r="AT254" s="156"/>
      <c r="AU254" s="156"/>
      <c r="AV254" s="154">
        <f>AP254+AS254</f>
        <v>341534.10000000003</v>
      </c>
      <c r="AW254" s="154">
        <f t="shared" ref="AW254:AW256" si="707">AQ254+AT254</f>
        <v>272908.5</v>
      </c>
      <c r="AX254" s="154">
        <f>AR254+AU254</f>
        <v>616432.6</v>
      </c>
      <c r="AY254" s="156">
        <v>1900.3</v>
      </c>
      <c r="AZ254" s="156"/>
      <c r="BA254" s="156"/>
      <c r="BB254" s="155">
        <f>AV254+AY254</f>
        <v>343434.4</v>
      </c>
      <c r="BC254" s="154">
        <f t="shared" ref="BC254:BC256" si="708">AW254+AZ254</f>
        <v>272908.5</v>
      </c>
      <c r="BD254" s="154">
        <f>AX254+BA254</f>
        <v>616432.6</v>
      </c>
    </row>
    <row r="255" spans="1:56" s="84" customFormat="1" ht="55.5" customHeight="1" x14ac:dyDescent="0.25">
      <c r="A255" s="149"/>
      <c r="B255" s="70" t="s">
        <v>314</v>
      </c>
      <c r="C255" s="164" t="s">
        <v>397</v>
      </c>
      <c r="D255" s="160"/>
      <c r="E255" s="160"/>
      <c r="F255" s="161"/>
      <c r="G255" s="161"/>
      <c r="H255" s="161"/>
      <c r="I255" s="162"/>
      <c r="J255" s="162"/>
      <c r="K255" s="162"/>
      <c r="L255" s="156"/>
      <c r="M255" s="156"/>
      <c r="N255" s="156"/>
      <c r="O255" s="156"/>
      <c r="P255" s="156"/>
      <c r="Q255" s="156"/>
      <c r="R255" s="154"/>
      <c r="S255" s="154"/>
      <c r="T255" s="154"/>
      <c r="U255" s="156">
        <v>14556.4</v>
      </c>
      <c r="V255" s="156">
        <v>43669.1</v>
      </c>
      <c r="W255" s="156">
        <v>43669.1</v>
      </c>
      <c r="X255" s="154">
        <f t="shared" si="703"/>
        <v>14556.4</v>
      </c>
      <c r="Y255" s="154">
        <f t="shared" si="703"/>
        <v>43669.1</v>
      </c>
      <c r="Z255" s="154">
        <f t="shared" si="703"/>
        <v>43669.1</v>
      </c>
      <c r="AA255" s="156"/>
      <c r="AB255" s="156"/>
      <c r="AC255" s="156"/>
      <c r="AD255" s="154">
        <f t="shared" si="704"/>
        <v>14556.4</v>
      </c>
      <c r="AE255" s="154">
        <f t="shared" si="704"/>
        <v>43669.1</v>
      </c>
      <c r="AF255" s="154">
        <f t="shared" si="704"/>
        <v>43669.1</v>
      </c>
      <c r="AG255" s="156"/>
      <c r="AH255" s="156"/>
      <c r="AI255" s="156"/>
      <c r="AJ255" s="154">
        <f t="shared" ref="AJ255:AK261" si="709">AD255+AG255</f>
        <v>14556.4</v>
      </c>
      <c r="AK255" s="154">
        <f t="shared" si="705"/>
        <v>43669.1</v>
      </c>
      <c r="AL255" s="154">
        <f>AF255+AI255</f>
        <v>43669.1</v>
      </c>
      <c r="AM255" s="156"/>
      <c r="AN255" s="156"/>
      <c r="AO255" s="156"/>
      <c r="AP255" s="154">
        <f t="shared" ref="AP255:AP256" si="710">AJ255+AM255</f>
        <v>14556.4</v>
      </c>
      <c r="AQ255" s="154">
        <f t="shared" si="706"/>
        <v>43669.1</v>
      </c>
      <c r="AR255" s="154">
        <f>AL255+AO255</f>
        <v>43669.1</v>
      </c>
      <c r="AS255" s="156"/>
      <c r="AT255" s="156"/>
      <c r="AU255" s="156"/>
      <c r="AV255" s="154">
        <f t="shared" ref="AV255:AV256" si="711">AP255+AS255</f>
        <v>14556.4</v>
      </c>
      <c r="AW255" s="154">
        <f t="shared" si="707"/>
        <v>43669.1</v>
      </c>
      <c r="AX255" s="154">
        <f>AR255+AU255</f>
        <v>43669.1</v>
      </c>
      <c r="AY255" s="156"/>
      <c r="AZ255" s="156"/>
      <c r="BA255" s="156"/>
      <c r="BB255" s="155">
        <f t="shared" ref="BB255:BB256" si="712">AV255+AY255</f>
        <v>14556.4</v>
      </c>
      <c r="BC255" s="154">
        <f t="shared" si="708"/>
        <v>43669.1</v>
      </c>
      <c r="BD255" s="154">
        <f>AX255+BA255</f>
        <v>43669.1</v>
      </c>
    </row>
    <row r="256" spans="1:56" s="84" customFormat="1" ht="37.5" customHeight="1" x14ac:dyDescent="0.25">
      <c r="A256" s="149"/>
      <c r="B256" s="70" t="s">
        <v>402</v>
      </c>
      <c r="C256" s="164" t="s">
        <v>403</v>
      </c>
      <c r="D256" s="160"/>
      <c r="E256" s="160"/>
      <c r="F256" s="161"/>
      <c r="G256" s="161"/>
      <c r="H256" s="161"/>
      <c r="I256" s="162"/>
      <c r="J256" s="162"/>
      <c r="K256" s="162"/>
      <c r="L256" s="156"/>
      <c r="M256" s="156"/>
      <c r="N256" s="156"/>
      <c r="O256" s="156"/>
      <c r="P256" s="156"/>
      <c r="Q256" s="156"/>
      <c r="R256" s="154"/>
      <c r="S256" s="154"/>
      <c r="T256" s="154"/>
      <c r="U256" s="156"/>
      <c r="V256" s="156"/>
      <c r="W256" s="156"/>
      <c r="X256" s="154">
        <f t="shared" si="703"/>
        <v>0</v>
      </c>
      <c r="Y256" s="154">
        <f t="shared" si="703"/>
        <v>0</v>
      </c>
      <c r="Z256" s="154">
        <f t="shared" si="703"/>
        <v>0</v>
      </c>
      <c r="AA256" s="156"/>
      <c r="AB256" s="156"/>
      <c r="AC256" s="156"/>
      <c r="AD256" s="154">
        <f t="shared" si="704"/>
        <v>0</v>
      </c>
      <c r="AE256" s="154">
        <f t="shared" si="704"/>
        <v>0</v>
      </c>
      <c r="AF256" s="154">
        <f t="shared" si="704"/>
        <v>0</v>
      </c>
      <c r="AG256" s="156"/>
      <c r="AH256" s="156"/>
      <c r="AI256" s="156"/>
      <c r="AJ256" s="154">
        <f t="shared" si="709"/>
        <v>0</v>
      </c>
      <c r="AK256" s="154">
        <f t="shared" si="705"/>
        <v>0</v>
      </c>
      <c r="AL256" s="154">
        <f>AF256+AI256</f>
        <v>0</v>
      </c>
      <c r="AM256" s="156"/>
      <c r="AN256" s="156"/>
      <c r="AO256" s="156"/>
      <c r="AP256" s="154">
        <f t="shared" si="710"/>
        <v>0</v>
      </c>
      <c r="AQ256" s="154">
        <f t="shared" si="706"/>
        <v>0</v>
      </c>
      <c r="AR256" s="154">
        <f>AL256+AO256</f>
        <v>0</v>
      </c>
      <c r="AS256" s="156"/>
      <c r="AT256" s="156"/>
      <c r="AU256" s="156"/>
      <c r="AV256" s="154">
        <f t="shared" si="711"/>
        <v>0</v>
      </c>
      <c r="AW256" s="154">
        <f t="shared" si="707"/>
        <v>0</v>
      </c>
      <c r="AX256" s="154">
        <f>AR256+AU256</f>
        <v>0</v>
      </c>
      <c r="AY256" s="156"/>
      <c r="AZ256" s="156"/>
      <c r="BA256" s="156"/>
      <c r="BB256" s="155">
        <f t="shared" si="712"/>
        <v>0</v>
      </c>
      <c r="BC256" s="154">
        <f t="shared" si="708"/>
        <v>0</v>
      </c>
      <c r="BD256" s="154">
        <f>AX256+BA256</f>
        <v>0</v>
      </c>
    </row>
    <row r="257" spans="1:56" s="84" customFormat="1" ht="27" customHeight="1" x14ac:dyDescent="0.25">
      <c r="A257" s="149"/>
      <c r="B257" s="70" t="s">
        <v>398</v>
      </c>
      <c r="C257" s="159" t="s">
        <v>418</v>
      </c>
      <c r="D257" s="160"/>
      <c r="E257" s="160"/>
      <c r="F257" s="161"/>
      <c r="G257" s="161"/>
      <c r="H257" s="161"/>
      <c r="I257" s="162"/>
      <c r="J257" s="162"/>
      <c r="K257" s="162"/>
      <c r="L257" s="156"/>
      <c r="M257" s="156"/>
      <c r="N257" s="156"/>
      <c r="O257" s="156"/>
      <c r="P257" s="156"/>
      <c r="Q257" s="156"/>
      <c r="R257" s="154"/>
      <c r="S257" s="154"/>
      <c r="T257" s="154"/>
      <c r="U257" s="156">
        <f>U258+U259</f>
        <v>25000</v>
      </c>
      <c r="V257" s="156"/>
      <c r="W257" s="156"/>
      <c r="X257" s="154">
        <f>X258+X259</f>
        <v>25000</v>
      </c>
      <c r="Y257" s="154">
        <f t="shared" ref="Y257:AF258" si="713">Y258+Y259</f>
        <v>0</v>
      </c>
      <c r="Z257" s="154">
        <f t="shared" si="713"/>
        <v>0</v>
      </c>
      <c r="AA257" s="154">
        <f t="shared" si="713"/>
        <v>0</v>
      </c>
      <c r="AB257" s="154">
        <f t="shared" si="713"/>
        <v>0</v>
      </c>
      <c r="AC257" s="154">
        <f t="shared" si="713"/>
        <v>0</v>
      </c>
      <c r="AD257" s="154">
        <f t="shared" ref="AD257:AI257" si="714">AD258+AD259+AD260+AD261</f>
        <v>25000</v>
      </c>
      <c r="AE257" s="154">
        <f t="shared" si="714"/>
        <v>0</v>
      </c>
      <c r="AF257" s="154">
        <f t="shared" si="714"/>
        <v>0</v>
      </c>
      <c r="AG257" s="154">
        <f t="shared" si="714"/>
        <v>6564</v>
      </c>
      <c r="AH257" s="154">
        <f t="shared" si="714"/>
        <v>0</v>
      </c>
      <c r="AI257" s="154">
        <f t="shared" si="714"/>
        <v>0</v>
      </c>
      <c r="AJ257" s="154">
        <f>AJ258+AJ259+AJ260+AJ261</f>
        <v>31564</v>
      </c>
      <c r="AK257" s="154">
        <f t="shared" ref="AK257" si="715">AK258+AK259+AK260+AK261</f>
        <v>0</v>
      </c>
      <c r="AL257" s="154">
        <f t="shared" ref="AL257:AL266" si="716">AF257+AI257</f>
        <v>0</v>
      </c>
      <c r="AM257" s="154"/>
      <c r="AN257" s="154">
        <f t="shared" ref="AN257:AO257" si="717">AN258+AN259+AN260+AN261</f>
        <v>0</v>
      </c>
      <c r="AO257" s="154">
        <f t="shared" si="717"/>
        <v>0</v>
      </c>
      <c r="AP257" s="154">
        <f>AP258+AP259+AP260+AP261</f>
        <v>31564</v>
      </c>
      <c r="AQ257" s="154">
        <f t="shared" ref="AQ257" si="718">AQ258+AQ259+AQ260+AQ261</f>
        <v>0</v>
      </c>
      <c r="AR257" s="154">
        <f t="shared" ref="AR257:AR263" si="719">AL257+AO257</f>
        <v>0</v>
      </c>
      <c r="AS257" s="155"/>
      <c r="AT257" s="154">
        <f t="shared" ref="AT257:AU257" si="720">AT258+AT259+AT260+AT261</f>
        <v>0</v>
      </c>
      <c r="AU257" s="154">
        <f t="shared" si="720"/>
        <v>0</v>
      </c>
      <c r="AV257" s="154">
        <f>AV258+AV259+AV260+AV261</f>
        <v>31564</v>
      </c>
      <c r="AW257" s="154">
        <f t="shared" ref="AW257" si="721">AW258+AW259+AW260+AW261</f>
        <v>0</v>
      </c>
      <c r="AX257" s="154">
        <f t="shared" ref="AX257:AX263" si="722">AR257+AU257</f>
        <v>0</v>
      </c>
      <c r="AY257" s="155"/>
      <c r="AZ257" s="154">
        <f t="shared" ref="AZ257:BA257" si="723">AZ258+AZ259+AZ260+AZ261</f>
        <v>0</v>
      </c>
      <c r="BA257" s="154">
        <f t="shared" si="723"/>
        <v>0</v>
      </c>
      <c r="BB257" s="155">
        <f>BB258+BB259+BB260+BB261</f>
        <v>31564</v>
      </c>
      <c r="BC257" s="154">
        <f t="shared" ref="BC257" si="724">BC258+BC259+BC260+BC261</f>
        <v>0</v>
      </c>
      <c r="BD257" s="154">
        <f t="shared" ref="BD257:BD263" si="725">AX257+BA257</f>
        <v>0</v>
      </c>
    </row>
    <row r="258" spans="1:56" s="84" customFormat="1" ht="59.25" customHeight="1" x14ac:dyDescent="0.25">
      <c r="A258" s="149"/>
      <c r="B258" s="168">
        <v>390002211</v>
      </c>
      <c r="C258" s="164" t="s">
        <v>421</v>
      </c>
      <c r="D258" s="160"/>
      <c r="E258" s="160"/>
      <c r="F258" s="161"/>
      <c r="G258" s="161"/>
      <c r="H258" s="161"/>
      <c r="I258" s="162"/>
      <c r="J258" s="162"/>
      <c r="K258" s="162"/>
      <c r="L258" s="156"/>
      <c r="M258" s="156"/>
      <c r="N258" s="156"/>
      <c r="O258" s="156"/>
      <c r="P258" s="156"/>
      <c r="Q258" s="156"/>
      <c r="R258" s="154"/>
      <c r="S258" s="154"/>
      <c r="T258" s="154"/>
      <c r="U258" s="156">
        <v>25000</v>
      </c>
      <c r="V258" s="156"/>
      <c r="W258" s="156"/>
      <c r="X258" s="154">
        <f t="shared" ref="X258:Z259" si="726">R258+U258</f>
        <v>25000</v>
      </c>
      <c r="Y258" s="154">
        <f t="shared" si="726"/>
        <v>0</v>
      </c>
      <c r="Z258" s="154">
        <f t="shared" si="726"/>
        <v>0</v>
      </c>
      <c r="AA258" s="156"/>
      <c r="AB258" s="156"/>
      <c r="AC258" s="156"/>
      <c r="AD258" s="154">
        <f>X258+AA258</f>
        <v>25000</v>
      </c>
      <c r="AE258" s="154">
        <v>0</v>
      </c>
      <c r="AF258" s="154">
        <f t="shared" si="713"/>
        <v>0</v>
      </c>
      <c r="AG258" s="156"/>
      <c r="AH258" s="156"/>
      <c r="AI258" s="156"/>
      <c r="AJ258" s="154">
        <f t="shared" si="709"/>
        <v>25000</v>
      </c>
      <c r="AK258" s="154"/>
      <c r="AL258" s="154">
        <f t="shared" si="716"/>
        <v>0</v>
      </c>
      <c r="AM258" s="156"/>
      <c r="AN258" s="156"/>
      <c r="AO258" s="156"/>
      <c r="AP258" s="154">
        <f t="shared" ref="AP258:AQ261" si="727">AJ258+AM258</f>
        <v>25000</v>
      </c>
      <c r="AQ258" s="154"/>
      <c r="AR258" s="154">
        <f t="shared" si="719"/>
        <v>0</v>
      </c>
      <c r="AS258" s="156"/>
      <c r="AT258" s="156"/>
      <c r="AU258" s="156"/>
      <c r="AV258" s="154">
        <f t="shared" ref="AV258:AW261" si="728">AP258+AS258</f>
        <v>25000</v>
      </c>
      <c r="AW258" s="154"/>
      <c r="AX258" s="154">
        <f t="shared" si="722"/>
        <v>0</v>
      </c>
      <c r="AY258" s="156"/>
      <c r="AZ258" s="156"/>
      <c r="BA258" s="156"/>
      <c r="BB258" s="155">
        <f t="shared" ref="BB258:BB261" si="729">AV258+AY258</f>
        <v>25000</v>
      </c>
      <c r="BC258" s="154">
        <v>0</v>
      </c>
      <c r="BD258" s="154">
        <f t="shared" si="725"/>
        <v>0</v>
      </c>
    </row>
    <row r="259" spans="1:56" s="84" customFormat="1" ht="63.75" customHeight="1" x14ac:dyDescent="0.25">
      <c r="A259" s="149"/>
      <c r="B259" s="168" t="s">
        <v>419</v>
      </c>
      <c r="C259" s="201" t="s">
        <v>420</v>
      </c>
      <c r="D259" s="160"/>
      <c r="E259" s="160"/>
      <c r="F259" s="161"/>
      <c r="G259" s="161"/>
      <c r="H259" s="161"/>
      <c r="I259" s="162"/>
      <c r="J259" s="162"/>
      <c r="K259" s="162"/>
      <c r="L259" s="156"/>
      <c r="M259" s="156"/>
      <c r="N259" s="156"/>
      <c r="O259" s="156"/>
      <c r="P259" s="156"/>
      <c r="Q259" s="156"/>
      <c r="R259" s="154"/>
      <c r="S259" s="154"/>
      <c r="T259" s="154"/>
      <c r="U259" s="156"/>
      <c r="V259" s="156"/>
      <c r="W259" s="156"/>
      <c r="X259" s="154">
        <f t="shared" si="726"/>
        <v>0</v>
      </c>
      <c r="Y259" s="154">
        <f t="shared" si="726"/>
        <v>0</v>
      </c>
      <c r="Z259" s="154">
        <f t="shared" si="726"/>
        <v>0</v>
      </c>
      <c r="AA259" s="156"/>
      <c r="AB259" s="156"/>
      <c r="AC259" s="156"/>
      <c r="AD259" s="154">
        <v>0</v>
      </c>
      <c r="AE259" s="154">
        <v>0</v>
      </c>
      <c r="AF259" s="154">
        <v>0</v>
      </c>
      <c r="AG259" s="156">
        <v>109</v>
      </c>
      <c r="AH259" s="156"/>
      <c r="AI259" s="156"/>
      <c r="AJ259" s="154">
        <f t="shared" si="709"/>
        <v>109</v>
      </c>
      <c r="AK259" s="154"/>
      <c r="AL259" s="154">
        <f t="shared" si="716"/>
        <v>0</v>
      </c>
      <c r="AM259" s="156"/>
      <c r="AN259" s="156"/>
      <c r="AO259" s="156"/>
      <c r="AP259" s="154">
        <f t="shared" si="727"/>
        <v>109</v>
      </c>
      <c r="AQ259" s="154"/>
      <c r="AR259" s="154">
        <f t="shared" si="719"/>
        <v>0</v>
      </c>
      <c r="AS259" s="156"/>
      <c r="AT259" s="156"/>
      <c r="AU259" s="156"/>
      <c r="AV259" s="154">
        <f t="shared" si="728"/>
        <v>109</v>
      </c>
      <c r="AW259" s="154"/>
      <c r="AX259" s="154">
        <f t="shared" si="722"/>
        <v>0</v>
      </c>
      <c r="AY259" s="156"/>
      <c r="AZ259" s="156"/>
      <c r="BA259" s="156"/>
      <c r="BB259" s="155">
        <f t="shared" si="729"/>
        <v>109</v>
      </c>
      <c r="BC259" s="154">
        <v>0</v>
      </c>
      <c r="BD259" s="154">
        <f t="shared" si="725"/>
        <v>0</v>
      </c>
    </row>
    <row r="260" spans="1:56" s="84" customFormat="1" ht="24.75" customHeight="1" x14ac:dyDescent="0.25">
      <c r="A260" s="149"/>
      <c r="B260" s="168" t="s">
        <v>425</v>
      </c>
      <c r="C260" s="201" t="s">
        <v>424</v>
      </c>
      <c r="D260" s="160"/>
      <c r="E260" s="160"/>
      <c r="F260" s="161"/>
      <c r="G260" s="161"/>
      <c r="H260" s="161"/>
      <c r="I260" s="162"/>
      <c r="J260" s="162"/>
      <c r="K260" s="162"/>
      <c r="L260" s="156"/>
      <c r="M260" s="156"/>
      <c r="N260" s="156"/>
      <c r="O260" s="156"/>
      <c r="P260" s="156"/>
      <c r="Q260" s="156"/>
      <c r="R260" s="154"/>
      <c r="S260" s="154"/>
      <c r="T260" s="154"/>
      <c r="U260" s="156"/>
      <c r="V260" s="156"/>
      <c r="W260" s="156"/>
      <c r="X260" s="154"/>
      <c r="Y260" s="154"/>
      <c r="Z260" s="154"/>
      <c r="AA260" s="156"/>
      <c r="AB260" s="156"/>
      <c r="AC260" s="156"/>
      <c r="AD260" s="154">
        <v>0</v>
      </c>
      <c r="AE260" s="154">
        <v>0</v>
      </c>
      <c r="AF260" s="154">
        <v>0</v>
      </c>
      <c r="AG260" s="156">
        <v>5885</v>
      </c>
      <c r="AH260" s="156"/>
      <c r="AI260" s="156"/>
      <c r="AJ260" s="154">
        <f t="shared" si="709"/>
        <v>5885</v>
      </c>
      <c r="AK260" s="154">
        <f t="shared" si="709"/>
        <v>0</v>
      </c>
      <c r="AL260" s="154">
        <f t="shared" si="716"/>
        <v>0</v>
      </c>
      <c r="AM260" s="156"/>
      <c r="AN260" s="156"/>
      <c r="AO260" s="156"/>
      <c r="AP260" s="154">
        <f t="shared" si="727"/>
        <v>5885</v>
      </c>
      <c r="AQ260" s="154">
        <f t="shared" si="727"/>
        <v>0</v>
      </c>
      <c r="AR260" s="154">
        <f t="shared" si="719"/>
        <v>0</v>
      </c>
      <c r="AS260" s="156"/>
      <c r="AT260" s="156"/>
      <c r="AU260" s="156"/>
      <c r="AV260" s="154">
        <f t="shared" si="728"/>
        <v>5885</v>
      </c>
      <c r="AW260" s="154">
        <f t="shared" si="728"/>
        <v>0</v>
      </c>
      <c r="AX260" s="154">
        <f t="shared" si="722"/>
        <v>0</v>
      </c>
      <c r="AY260" s="156"/>
      <c r="AZ260" s="156"/>
      <c r="BA260" s="156"/>
      <c r="BB260" s="155">
        <f t="shared" si="729"/>
        <v>5885</v>
      </c>
      <c r="BC260" s="154">
        <f t="shared" ref="BC260:BC261" si="730">AW260+AZ260</f>
        <v>0</v>
      </c>
      <c r="BD260" s="154">
        <f t="shared" si="725"/>
        <v>0</v>
      </c>
    </row>
    <row r="261" spans="1:56" s="84" customFormat="1" ht="27" customHeight="1" x14ac:dyDescent="0.25">
      <c r="A261" s="149"/>
      <c r="B261" s="168" t="s">
        <v>458</v>
      </c>
      <c r="C261" s="201" t="s">
        <v>459</v>
      </c>
      <c r="D261" s="160"/>
      <c r="E261" s="160"/>
      <c r="F261" s="161"/>
      <c r="G261" s="161"/>
      <c r="H261" s="161"/>
      <c r="I261" s="162"/>
      <c r="J261" s="162"/>
      <c r="K261" s="162"/>
      <c r="L261" s="156"/>
      <c r="M261" s="156"/>
      <c r="N261" s="156"/>
      <c r="O261" s="156"/>
      <c r="P261" s="156"/>
      <c r="Q261" s="156"/>
      <c r="R261" s="154"/>
      <c r="S261" s="154"/>
      <c r="T261" s="154"/>
      <c r="U261" s="156"/>
      <c r="V261" s="156"/>
      <c r="W261" s="156"/>
      <c r="X261" s="154"/>
      <c r="Y261" s="154"/>
      <c r="Z261" s="154"/>
      <c r="AA261" s="156"/>
      <c r="AB261" s="156"/>
      <c r="AC261" s="156"/>
      <c r="AD261" s="154">
        <v>0</v>
      </c>
      <c r="AE261" s="154">
        <v>0</v>
      </c>
      <c r="AF261" s="154">
        <v>0</v>
      </c>
      <c r="AG261" s="156">
        <v>570</v>
      </c>
      <c r="AH261" s="156"/>
      <c r="AI261" s="156"/>
      <c r="AJ261" s="154">
        <f t="shared" si="709"/>
        <v>570</v>
      </c>
      <c r="AK261" s="154">
        <f t="shared" si="709"/>
        <v>0</v>
      </c>
      <c r="AL261" s="154">
        <f t="shared" si="716"/>
        <v>0</v>
      </c>
      <c r="AM261" s="156"/>
      <c r="AN261" s="156"/>
      <c r="AO261" s="156"/>
      <c r="AP261" s="154">
        <f t="shared" si="727"/>
        <v>570</v>
      </c>
      <c r="AQ261" s="154">
        <f t="shared" si="727"/>
        <v>0</v>
      </c>
      <c r="AR261" s="154">
        <f t="shared" si="719"/>
        <v>0</v>
      </c>
      <c r="AS261" s="156"/>
      <c r="AT261" s="156"/>
      <c r="AU261" s="156"/>
      <c r="AV261" s="154">
        <f t="shared" si="728"/>
        <v>570</v>
      </c>
      <c r="AW261" s="154">
        <f t="shared" si="728"/>
        <v>0</v>
      </c>
      <c r="AX261" s="154">
        <f t="shared" si="722"/>
        <v>0</v>
      </c>
      <c r="AY261" s="156"/>
      <c r="AZ261" s="156"/>
      <c r="BA261" s="156"/>
      <c r="BB261" s="155">
        <f t="shared" si="729"/>
        <v>570</v>
      </c>
      <c r="BC261" s="154">
        <f t="shared" si="730"/>
        <v>0</v>
      </c>
      <c r="BD261" s="154">
        <f t="shared" si="725"/>
        <v>0</v>
      </c>
    </row>
    <row r="262" spans="1:56" s="205" customFormat="1" ht="37.5" hidden="1" customHeight="1" x14ac:dyDescent="0.3">
      <c r="A262" s="149">
        <v>900</v>
      </c>
      <c r="B262" s="202" t="s">
        <v>108</v>
      </c>
      <c r="C262" s="203" t="s">
        <v>315</v>
      </c>
      <c r="D262" s="160"/>
      <c r="E262" s="160"/>
      <c r="F262" s="80">
        <f>F263</f>
        <v>0</v>
      </c>
      <c r="G262" s="80">
        <f>G263</f>
        <v>0</v>
      </c>
      <c r="H262" s="80">
        <f>H263</f>
        <v>0</v>
      </c>
      <c r="I262" s="199">
        <f t="shared" si="695"/>
        <v>1025.9000000000001</v>
      </c>
      <c r="J262" s="199">
        <f t="shared" si="695"/>
        <v>439.7</v>
      </c>
      <c r="K262" s="199">
        <f t="shared" si="695"/>
        <v>0</v>
      </c>
      <c r="L262" s="80">
        <f>L263</f>
        <v>1025.9000000000001</v>
      </c>
      <c r="M262" s="80">
        <f>M263</f>
        <v>439.7</v>
      </c>
      <c r="N262" s="80">
        <f>N263</f>
        <v>0</v>
      </c>
      <c r="O262" s="80">
        <f t="shared" ref="O262:AM263" si="731">O263</f>
        <v>0</v>
      </c>
      <c r="P262" s="80">
        <f t="shared" si="731"/>
        <v>0</v>
      </c>
      <c r="Q262" s="80">
        <f t="shared" si="731"/>
        <v>0</v>
      </c>
      <c r="R262" s="80">
        <f t="shared" si="731"/>
        <v>1025.9000000000001</v>
      </c>
      <c r="S262" s="80">
        <f t="shared" si="731"/>
        <v>439.7</v>
      </c>
      <c r="T262" s="80">
        <f t="shared" si="731"/>
        <v>0</v>
      </c>
      <c r="U262" s="80">
        <f t="shared" si="731"/>
        <v>0</v>
      </c>
      <c r="V262" s="80">
        <f t="shared" si="731"/>
        <v>0</v>
      </c>
      <c r="W262" s="80">
        <f t="shared" si="731"/>
        <v>0</v>
      </c>
      <c r="X262" s="80">
        <f t="shared" si="731"/>
        <v>1025.9000000000001</v>
      </c>
      <c r="Y262" s="80">
        <f t="shared" si="731"/>
        <v>439.7</v>
      </c>
      <c r="Z262" s="80">
        <f t="shared" si="731"/>
        <v>0</v>
      </c>
      <c r="AA262" s="80">
        <f t="shared" si="731"/>
        <v>-1025.9000000000001</v>
      </c>
      <c r="AB262" s="80">
        <f t="shared" si="731"/>
        <v>-439.7</v>
      </c>
      <c r="AC262" s="80">
        <f t="shared" si="731"/>
        <v>0</v>
      </c>
      <c r="AD262" s="80">
        <f t="shared" si="731"/>
        <v>0</v>
      </c>
      <c r="AE262" s="80">
        <f t="shared" si="731"/>
        <v>0</v>
      </c>
      <c r="AF262" s="204"/>
      <c r="AG262" s="80">
        <f t="shared" si="731"/>
        <v>0</v>
      </c>
      <c r="AH262" s="80">
        <f t="shared" si="731"/>
        <v>0</v>
      </c>
      <c r="AI262" s="80">
        <f t="shared" si="731"/>
        <v>0</v>
      </c>
      <c r="AJ262" s="80">
        <f t="shared" si="731"/>
        <v>0</v>
      </c>
      <c r="AK262" s="80">
        <f t="shared" si="731"/>
        <v>0</v>
      </c>
      <c r="AL262" s="204">
        <f t="shared" si="716"/>
        <v>0</v>
      </c>
      <c r="AM262" s="80">
        <f t="shared" si="731"/>
        <v>0</v>
      </c>
      <c r="AN262" s="80">
        <f t="shared" ref="AN262:AQ262" si="732">AN263</f>
        <v>0</v>
      </c>
      <c r="AO262" s="80">
        <f t="shared" si="732"/>
        <v>0</v>
      </c>
      <c r="AP262" s="80">
        <f t="shared" si="732"/>
        <v>0</v>
      </c>
      <c r="AQ262" s="80">
        <f t="shared" si="732"/>
        <v>0</v>
      </c>
      <c r="AR262" s="204">
        <f t="shared" si="719"/>
        <v>0</v>
      </c>
      <c r="AS262" s="81">
        <f t="shared" ref="AS262:BC262" si="733">AS263</f>
        <v>0</v>
      </c>
      <c r="AT262" s="80">
        <f t="shared" si="733"/>
        <v>0</v>
      </c>
      <c r="AU262" s="80">
        <f t="shared" si="733"/>
        <v>0</v>
      </c>
      <c r="AV262" s="80">
        <f t="shared" si="733"/>
        <v>0</v>
      </c>
      <c r="AW262" s="80">
        <f t="shared" si="733"/>
        <v>0</v>
      </c>
      <c r="AX262" s="204">
        <f t="shared" si="722"/>
        <v>0</v>
      </c>
      <c r="AY262" s="81">
        <f t="shared" si="733"/>
        <v>0</v>
      </c>
      <c r="AZ262" s="80">
        <f t="shared" si="733"/>
        <v>0</v>
      </c>
      <c r="BA262" s="80">
        <f t="shared" si="733"/>
        <v>0</v>
      </c>
      <c r="BB262" s="80">
        <f t="shared" si="733"/>
        <v>0</v>
      </c>
      <c r="BC262" s="80">
        <f t="shared" si="733"/>
        <v>0</v>
      </c>
      <c r="BD262" s="204">
        <f t="shared" si="725"/>
        <v>0</v>
      </c>
    </row>
    <row r="263" spans="1:56" s="101" customFormat="1" ht="24" hidden="1" customHeight="1" x14ac:dyDescent="0.25">
      <c r="A263" s="149">
        <v>900</v>
      </c>
      <c r="B263" s="202" t="s">
        <v>109</v>
      </c>
      <c r="C263" s="206" t="s">
        <v>219</v>
      </c>
      <c r="D263" s="160"/>
      <c r="E263" s="160"/>
      <c r="F263" s="161"/>
      <c r="G263" s="161"/>
      <c r="H263" s="161"/>
      <c r="I263" s="162">
        <f>L263-F263</f>
        <v>1025.9000000000001</v>
      </c>
      <c r="J263" s="162">
        <f>M263-G263</f>
        <v>439.7</v>
      </c>
      <c r="K263" s="162">
        <f>N263-H263</f>
        <v>0</v>
      </c>
      <c r="L263" s="161">
        <v>1025.9000000000001</v>
      </c>
      <c r="M263" s="161">
        <v>439.7</v>
      </c>
      <c r="N263" s="161">
        <v>0</v>
      </c>
      <c r="O263" s="161"/>
      <c r="P263" s="161"/>
      <c r="Q263" s="161"/>
      <c r="R263" s="204">
        <f t="shared" si="694"/>
        <v>1025.9000000000001</v>
      </c>
      <c r="S263" s="204">
        <f t="shared" si="694"/>
        <v>439.7</v>
      </c>
      <c r="T263" s="204">
        <f t="shared" si="694"/>
        <v>0</v>
      </c>
      <c r="U263" s="161"/>
      <c r="V263" s="161"/>
      <c r="W263" s="161"/>
      <c r="X263" s="204">
        <f t="shared" ref="X263:Z263" si="734">R263+U263</f>
        <v>1025.9000000000001</v>
      </c>
      <c r="Y263" s="204">
        <f t="shared" si="734"/>
        <v>439.7</v>
      </c>
      <c r="Z263" s="204">
        <f t="shared" si="734"/>
        <v>0</v>
      </c>
      <c r="AA263" s="161">
        <v>-1025.9000000000001</v>
      </c>
      <c r="AB263" s="161">
        <v>-439.7</v>
      </c>
      <c r="AC263" s="161"/>
      <c r="AD263" s="204">
        <f t="shared" ref="AD263:AE263" si="735">X263+AA263</f>
        <v>0</v>
      </c>
      <c r="AE263" s="204">
        <f t="shared" si="735"/>
        <v>0</v>
      </c>
      <c r="AF263" s="80">
        <f t="shared" si="731"/>
        <v>0</v>
      </c>
      <c r="AG263" s="161"/>
      <c r="AH263" s="161"/>
      <c r="AI263" s="161"/>
      <c r="AJ263" s="204">
        <f t="shared" ref="AJ263:AK263" si="736">AD263+AG263</f>
        <v>0</v>
      </c>
      <c r="AK263" s="204">
        <f t="shared" si="736"/>
        <v>0</v>
      </c>
      <c r="AL263" s="204">
        <f t="shared" si="716"/>
        <v>0</v>
      </c>
      <c r="AM263" s="161"/>
      <c r="AN263" s="161"/>
      <c r="AO263" s="161"/>
      <c r="AP263" s="204">
        <f t="shared" ref="AP263:AQ263" si="737">AJ263+AM263</f>
        <v>0</v>
      </c>
      <c r="AQ263" s="204">
        <f t="shared" si="737"/>
        <v>0</v>
      </c>
      <c r="AR263" s="204">
        <f t="shared" si="719"/>
        <v>0</v>
      </c>
      <c r="AS263" s="156"/>
      <c r="AT263" s="161"/>
      <c r="AU263" s="161"/>
      <c r="AV263" s="204">
        <f t="shared" ref="AV263:AW263" si="738">AP263+AS263</f>
        <v>0</v>
      </c>
      <c r="AW263" s="204">
        <f t="shared" si="738"/>
        <v>0</v>
      </c>
      <c r="AX263" s="204">
        <f t="shared" si="722"/>
        <v>0</v>
      </c>
      <c r="AY263" s="156"/>
      <c r="AZ263" s="161"/>
      <c r="BA263" s="161"/>
      <c r="BB263" s="204">
        <f t="shared" ref="BB263" si="739">AV263+AY263</f>
        <v>0</v>
      </c>
      <c r="BC263" s="204">
        <f t="shared" ref="BC263" si="740">AW263+AZ263</f>
        <v>0</v>
      </c>
      <c r="BD263" s="204">
        <f t="shared" si="725"/>
        <v>0</v>
      </c>
    </row>
    <row r="264" spans="1:56" s="200" customFormat="1" ht="42" customHeight="1" x14ac:dyDescent="0.3">
      <c r="A264" s="149">
        <v>900</v>
      </c>
      <c r="B264" s="185" t="s">
        <v>408</v>
      </c>
      <c r="C264" s="196" t="s">
        <v>315</v>
      </c>
      <c r="D264" s="207"/>
      <c r="E264" s="207"/>
      <c r="F264" s="208"/>
      <c r="G264" s="208"/>
      <c r="H264" s="208"/>
      <c r="I264" s="209"/>
      <c r="J264" s="210"/>
      <c r="K264" s="210"/>
      <c r="L264" s="208"/>
      <c r="M264" s="208"/>
      <c r="N264" s="208"/>
      <c r="O264" s="208"/>
      <c r="P264" s="208"/>
      <c r="Q264" s="208"/>
      <c r="R264" s="211"/>
      <c r="S264" s="211"/>
      <c r="T264" s="211"/>
      <c r="U264" s="208"/>
      <c r="V264" s="208"/>
      <c r="W264" s="208"/>
      <c r="X264" s="211"/>
      <c r="Y264" s="211"/>
      <c r="Z264" s="211"/>
      <c r="AA264" s="212">
        <f>AA265</f>
        <v>1025.9000000000001</v>
      </c>
      <c r="AB264" s="212">
        <f t="shared" ref="AB264:AC264" si="741">AB265</f>
        <v>439.7</v>
      </c>
      <c r="AC264" s="212">
        <f t="shared" si="741"/>
        <v>0</v>
      </c>
      <c r="AD264" s="212">
        <f>AD265+AD266</f>
        <v>1025.9000000000001</v>
      </c>
      <c r="AE264" s="212">
        <f t="shared" ref="AE264:AX264" si="742">AE265+AE266</f>
        <v>439.7</v>
      </c>
      <c r="AF264" s="212">
        <f t="shared" si="742"/>
        <v>0</v>
      </c>
      <c r="AG264" s="212">
        <f t="shared" si="742"/>
        <v>1052.3</v>
      </c>
      <c r="AH264" s="212">
        <f t="shared" si="742"/>
        <v>0</v>
      </c>
      <c r="AI264" s="212">
        <f t="shared" si="742"/>
        <v>0</v>
      </c>
      <c r="AJ264" s="212">
        <f t="shared" si="742"/>
        <v>2078.1999999999998</v>
      </c>
      <c r="AK264" s="212">
        <f t="shared" si="742"/>
        <v>439.7</v>
      </c>
      <c r="AL264" s="212">
        <f t="shared" si="742"/>
        <v>0</v>
      </c>
      <c r="AM264" s="212">
        <f t="shared" si="742"/>
        <v>0</v>
      </c>
      <c r="AN264" s="212">
        <f t="shared" si="742"/>
        <v>0</v>
      </c>
      <c r="AO264" s="212">
        <f t="shared" si="742"/>
        <v>0</v>
      </c>
      <c r="AP264" s="212">
        <f t="shared" si="742"/>
        <v>2078.1999999999998</v>
      </c>
      <c r="AQ264" s="212">
        <f t="shared" si="742"/>
        <v>439.7</v>
      </c>
      <c r="AR264" s="212">
        <f t="shared" si="742"/>
        <v>0</v>
      </c>
      <c r="AS264" s="81">
        <f t="shared" si="742"/>
        <v>0</v>
      </c>
      <c r="AT264" s="212">
        <f t="shared" si="742"/>
        <v>0</v>
      </c>
      <c r="AU264" s="212">
        <f t="shared" si="742"/>
        <v>0</v>
      </c>
      <c r="AV264" s="212">
        <f t="shared" si="742"/>
        <v>2078.1999999999998</v>
      </c>
      <c r="AW264" s="212">
        <f t="shared" si="742"/>
        <v>439.7</v>
      </c>
      <c r="AX264" s="212">
        <f t="shared" si="742"/>
        <v>0</v>
      </c>
      <c r="AY264" s="81">
        <f t="shared" ref="AY264:BD264" si="743">AY265+AY266</f>
        <v>0</v>
      </c>
      <c r="AZ264" s="212">
        <f t="shared" si="743"/>
        <v>0</v>
      </c>
      <c r="BA264" s="212">
        <f t="shared" si="743"/>
        <v>0</v>
      </c>
      <c r="BB264" s="212">
        <f t="shared" si="743"/>
        <v>2078.1999999999998</v>
      </c>
      <c r="BC264" s="212">
        <f t="shared" si="743"/>
        <v>439.7</v>
      </c>
      <c r="BD264" s="212">
        <f t="shared" si="743"/>
        <v>0</v>
      </c>
    </row>
    <row r="265" spans="1:56" s="200" customFormat="1" ht="42.75" customHeight="1" x14ac:dyDescent="0.3">
      <c r="A265" s="149">
        <v>900</v>
      </c>
      <c r="B265" s="185" t="s">
        <v>409</v>
      </c>
      <c r="C265" s="213" t="s">
        <v>219</v>
      </c>
      <c r="D265" s="207"/>
      <c r="E265" s="207"/>
      <c r="F265" s="208"/>
      <c r="G265" s="208"/>
      <c r="H265" s="208"/>
      <c r="I265" s="209"/>
      <c r="J265" s="210"/>
      <c r="K265" s="210"/>
      <c r="L265" s="208"/>
      <c r="M265" s="208"/>
      <c r="N265" s="208"/>
      <c r="O265" s="208"/>
      <c r="P265" s="208"/>
      <c r="Q265" s="208"/>
      <c r="R265" s="211"/>
      <c r="S265" s="211"/>
      <c r="T265" s="211"/>
      <c r="U265" s="208"/>
      <c r="V265" s="208"/>
      <c r="W265" s="208"/>
      <c r="X265" s="155">
        <v>0</v>
      </c>
      <c r="Y265" s="155">
        <v>0</v>
      </c>
      <c r="Z265" s="155">
        <v>0</v>
      </c>
      <c r="AA265" s="154">
        <v>1025.9000000000001</v>
      </c>
      <c r="AB265" s="154">
        <v>439.7</v>
      </c>
      <c r="AC265" s="208"/>
      <c r="AD265" s="154">
        <f t="shared" ref="AD265:AE265" si="744">X265+AA265</f>
        <v>1025.9000000000001</v>
      </c>
      <c r="AE265" s="154">
        <f t="shared" si="744"/>
        <v>439.7</v>
      </c>
      <c r="AF265" s="212">
        <v>0</v>
      </c>
      <c r="AG265" s="154"/>
      <c r="AH265" s="154"/>
      <c r="AI265" s="208"/>
      <c r="AJ265" s="154">
        <f t="shared" ref="AJ265:AK266" si="745">AD265+AG265</f>
        <v>1025.9000000000001</v>
      </c>
      <c r="AK265" s="154">
        <f t="shared" si="745"/>
        <v>439.7</v>
      </c>
      <c r="AL265" s="154">
        <f t="shared" si="716"/>
        <v>0</v>
      </c>
      <c r="AM265" s="154"/>
      <c r="AN265" s="154"/>
      <c r="AO265" s="208"/>
      <c r="AP265" s="154">
        <f t="shared" ref="AP265:AR266" si="746">AJ265+AM265</f>
        <v>1025.9000000000001</v>
      </c>
      <c r="AQ265" s="154">
        <f t="shared" si="746"/>
        <v>439.7</v>
      </c>
      <c r="AR265" s="154">
        <f t="shared" si="746"/>
        <v>0</v>
      </c>
      <c r="AS265" s="155"/>
      <c r="AT265" s="154"/>
      <c r="AU265" s="208"/>
      <c r="AV265" s="154">
        <f t="shared" ref="AV265:AX266" si="747">AP265+AS265</f>
        <v>1025.9000000000001</v>
      </c>
      <c r="AW265" s="154">
        <f t="shared" si="747"/>
        <v>439.7</v>
      </c>
      <c r="AX265" s="154">
        <f t="shared" si="747"/>
        <v>0</v>
      </c>
      <c r="AY265" s="155"/>
      <c r="AZ265" s="154"/>
      <c r="BA265" s="208"/>
      <c r="BB265" s="154">
        <f t="shared" ref="BB265:BB266" si="748">AV265+AY265</f>
        <v>1025.9000000000001</v>
      </c>
      <c r="BC265" s="154">
        <f t="shared" ref="BC265:BC266" si="749">AW265+AZ265</f>
        <v>439.7</v>
      </c>
      <c r="BD265" s="154">
        <f t="shared" ref="BD265:BD266" si="750">AX265+BA265</f>
        <v>0</v>
      </c>
    </row>
    <row r="266" spans="1:56" s="205" customFormat="1" ht="41.25" customHeight="1" x14ac:dyDescent="0.3">
      <c r="A266" s="163"/>
      <c r="B266" s="185" t="s">
        <v>465</v>
      </c>
      <c r="C266" s="213" t="s">
        <v>466</v>
      </c>
      <c r="D266" s="189"/>
      <c r="E266" s="189"/>
      <c r="F266" s="156"/>
      <c r="G266" s="156"/>
      <c r="H266" s="156"/>
      <c r="I266" s="190"/>
      <c r="J266" s="191"/>
      <c r="K266" s="191"/>
      <c r="L266" s="156"/>
      <c r="M266" s="156"/>
      <c r="N266" s="156"/>
      <c r="O266" s="156"/>
      <c r="P266" s="156"/>
      <c r="Q266" s="156"/>
      <c r="R266" s="155"/>
      <c r="S266" s="155"/>
      <c r="T266" s="155"/>
      <c r="U266" s="156"/>
      <c r="V266" s="156"/>
      <c r="W266" s="156"/>
      <c r="X266" s="155"/>
      <c r="Y266" s="155"/>
      <c r="Z266" s="155"/>
      <c r="AA266" s="155"/>
      <c r="AB266" s="155"/>
      <c r="AC266" s="156"/>
      <c r="AD266" s="155">
        <v>0</v>
      </c>
      <c r="AE266" s="155">
        <v>0</v>
      </c>
      <c r="AF266" s="212">
        <v>0</v>
      </c>
      <c r="AG266" s="155">
        <f>630.1+422.2</f>
        <v>1052.3</v>
      </c>
      <c r="AH266" s="155"/>
      <c r="AI266" s="156"/>
      <c r="AJ266" s="155">
        <f t="shared" si="745"/>
        <v>1052.3</v>
      </c>
      <c r="AK266" s="155">
        <f t="shared" si="745"/>
        <v>0</v>
      </c>
      <c r="AL266" s="155">
        <f t="shared" si="716"/>
        <v>0</v>
      </c>
      <c r="AM266" s="155"/>
      <c r="AN266" s="155"/>
      <c r="AO266" s="156"/>
      <c r="AP266" s="155">
        <f t="shared" si="746"/>
        <v>1052.3</v>
      </c>
      <c r="AQ266" s="155">
        <f t="shared" si="746"/>
        <v>0</v>
      </c>
      <c r="AR266" s="155">
        <f t="shared" si="746"/>
        <v>0</v>
      </c>
      <c r="AS266" s="155"/>
      <c r="AT266" s="155"/>
      <c r="AU266" s="156"/>
      <c r="AV266" s="155">
        <f t="shared" si="747"/>
        <v>1052.3</v>
      </c>
      <c r="AW266" s="155">
        <f t="shared" si="747"/>
        <v>0</v>
      </c>
      <c r="AX266" s="155">
        <f t="shared" si="747"/>
        <v>0</v>
      </c>
      <c r="AY266" s="155"/>
      <c r="AZ266" s="155"/>
      <c r="BA266" s="156"/>
      <c r="BB266" s="155">
        <f t="shared" si="748"/>
        <v>1052.3</v>
      </c>
      <c r="BC266" s="155">
        <f t="shared" si="749"/>
        <v>0</v>
      </c>
      <c r="BD266" s="155">
        <f t="shared" si="750"/>
        <v>0</v>
      </c>
    </row>
    <row r="267" spans="1:56" s="101" customFormat="1" ht="28.5" customHeight="1" x14ac:dyDescent="0.25">
      <c r="A267" s="163"/>
      <c r="B267" s="70" t="s">
        <v>316</v>
      </c>
      <c r="C267" s="186" t="s">
        <v>220</v>
      </c>
      <c r="D267" s="189"/>
      <c r="E267" s="189"/>
      <c r="F267" s="81">
        <f t="shared" ref="F267:BC267" si="751">F268</f>
        <v>121.9</v>
      </c>
      <c r="G267" s="81">
        <f t="shared" si="751"/>
        <v>77.2</v>
      </c>
      <c r="H267" s="81">
        <f t="shared" si="751"/>
        <v>77.2</v>
      </c>
      <c r="I267" s="81">
        <f t="shared" si="751"/>
        <v>1116.8</v>
      </c>
      <c r="J267" s="81">
        <f t="shared" si="751"/>
        <v>1119.8</v>
      </c>
      <c r="K267" s="81">
        <f t="shared" si="751"/>
        <v>1180.5999999999999</v>
      </c>
      <c r="L267" s="81">
        <f t="shared" si="751"/>
        <v>1238.7</v>
      </c>
      <c r="M267" s="81">
        <f t="shared" si="751"/>
        <v>1197</v>
      </c>
      <c r="N267" s="81">
        <f t="shared" si="751"/>
        <v>1257.8</v>
      </c>
      <c r="O267" s="81">
        <f t="shared" si="751"/>
        <v>-114.89999999999998</v>
      </c>
      <c r="P267" s="81">
        <f t="shared" si="751"/>
        <v>0</v>
      </c>
      <c r="Q267" s="81">
        <f t="shared" si="751"/>
        <v>0</v>
      </c>
      <c r="R267" s="81">
        <f>R268</f>
        <v>1123.8000000000002</v>
      </c>
      <c r="S267" s="81">
        <f t="shared" si="751"/>
        <v>1197</v>
      </c>
      <c r="T267" s="81">
        <f t="shared" si="751"/>
        <v>1257.8</v>
      </c>
      <c r="U267" s="81">
        <f t="shared" si="751"/>
        <v>2895.2</v>
      </c>
      <c r="V267" s="81">
        <f t="shared" si="751"/>
        <v>0</v>
      </c>
      <c r="W267" s="81">
        <f t="shared" si="751"/>
        <v>0</v>
      </c>
      <c r="X267" s="81">
        <f>X268</f>
        <v>4019</v>
      </c>
      <c r="Y267" s="81">
        <f t="shared" si="751"/>
        <v>1197</v>
      </c>
      <c r="Z267" s="81">
        <f t="shared" si="751"/>
        <v>1257.8</v>
      </c>
      <c r="AA267" s="81">
        <f t="shared" si="751"/>
        <v>0</v>
      </c>
      <c r="AB267" s="81">
        <f t="shared" si="751"/>
        <v>0</v>
      </c>
      <c r="AC267" s="81">
        <f t="shared" si="751"/>
        <v>0</v>
      </c>
      <c r="AD267" s="81">
        <f>AD268</f>
        <v>4019</v>
      </c>
      <c r="AE267" s="81">
        <f t="shared" si="751"/>
        <v>1197</v>
      </c>
      <c r="AF267" s="81">
        <f>AF268</f>
        <v>1257.8</v>
      </c>
      <c r="AG267" s="81">
        <f t="shared" si="751"/>
        <v>-755.5</v>
      </c>
      <c r="AH267" s="81">
        <f t="shared" si="751"/>
        <v>0</v>
      </c>
      <c r="AI267" s="81">
        <f t="shared" si="751"/>
        <v>0</v>
      </c>
      <c r="AJ267" s="81">
        <f>AJ268</f>
        <v>3263.5</v>
      </c>
      <c r="AK267" s="81">
        <f t="shared" si="751"/>
        <v>1197</v>
      </c>
      <c r="AL267" s="81">
        <f>AL268</f>
        <v>1257.8</v>
      </c>
      <c r="AM267" s="81">
        <f t="shared" si="751"/>
        <v>0</v>
      </c>
      <c r="AN267" s="81">
        <f t="shared" si="751"/>
        <v>0</v>
      </c>
      <c r="AO267" s="81">
        <f t="shared" si="751"/>
        <v>0</v>
      </c>
      <c r="AP267" s="81">
        <f>AP268</f>
        <v>3263.5</v>
      </c>
      <c r="AQ267" s="81">
        <f t="shared" si="751"/>
        <v>1197</v>
      </c>
      <c r="AR267" s="81">
        <f>AR268</f>
        <v>1257.8</v>
      </c>
      <c r="AS267" s="81">
        <f t="shared" si="751"/>
        <v>0</v>
      </c>
      <c r="AT267" s="81">
        <f t="shared" si="751"/>
        <v>0</v>
      </c>
      <c r="AU267" s="81">
        <f t="shared" si="751"/>
        <v>0</v>
      </c>
      <c r="AV267" s="81">
        <f>AV268</f>
        <v>3263.5</v>
      </c>
      <c r="AW267" s="81">
        <f t="shared" si="751"/>
        <v>1197</v>
      </c>
      <c r="AX267" s="81">
        <f>AX268</f>
        <v>1257.8</v>
      </c>
      <c r="AY267" s="81">
        <f t="shared" si="751"/>
        <v>-14.1</v>
      </c>
      <c r="AZ267" s="81">
        <f t="shared" si="751"/>
        <v>0</v>
      </c>
      <c r="BA267" s="81">
        <f t="shared" si="751"/>
        <v>0</v>
      </c>
      <c r="BB267" s="81">
        <f>BB268</f>
        <v>3249.4</v>
      </c>
      <c r="BC267" s="81">
        <f t="shared" si="751"/>
        <v>1197</v>
      </c>
      <c r="BD267" s="81">
        <f>BD268</f>
        <v>1257.8</v>
      </c>
    </row>
    <row r="268" spans="1:56" s="101" customFormat="1" ht="32.25" customHeight="1" x14ac:dyDescent="0.25">
      <c r="A268" s="163"/>
      <c r="B268" s="70" t="s">
        <v>317</v>
      </c>
      <c r="C268" s="214" t="s">
        <v>221</v>
      </c>
      <c r="D268" s="189"/>
      <c r="E268" s="189"/>
      <c r="F268" s="215">
        <f>44.7+77.2</f>
        <v>121.9</v>
      </c>
      <c r="G268" s="156">
        <v>77.2</v>
      </c>
      <c r="H268" s="156">
        <v>77.2</v>
      </c>
      <c r="I268" s="191">
        <f t="shared" si="695"/>
        <v>1116.8</v>
      </c>
      <c r="J268" s="191">
        <f t="shared" si="695"/>
        <v>1119.8</v>
      </c>
      <c r="K268" s="191">
        <f t="shared" si="695"/>
        <v>1180.5999999999999</v>
      </c>
      <c r="L268" s="215">
        <f>44.7+77.2+1116.8</f>
        <v>1238.7</v>
      </c>
      <c r="M268" s="156">
        <f>77.2+1119.8</f>
        <v>1197</v>
      </c>
      <c r="N268" s="156">
        <f>77.2+1180.6</f>
        <v>1257.8</v>
      </c>
      <c r="O268" s="215">
        <f>-337.7+122.8+100</f>
        <v>-114.89999999999998</v>
      </c>
      <c r="P268" s="156"/>
      <c r="Q268" s="156"/>
      <c r="R268" s="155">
        <f t="shared" si="694"/>
        <v>1123.8000000000002</v>
      </c>
      <c r="S268" s="155">
        <f t="shared" si="694"/>
        <v>1197</v>
      </c>
      <c r="T268" s="155">
        <f t="shared" si="694"/>
        <v>1257.8</v>
      </c>
      <c r="U268" s="215">
        <f>585.4+20.6+149.2+993.9+1146.1</f>
        <v>2895.2</v>
      </c>
      <c r="V268" s="156"/>
      <c r="W268" s="156"/>
      <c r="X268" s="155">
        <f t="shared" ref="X268:Z270" si="752">R268+U268</f>
        <v>4019</v>
      </c>
      <c r="Y268" s="155">
        <f t="shared" si="752"/>
        <v>1197</v>
      </c>
      <c r="Z268" s="155">
        <f t="shared" si="752"/>
        <v>1257.8</v>
      </c>
      <c r="AA268" s="215"/>
      <c r="AB268" s="156"/>
      <c r="AC268" s="156"/>
      <c r="AD268" s="155">
        <f>X268+AA268</f>
        <v>4019</v>
      </c>
      <c r="AE268" s="155">
        <f>Y268+AB268</f>
        <v>1197</v>
      </c>
      <c r="AF268" s="155">
        <f>Z268+AC268</f>
        <v>1257.8</v>
      </c>
      <c r="AG268" s="215">
        <f>-125.4+(422.2-422.2-630.1)</f>
        <v>-755.5</v>
      </c>
      <c r="AH268" s="156"/>
      <c r="AI268" s="156"/>
      <c r="AJ268" s="155">
        <f t="shared" ref="AJ268:AK270" si="753">AD268+AG268</f>
        <v>3263.5</v>
      </c>
      <c r="AK268" s="155">
        <f t="shared" si="753"/>
        <v>1197</v>
      </c>
      <c r="AL268" s="155">
        <f>AF268+AI268</f>
        <v>1257.8</v>
      </c>
      <c r="AM268" s="215"/>
      <c r="AN268" s="156"/>
      <c r="AO268" s="156"/>
      <c r="AP268" s="155">
        <f t="shared" ref="AP268:AQ270" si="754">AJ268+AM268</f>
        <v>3263.5</v>
      </c>
      <c r="AQ268" s="155">
        <f t="shared" si="754"/>
        <v>1197</v>
      </c>
      <c r="AR268" s="155">
        <f>AL268+AO268</f>
        <v>1257.8</v>
      </c>
      <c r="AS268" s="156"/>
      <c r="AT268" s="156"/>
      <c r="AU268" s="156"/>
      <c r="AV268" s="155">
        <f t="shared" ref="AV268:AW270" si="755">AP268+AS268</f>
        <v>3263.5</v>
      </c>
      <c r="AW268" s="155">
        <f t="shared" si="755"/>
        <v>1197</v>
      </c>
      <c r="AX268" s="155">
        <f>AR268+AU268</f>
        <v>1257.8</v>
      </c>
      <c r="AY268" s="156">
        <v>-14.1</v>
      </c>
      <c r="AZ268" s="156"/>
      <c r="BA268" s="156"/>
      <c r="BB268" s="155">
        <f t="shared" ref="BB268:BB270" si="756">AV268+AY268</f>
        <v>3249.4</v>
      </c>
      <c r="BC268" s="155">
        <f t="shared" ref="BC268:BC270" si="757">AW268+AZ268</f>
        <v>1197</v>
      </c>
      <c r="BD268" s="155">
        <f>AX268+BA268</f>
        <v>1257.8</v>
      </c>
    </row>
    <row r="269" spans="1:56" s="84" customFormat="1" ht="15.75" hidden="1" customHeight="1" x14ac:dyDescent="0.3">
      <c r="A269" s="149"/>
      <c r="B269" s="313" t="s">
        <v>246</v>
      </c>
      <c r="C269" s="314" t="s">
        <v>389</v>
      </c>
      <c r="D269" s="207"/>
      <c r="E269" s="207"/>
      <c r="F269" s="315">
        <f t="shared" ref="F269:Q269" si="758">F270</f>
        <v>0</v>
      </c>
      <c r="G269" s="315">
        <f t="shared" si="758"/>
        <v>0</v>
      </c>
      <c r="H269" s="315">
        <f t="shared" si="758"/>
        <v>0</v>
      </c>
      <c r="I269" s="315">
        <f t="shared" si="758"/>
        <v>0</v>
      </c>
      <c r="J269" s="315">
        <f t="shared" si="758"/>
        <v>0</v>
      </c>
      <c r="K269" s="315">
        <f t="shared" si="758"/>
        <v>0</v>
      </c>
      <c r="L269" s="315">
        <f t="shared" si="758"/>
        <v>0</v>
      </c>
      <c r="M269" s="315">
        <f t="shared" si="758"/>
        <v>0</v>
      </c>
      <c r="N269" s="315">
        <f t="shared" si="758"/>
        <v>0</v>
      </c>
      <c r="O269" s="315">
        <f t="shared" si="758"/>
        <v>0</v>
      </c>
      <c r="P269" s="315">
        <f t="shared" si="758"/>
        <v>0</v>
      </c>
      <c r="Q269" s="315">
        <f t="shared" si="758"/>
        <v>0</v>
      </c>
      <c r="R269" s="211">
        <f t="shared" si="694"/>
        <v>0</v>
      </c>
      <c r="S269" s="211">
        <f t="shared" si="694"/>
        <v>0</v>
      </c>
      <c r="T269" s="211">
        <f t="shared" si="694"/>
        <v>0</v>
      </c>
      <c r="U269" s="315">
        <f t="shared" ref="U269:W269" si="759">U270</f>
        <v>0</v>
      </c>
      <c r="V269" s="315">
        <f t="shared" si="759"/>
        <v>0</v>
      </c>
      <c r="W269" s="315">
        <f t="shared" si="759"/>
        <v>0</v>
      </c>
      <c r="X269" s="211">
        <f t="shared" si="752"/>
        <v>0</v>
      </c>
      <c r="Y269" s="211">
        <f t="shared" si="752"/>
        <v>0</v>
      </c>
      <c r="Z269" s="211">
        <f t="shared" si="752"/>
        <v>0</v>
      </c>
      <c r="AA269" s="315">
        <f t="shared" ref="AA269:AC269" si="760">AA270</f>
        <v>0</v>
      </c>
      <c r="AB269" s="315">
        <f t="shared" si="760"/>
        <v>0</v>
      </c>
      <c r="AC269" s="315">
        <f t="shared" si="760"/>
        <v>0</v>
      </c>
      <c r="AD269" s="211">
        <f t="shared" ref="AD269:AE270" si="761">X269+AA269</f>
        <v>0</v>
      </c>
      <c r="AE269" s="211">
        <f t="shared" si="761"/>
        <v>0</v>
      </c>
      <c r="AF269" s="154"/>
      <c r="AG269" s="315">
        <f t="shared" ref="AG269:AI269" si="762">AG270</f>
        <v>0</v>
      </c>
      <c r="AH269" s="315">
        <f t="shared" si="762"/>
        <v>0</v>
      </c>
      <c r="AI269" s="315">
        <f t="shared" si="762"/>
        <v>0</v>
      </c>
      <c r="AJ269" s="211">
        <f t="shared" si="753"/>
        <v>0</v>
      </c>
      <c r="AK269" s="211">
        <f t="shared" si="753"/>
        <v>0</v>
      </c>
      <c r="AL269" s="211"/>
      <c r="AM269" s="315">
        <f t="shared" ref="AM269:AO269" si="763">AM270</f>
        <v>0</v>
      </c>
      <c r="AN269" s="315">
        <f t="shared" si="763"/>
        <v>0</v>
      </c>
      <c r="AO269" s="315">
        <f t="shared" si="763"/>
        <v>0</v>
      </c>
      <c r="AP269" s="211">
        <f t="shared" si="754"/>
        <v>0</v>
      </c>
      <c r="AQ269" s="211">
        <f t="shared" si="754"/>
        <v>0</v>
      </c>
      <c r="AR269" s="211"/>
      <c r="AS269" s="81">
        <f t="shared" ref="AS269:AU269" si="764">AS270</f>
        <v>0</v>
      </c>
      <c r="AT269" s="315">
        <f t="shared" si="764"/>
        <v>0</v>
      </c>
      <c r="AU269" s="315">
        <f t="shared" si="764"/>
        <v>0</v>
      </c>
      <c r="AV269" s="211">
        <f t="shared" si="755"/>
        <v>0</v>
      </c>
      <c r="AW269" s="211">
        <f t="shared" si="755"/>
        <v>0</v>
      </c>
      <c r="AX269" s="211"/>
      <c r="AY269" s="81">
        <f t="shared" ref="AY269:BA269" si="765">AY270</f>
        <v>0</v>
      </c>
      <c r="AZ269" s="315">
        <f t="shared" si="765"/>
        <v>0</v>
      </c>
      <c r="BA269" s="315">
        <f t="shared" si="765"/>
        <v>0</v>
      </c>
      <c r="BB269" s="211">
        <f t="shared" si="756"/>
        <v>0</v>
      </c>
      <c r="BC269" s="211">
        <f t="shared" si="757"/>
        <v>0</v>
      </c>
      <c r="BD269" s="211"/>
    </row>
    <row r="270" spans="1:56" s="200" customFormat="1" ht="21" hidden="1" customHeight="1" x14ac:dyDescent="0.3">
      <c r="A270" s="149"/>
      <c r="B270" s="316" t="s">
        <v>110</v>
      </c>
      <c r="C270" s="317" t="s">
        <v>222</v>
      </c>
      <c r="D270" s="207"/>
      <c r="E270" s="207"/>
      <c r="F270" s="208"/>
      <c r="G270" s="208"/>
      <c r="H270" s="208"/>
      <c r="I270" s="209">
        <f t="shared" si="695"/>
        <v>0</v>
      </c>
      <c r="J270" s="210">
        <f t="shared" si="695"/>
        <v>0</v>
      </c>
      <c r="K270" s="210">
        <f t="shared" si="695"/>
        <v>0</v>
      </c>
      <c r="L270" s="208"/>
      <c r="M270" s="208"/>
      <c r="N270" s="208"/>
      <c r="O270" s="208"/>
      <c r="P270" s="208"/>
      <c r="Q270" s="208"/>
      <c r="R270" s="211">
        <f t="shared" si="694"/>
        <v>0</v>
      </c>
      <c r="S270" s="211">
        <f t="shared" si="694"/>
        <v>0</v>
      </c>
      <c r="T270" s="211">
        <f t="shared" si="694"/>
        <v>0</v>
      </c>
      <c r="U270" s="208"/>
      <c r="V270" s="208"/>
      <c r="W270" s="208"/>
      <c r="X270" s="211">
        <f t="shared" si="752"/>
        <v>0</v>
      </c>
      <c r="Y270" s="211">
        <f t="shared" si="752"/>
        <v>0</v>
      </c>
      <c r="Z270" s="211">
        <f t="shared" si="752"/>
        <v>0</v>
      </c>
      <c r="AA270" s="208"/>
      <c r="AB270" s="208"/>
      <c r="AC270" s="208"/>
      <c r="AD270" s="211">
        <f t="shared" si="761"/>
        <v>0</v>
      </c>
      <c r="AE270" s="211">
        <f t="shared" si="761"/>
        <v>0</v>
      </c>
      <c r="AF270" s="211">
        <f>Z269+AC269</f>
        <v>0</v>
      </c>
      <c r="AG270" s="208"/>
      <c r="AH270" s="208"/>
      <c r="AI270" s="208"/>
      <c r="AJ270" s="211">
        <f t="shared" si="753"/>
        <v>0</v>
      </c>
      <c r="AK270" s="211">
        <f t="shared" si="753"/>
        <v>0</v>
      </c>
      <c r="AL270" s="211"/>
      <c r="AM270" s="208"/>
      <c r="AN270" s="208"/>
      <c r="AO270" s="208"/>
      <c r="AP270" s="211">
        <f t="shared" si="754"/>
        <v>0</v>
      </c>
      <c r="AQ270" s="211">
        <f t="shared" si="754"/>
        <v>0</v>
      </c>
      <c r="AR270" s="211"/>
      <c r="AS270" s="156"/>
      <c r="AT270" s="208"/>
      <c r="AU270" s="208"/>
      <c r="AV270" s="211">
        <f t="shared" si="755"/>
        <v>0</v>
      </c>
      <c r="AW270" s="211">
        <f t="shared" si="755"/>
        <v>0</v>
      </c>
      <c r="AX270" s="211"/>
      <c r="AY270" s="156"/>
      <c r="AZ270" s="208"/>
      <c r="BA270" s="208"/>
      <c r="BB270" s="211">
        <f t="shared" si="756"/>
        <v>0</v>
      </c>
      <c r="BC270" s="211">
        <f t="shared" si="757"/>
        <v>0</v>
      </c>
      <c r="BD270" s="211"/>
    </row>
    <row r="271" spans="1:56" s="105" customFormat="1" ht="24" customHeight="1" x14ac:dyDescent="0.35">
      <c r="A271" s="235"/>
      <c r="B271" s="185"/>
      <c r="C271" s="305" t="s">
        <v>223</v>
      </c>
      <c r="D271" s="160"/>
      <c r="E271" s="160"/>
      <c r="F271" s="318">
        <f t="shared" ref="F271:AQ271" si="766">F166+F167</f>
        <v>2554289.4</v>
      </c>
      <c r="G271" s="318">
        <f t="shared" si="766"/>
        <v>2174653.6</v>
      </c>
      <c r="H271" s="318">
        <f t="shared" si="766"/>
        <v>2144372.5</v>
      </c>
      <c r="I271" s="80">
        <f t="shared" si="766"/>
        <v>555550.00000000012</v>
      </c>
      <c r="J271" s="80">
        <f t="shared" si="766"/>
        <v>482744.8</v>
      </c>
      <c r="K271" s="80">
        <f t="shared" si="766"/>
        <v>739013.79999999993</v>
      </c>
      <c r="L271" s="319">
        <f t="shared" si="766"/>
        <v>3114264.4</v>
      </c>
      <c r="M271" s="319">
        <f t="shared" si="766"/>
        <v>2661823.4</v>
      </c>
      <c r="N271" s="319">
        <f t="shared" si="766"/>
        <v>2887811.3</v>
      </c>
      <c r="O271" s="319">
        <f t="shared" si="766"/>
        <v>3521.6</v>
      </c>
      <c r="P271" s="319">
        <f t="shared" si="766"/>
        <v>0</v>
      </c>
      <c r="Q271" s="319">
        <f t="shared" si="766"/>
        <v>0</v>
      </c>
      <c r="R271" s="319">
        <f t="shared" si="766"/>
        <v>3117785.9999999995</v>
      </c>
      <c r="S271" s="319">
        <f t="shared" si="766"/>
        <v>2661823.4</v>
      </c>
      <c r="T271" s="319">
        <f t="shared" si="766"/>
        <v>2887811.3</v>
      </c>
      <c r="U271" s="319">
        <f t="shared" si="766"/>
        <v>129015.7</v>
      </c>
      <c r="V271" s="319">
        <f t="shared" si="766"/>
        <v>43965.9</v>
      </c>
      <c r="W271" s="319">
        <f t="shared" si="766"/>
        <v>48466</v>
      </c>
      <c r="X271" s="319">
        <f t="shared" si="766"/>
        <v>3246801.7</v>
      </c>
      <c r="Y271" s="319">
        <f t="shared" si="766"/>
        <v>2705789.3000000003</v>
      </c>
      <c r="Z271" s="319">
        <f t="shared" si="766"/>
        <v>2936277.3</v>
      </c>
      <c r="AA271" s="319">
        <f t="shared" si="766"/>
        <v>79096.3</v>
      </c>
      <c r="AB271" s="319">
        <f t="shared" si="766"/>
        <v>0</v>
      </c>
      <c r="AC271" s="319">
        <f t="shared" si="766"/>
        <v>0</v>
      </c>
      <c r="AD271" s="319">
        <f t="shared" si="766"/>
        <v>3300898</v>
      </c>
      <c r="AE271" s="319">
        <f t="shared" si="766"/>
        <v>2705789.3000000003</v>
      </c>
      <c r="AF271" s="319">
        <f t="shared" si="766"/>
        <v>2936277.3</v>
      </c>
      <c r="AG271" s="319">
        <f t="shared" si="766"/>
        <v>41853.699999999997</v>
      </c>
      <c r="AH271" s="319">
        <f t="shared" si="766"/>
        <v>-129733.4</v>
      </c>
      <c r="AI271" s="319">
        <f t="shared" si="766"/>
        <v>-133973.4</v>
      </c>
      <c r="AJ271" s="319">
        <f t="shared" si="766"/>
        <v>3342751.7000000007</v>
      </c>
      <c r="AK271" s="319">
        <f t="shared" si="766"/>
        <v>2576055.9000000004</v>
      </c>
      <c r="AL271" s="319">
        <f t="shared" si="766"/>
        <v>2802303.9000000004</v>
      </c>
      <c r="AM271" s="319">
        <f t="shared" si="766"/>
        <v>23912.899999999998</v>
      </c>
      <c r="AN271" s="319">
        <f t="shared" si="766"/>
        <v>0</v>
      </c>
      <c r="AO271" s="319">
        <f t="shared" si="766"/>
        <v>0</v>
      </c>
      <c r="AP271" s="319">
        <f t="shared" si="766"/>
        <v>3366664.6</v>
      </c>
      <c r="AQ271" s="319">
        <f t="shared" si="766"/>
        <v>2576055.9000000004</v>
      </c>
      <c r="AR271" s="319">
        <f>AR166+AR167</f>
        <v>2802303.9000000004</v>
      </c>
      <c r="AS271" s="319">
        <f t="shared" ref="AS271:AW271" si="767">AS166+AS167</f>
        <v>-44657.8</v>
      </c>
      <c r="AT271" s="319">
        <f t="shared" si="767"/>
        <v>7588.7</v>
      </c>
      <c r="AU271" s="319">
        <f t="shared" si="767"/>
        <v>7569.2</v>
      </c>
      <c r="AV271" s="319">
        <f t="shared" si="767"/>
        <v>3322006.8000000003</v>
      </c>
      <c r="AW271" s="319">
        <f t="shared" si="767"/>
        <v>2583644.6</v>
      </c>
      <c r="AX271" s="319">
        <f>AX166+AX167</f>
        <v>2809873.0999999996</v>
      </c>
      <c r="AY271" s="319">
        <f t="shared" ref="AY271:BC271" si="768">AY166+AY167</f>
        <v>69545.099999999991</v>
      </c>
      <c r="AZ271" s="319">
        <f t="shared" si="768"/>
        <v>0</v>
      </c>
      <c r="BA271" s="319">
        <f t="shared" si="768"/>
        <v>0</v>
      </c>
      <c r="BB271" s="319">
        <f t="shared" si="768"/>
        <v>3391551.9000000004</v>
      </c>
      <c r="BC271" s="319">
        <f t="shared" si="768"/>
        <v>2583644.6</v>
      </c>
      <c r="BD271" s="319">
        <f>BD166+BD167</f>
        <v>2809873.0999999996</v>
      </c>
    </row>
    <row r="272" spans="1:56" s="84" customFormat="1" ht="20.25" x14ac:dyDescent="0.25">
      <c r="A272" s="320"/>
      <c r="B272" s="321" t="s">
        <v>111</v>
      </c>
      <c r="C272" s="305" t="s">
        <v>318</v>
      </c>
      <c r="D272" s="160"/>
      <c r="E272" s="160"/>
      <c r="F272" s="318">
        <f t="shared" ref="F272:AC272" si="769">F166+F267</f>
        <v>603448.5</v>
      </c>
      <c r="G272" s="318">
        <f t="shared" si="769"/>
        <v>610894.89999999991</v>
      </c>
      <c r="H272" s="318">
        <f t="shared" si="769"/>
        <v>625776.89999999991</v>
      </c>
      <c r="I272" s="80">
        <f t="shared" si="769"/>
        <v>4221.8</v>
      </c>
      <c r="J272" s="80">
        <f t="shared" si="769"/>
        <v>4348.8</v>
      </c>
      <c r="K272" s="80">
        <f t="shared" si="769"/>
        <v>4538.6000000000004</v>
      </c>
      <c r="L272" s="319">
        <f t="shared" si="769"/>
        <v>607670.29999999993</v>
      </c>
      <c r="M272" s="319">
        <f t="shared" si="769"/>
        <v>615243.69999999995</v>
      </c>
      <c r="N272" s="319">
        <f t="shared" si="769"/>
        <v>630315.5</v>
      </c>
      <c r="O272" s="319">
        <f t="shared" si="769"/>
        <v>-114.89999999999998</v>
      </c>
      <c r="P272" s="319">
        <f t="shared" si="769"/>
        <v>0</v>
      </c>
      <c r="Q272" s="319">
        <f t="shared" si="769"/>
        <v>0</v>
      </c>
      <c r="R272" s="319">
        <f t="shared" si="769"/>
        <v>607555.4</v>
      </c>
      <c r="S272" s="319">
        <f t="shared" si="769"/>
        <v>615243.69999999995</v>
      </c>
      <c r="T272" s="319">
        <f t="shared" si="769"/>
        <v>630315.5</v>
      </c>
      <c r="U272" s="319">
        <f t="shared" si="769"/>
        <v>2895.2</v>
      </c>
      <c r="V272" s="319">
        <f t="shared" si="769"/>
        <v>0</v>
      </c>
      <c r="W272" s="319">
        <f t="shared" si="769"/>
        <v>0</v>
      </c>
      <c r="X272" s="319">
        <f t="shared" si="769"/>
        <v>610450.6</v>
      </c>
      <c r="Y272" s="319">
        <f t="shared" si="769"/>
        <v>615243.69999999995</v>
      </c>
      <c r="Z272" s="319">
        <f t="shared" si="769"/>
        <v>630315.5</v>
      </c>
      <c r="AA272" s="319">
        <f t="shared" si="769"/>
        <v>0</v>
      </c>
      <c r="AB272" s="319">
        <f t="shared" si="769"/>
        <v>0</v>
      </c>
      <c r="AC272" s="319">
        <f t="shared" si="769"/>
        <v>0</v>
      </c>
      <c r="AD272" s="319">
        <f t="shared" ref="AD272:AX272" si="770">AD166+AD264+AD267</f>
        <v>611476.5</v>
      </c>
      <c r="AE272" s="319">
        <f t="shared" si="770"/>
        <v>615683.39999999991</v>
      </c>
      <c r="AF272" s="319">
        <f t="shared" si="770"/>
        <v>630315.5</v>
      </c>
      <c r="AG272" s="319">
        <f t="shared" si="770"/>
        <v>296.79999999999995</v>
      </c>
      <c r="AH272" s="319">
        <f t="shared" si="770"/>
        <v>0</v>
      </c>
      <c r="AI272" s="319">
        <f t="shared" si="770"/>
        <v>0</v>
      </c>
      <c r="AJ272" s="319">
        <f t="shared" si="770"/>
        <v>611773.29999999993</v>
      </c>
      <c r="AK272" s="319">
        <f t="shared" si="770"/>
        <v>615683.39999999991</v>
      </c>
      <c r="AL272" s="319">
        <f t="shared" si="770"/>
        <v>630315.5</v>
      </c>
      <c r="AM272" s="319">
        <f t="shared" si="770"/>
        <v>0</v>
      </c>
      <c r="AN272" s="319">
        <f t="shared" si="770"/>
        <v>0</v>
      </c>
      <c r="AO272" s="319">
        <f t="shared" si="770"/>
        <v>0</v>
      </c>
      <c r="AP272" s="319">
        <f t="shared" si="770"/>
        <v>611773.29999999993</v>
      </c>
      <c r="AQ272" s="319">
        <f t="shared" si="770"/>
        <v>615683.39999999991</v>
      </c>
      <c r="AR272" s="319">
        <f t="shared" si="770"/>
        <v>630315.5</v>
      </c>
      <c r="AS272" s="319">
        <f t="shared" si="770"/>
        <v>0</v>
      </c>
      <c r="AT272" s="319">
        <f t="shared" si="770"/>
        <v>0</v>
      </c>
      <c r="AU272" s="319">
        <f t="shared" si="770"/>
        <v>0</v>
      </c>
      <c r="AV272" s="319">
        <f t="shared" si="770"/>
        <v>611773.29999999993</v>
      </c>
      <c r="AW272" s="319">
        <f t="shared" si="770"/>
        <v>615683.39999999991</v>
      </c>
      <c r="AX272" s="319">
        <f t="shared" si="770"/>
        <v>630315.5</v>
      </c>
      <c r="AY272" s="319">
        <f t="shared" ref="AY272:BD272" si="771">AY166+AY264+AY267</f>
        <v>-8345.9</v>
      </c>
      <c r="AZ272" s="319">
        <f t="shared" si="771"/>
        <v>0</v>
      </c>
      <c r="BA272" s="319">
        <f t="shared" si="771"/>
        <v>0</v>
      </c>
      <c r="BB272" s="319">
        <f t="shared" si="771"/>
        <v>603427.4</v>
      </c>
      <c r="BC272" s="319">
        <f t="shared" si="771"/>
        <v>615683.39999999991</v>
      </c>
      <c r="BD272" s="319">
        <f t="shared" si="771"/>
        <v>630315.5</v>
      </c>
    </row>
    <row r="273" spans="1:56" hidden="1" x14ac:dyDescent="0.3">
      <c r="A273" s="141"/>
      <c r="B273" s="71"/>
      <c r="C273" s="57"/>
      <c r="D273" s="58"/>
      <c r="E273" s="58"/>
      <c r="F273" s="59"/>
      <c r="G273" s="60"/>
      <c r="H273" s="61"/>
      <c r="I273" s="62"/>
      <c r="J273" s="63"/>
      <c r="K273" s="63"/>
      <c r="L273" s="64"/>
      <c r="M273" s="64"/>
      <c r="N273" s="64"/>
      <c r="O273" s="64"/>
      <c r="AF273" s="82"/>
      <c r="AG273" s="104"/>
      <c r="AJ273" s="116">
        <f>AD271+AG271</f>
        <v>3342751.7</v>
      </c>
      <c r="AK273" s="116">
        <f>AE271+AH271</f>
        <v>2576055.9000000004</v>
      </c>
      <c r="AL273" s="116">
        <f>AF271+AI271</f>
        <v>2802303.9</v>
      </c>
    </row>
    <row r="274" spans="1:56" s="1" customFormat="1" ht="21" hidden="1" x14ac:dyDescent="0.35">
      <c r="A274" s="142"/>
      <c r="B274" s="72"/>
      <c r="C274" s="53" t="s">
        <v>327</v>
      </c>
      <c r="D274" s="54"/>
      <c r="E274" s="54"/>
      <c r="F274" s="55">
        <f t="shared" ref="F274:N274" si="772">F119</f>
        <v>6607.1</v>
      </c>
      <c r="G274" s="55">
        <f t="shared" si="772"/>
        <v>6607.1</v>
      </c>
      <c r="H274" s="55">
        <f t="shared" si="772"/>
        <v>6607.1</v>
      </c>
      <c r="I274" s="55">
        <f t="shared" si="772"/>
        <v>0</v>
      </c>
      <c r="J274" s="55">
        <f t="shared" si="772"/>
        <v>0</v>
      </c>
      <c r="K274" s="55">
        <f t="shared" si="772"/>
        <v>0</v>
      </c>
      <c r="L274" s="56">
        <f t="shared" si="772"/>
        <v>6607.1</v>
      </c>
      <c r="M274" s="56">
        <f t="shared" si="772"/>
        <v>6607.1</v>
      </c>
      <c r="N274" s="56">
        <f t="shared" si="772"/>
        <v>6607.1</v>
      </c>
      <c r="AF274"/>
      <c r="AG274" s="105"/>
      <c r="AM274" s="115"/>
      <c r="AS274" s="125"/>
      <c r="AY274" s="22"/>
      <c r="AZ274" s="22"/>
      <c r="BA274" s="22"/>
      <c r="BB274" s="22"/>
      <c r="BC274" s="22"/>
      <c r="BD274" s="22"/>
    </row>
    <row r="275" spans="1:56" s="1" customFormat="1" ht="75.75" hidden="1" x14ac:dyDescent="0.35">
      <c r="A275" s="140"/>
      <c r="B275" s="73"/>
      <c r="C275" s="5" t="s">
        <v>380</v>
      </c>
      <c r="D275" s="15"/>
      <c r="E275" s="15"/>
      <c r="F275" s="14">
        <f>F26+F52+F175</f>
        <v>50684</v>
      </c>
      <c r="G275" s="14">
        <f>G26+G52+G175</f>
        <v>52901</v>
      </c>
      <c r="H275" s="14">
        <f>H26+H52+H175</f>
        <v>57750</v>
      </c>
      <c r="I275" s="14">
        <f t="shared" ref="I275:K275" si="773">L275-F275</f>
        <v>16614.300000000003</v>
      </c>
      <c r="J275" s="14">
        <f t="shared" si="773"/>
        <v>16660</v>
      </c>
      <c r="K275" s="14">
        <f t="shared" si="773"/>
        <v>17913</v>
      </c>
      <c r="L275" s="8">
        <f>L26+L52+L175+16614.3</f>
        <v>67298.3</v>
      </c>
      <c r="M275" s="8">
        <f>M26+M52+M175+16660</f>
        <v>69561</v>
      </c>
      <c r="N275" s="8">
        <f>N26+N52+N175+17564</f>
        <v>75663</v>
      </c>
      <c r="AG275" s="105"/>
      <c r="AM275" s="115"/>
      <c r="AS275" s="125"/>
      <c r="AY275" s="22"/>
      <c r="AZ275" s="22"/>
      <c r="BA275" s="22"/>
      <c r="BB275" s="22"/>
      <c r="BC275" s="22"/>
      <c r="BD275" s="22"/>
    </row>
    <row r="276" spans="1:56" s="1" customFormat="1" ht="21" hidden="1" x14ac:dyDescent="0.35">
      <c r="A276" s="140"/>
      <c r="B276" s="73"/>
      <c r="C276" s="6" t="s">
        <v>325</v>
      </c>
      <c r="D276" s="15"/>
      <c r="E276" s="15"/>
      <c r="F276" s="14">
        <f t="shared" ref="F276:N276" si="774">F111+F267</f>
        <v>1297.6000000000001</v>
      </c>
      <c r="G276" s="14">
        <f t="shared" si="774"/>
        <v>1252.9000000000001</v>
      </c>
      <c r="H276" s="14">
        <f t="shared" si="774"/>
        <v>1252.9000000000001</v>
      </c>
      <c r="I276" s="14">
        <f t="shared" si="774"/>
        <v>1116.8</v>
      </c>
      <c r="J276" s="14">
        <f t="shared" si="774"/>
        <v>1119.8</v>
      </c>
      <c r="K276" s="14">
        <f t="shared" si="774"/>
        <v>1180.5999999999999</v>
      </c>
      <c r="L276" s="8">
        <f t="shared" si="774"/>
        <v>2414.4</v>
      </c>
      <c r="M276" s="8">
        <f t="shared" si="774"/>
        <v>2372.6999999999998</v>
      </c>
      <c r="N276" s="8">
        <f t="shared" si="774"/>
        <v>2433.5</v>
      </c>
      <c r="AG276" s="105"/>
      <c r="AM276" s="115"/>
      <c r="AS276" s="125"/>
      <c r="AY276" s="22"/>
      <c r="AZ276" s="22"/>
      <c r="BA276" s="22"/>
      <c r="BB276" s="22"/>
      <c r="BC276" s="22"/>
      <c r="BD276" s="22"/>
    </row>
    <row r="277" spans="1:56" s="1" customFormat="1" ht="21" hidden="1" x14ac:dyDescent="0.35">
      <c r="A277" s="140"/>
      <c r="B277" s="73"/>
      <c r="C277" s="9" t="s">
        <v>329</v>
      </c>
      <c r="D277" s="15"/>
      <c r="E277" s="15"/>
      <c r="F277" s="16">
        <f t="shared" ref="F277:N277" si="775">F274+F276</f>
        <v>7904.7000000000007</v>
      </c>
      <c r="G277" s="16">
        <f t="shared" si="775"/>
        <v>7860</v>
      </c>
      <c r="H277" s="16">
        <f t="shared" si="775"/>
        <v>7860</v>
      </c>
      <c r="I277" s="16">
        <f t="shared" si="775"/>
        <v>1116.8</v>
      </c>
      <c r="J277" s="16">
        <f t="shared" si="775"/>
        <v>1119.8</v>
      </c>
      <c r="K277" s="16">
        <f t="shared" si="775"/>
        <v>1180.5999999999999</v>
      </c>
      <c r="L277" s="10">
        <f t="shared" si="775"/>
        <v>9021.5</v>
      </c>
      <c r="M277" s="10">
        <f t="shared" si="775"/>
        <v>8979.7999999999993</v>
      </c>
      <c r="N277" s="10">
        <f t="shared" si="775"/>
        <v>9040.6</v>
      </c>
      <c r="AG277" s="105"/>
      <c r="AM277" s="115"/>
      <c r="AS277" s="125"/>
      <c r="AY277" s="22"/>
      <c r="AZ277" s="22"/>
      <c r="BA277" s="22"/>
      <c r="BB277" s="22"/>
      <c r="BC277" s="22"/>
      <c r="BD277" s="22"/>
    </row>
    <row r="278" spans="1:56" s="1" customFormat="1" ht="21" hidden="1" x14ac:dyDescent="0.35">
      <c r="A278" s="140"/>
      <c r="B278" s="73"/>
      <c r="C278" s="6" t="s">
        <v>326</v>
      </c>
      <c r="D278" s="15"/>
      <c r="E278" s="15"/>
      <c r="F278" s="14">
        <f t="shared" ref="F278:N278" si="776">F122</f>
        <v>-5364</v>
      </c>
      <c r="G278" s="14">
        <f t="shared" si="776"/>
        <v>4701</v>
      </c>
      <c r="H278" s="14">
        <f t="shared" si="776"/>
        <v>4200</v>
      </c>
      <c r="I278" s="14">
        <f t="shared" si="776"/>
        <v>0</v>
      </c>
      <c r="J278" s="14">
        <f t="shared" si="776"/>
        <v>0</v>
      </c>
      <c r="K278" s="14">
        <f t="shared" si="776"/>
        <v>0</v>
      </c>
      <c r="L278" s="8">
        <f t="shared" si="776"/>
        <v>-5364</v>
      </c>
      <c r="M278" s="8">
        <f t="shared" si="776"/>
        <v>4701</v>
      </c>
      <c r="N278" s="8">
        <f t="shared" si="776"/>
        <v>4200</v>
      </c>
      <c r="AG278" s="105"/>
      <c r="AM278" s="115"/>
      <c r="AS278" s="125"/>
      <c r="AY278" s="22"/>
      <c r="AZ278" s="22"/>
      <c r="BA278" s="22"/>
      <c r="BB278" s="22"/>
      <c r="BC278" s="22"/>
      <c r="BD278" s="22"/>
    </row>
    <row r="279" spans="1:56" s="1" customFormat="1" ht="21" hidden="1" x14ac:dyDescent="0.35">
      <c r="A279" s="140"/>
      <c r="B279" s="73"/>
      <c r="C279" s="6" t="s">
        <v>323</v>
      </c>
      <c r="D279" s="15"/>
      <c r="E279" s="15"/>
      <c r="F279" s="14">
        <f t="shared" ref="F279:N279" si="777">F166+F169</f>
        <v>1272495.6000000001</v>
      </c>
      <c r="G279" s="14">
        <f t="shared" si="777"/>
        <v>892370.7</v>
      </c>
      <c r="H279" s="14">
        <f t="shared" si="777"/>
        <v>850963.7</v>
      </c>
      <c r="I279" s="14">
        <f t="shared" si="777"/>
        <v>-1892</v>
      </c>
      <c r="J279" s="14">
        <f t="shared" si="777"/>
        <v>2922</v>
      </c>
      <c r="K279" s="14">
        <f t="shared" si="777"/>
        <v>170</v>
      </c>
      <c r="L279" s="8">
        <f t="shared" si="777"/>
        <v>1270603.6000000001</v>
      </c>
      <c r="M279" s="8">
        <f t="shared" si="777"/>
        <v>895292.7</v>
      </c>
      <c r="N279" s="8">
        <f t="shared" si="777"/>
        <v>851133.7</v>
      </c>
      <c r="AG279" s="105"/>
      <c r="AM279" s="115"/>
      <c r="AS279" s="125"/>
      <c r="AY279" s="22"/>
      <c r="AZ279" s="22"/>
      <c r="BA279" s="22"/>
      <c r="BB279" s="22"/>
      <c r="BC279" s="22"/>
      <c r="BD279" s="22"/>
    </row>
    <row r="280" spans="1:56" s="1" customFormat="1" ht="54" hidden="1" x14ac:dyDescent="0.35">
      <c r="A280" s="140"/>
      <c r="B280" s="73"/>
      <c r="C280" s="7" t="s">
        <v>324</v>
      </c>
      <c r="D280" s="17"/>
      <c r="E280" s="17"/>
      <c r="F280" s="14">
        <f t="shared" ref="F280:N280" si="778">F271-F166-F267-F274-F275-F277-F278</f>
        <v>1891009.0999999999</v>
      </c>
      <c r="G280" s="14">
        <f t="shared" si="778"/>
        <v>1491689.6</v>
      </c>
      <c r="H280" s="14">
        <f t="shared" si="778"/>
        <v>1442178.5</v>
      </c>
      <c r="I280" s="18">
        <f t="shared" si="778"/>
        <v>533597.1</v>
      </c>
      <c r="J280" s="18">
        <f t="shared" si="778"/>
        <v>460616.2</v>
      </c>
      <c r="K280" s="18">
        <f t="shared" si="778"/>
        <v>715381.6</v>
      </c>
      <c r="L280" s="8">
        <f t="shared" si="778"/>
        <v>2429031.1999999997</v>
      </c>
      <c r="M280" s="8">
        <f t="shared" si="778"/>
        <v>1956730.7999999998</v>
      </c>
      <c r="N280" s="8">
        <f t="shared" si="778"/>
        <v>2161985.0999999996</v>
      </c>
      <c r="AG280" s="105"/>
      <c r="AM280" s="115"/>
      <c r="AS280" s="125"/>
      <c r="AY280" s="22"/>
      <c r="AZ280" s="22"/>
      <c r="BA280" s="22"/>
      <c r="BB280" s="22"/>
      <c r="BC280" s="22"/>
      <c r="BD280" s="22"/>
    </row>
    <row r="281" spans="1:56" ht="5.25" customHeight="1" x14ac:dyDescent="0.35">
      <c r="AF281" s="1"/>
      <c r="AG281" s="104"/>
      <c r="AJ281" s="113"/>
      <c r="AK281" s="112"/>
    </row>
    <row r="282" spans="1:56" ht="19.5" hidden="1" x14ac:dyDescent="0.3">
      <c r="A282" s="66"/>
      <c r="B282" s="74"/>
      <c r="C282" s="24"/>
      <c r="D282" s="25"/>
      <c r="E282" s="25"/>
      <c r="F282" s="26"/>
      <c r="G282" s="27"/>
      <c r="H282" s="28"/>
      <c r="I282" s="29"/>
      <c r="J282" s="30"/>
      <c r="K282" s="30"/>
      <c r="L282" s="31"/>
      <c r="M282" s="32"/>
      <c r="N282" s="32"/>
      <c r="O282" s="31"/>
      <c r="P282" s="32"/>
      <c r="Q282" s="32"/>
      <c r="R282" s="86"/>
      <c r="S282" s="87"/>
      <c r="T282" s="87"/>
    </row>
    <row r="283" spans="1:56" s="4" customFormat="1" ht="19.5" hidden="1" x14ac:dyDescent="0.25">
      <c r="A283" s="143"/>
      <c r="B283" s="75"/>
      <c r="C283" s="33" t="s">
        <v>112</v>
      </c>
      <c r="D283" s="34"/>
      <c r="E283" s="34"/>
      <c r="F283" s="31">
        <f t="shared" ref="F283:T283" si="779">F19+F26+F36+F49+F60</f>
        <v>548454</v>
      </c>
      <c r="G283" s="32">
        <f t="shared" si="779"/>
        <v>545270</v>
      </c>
      <c r="H283" s="32">
        <f t="shared" si="779"/>
        <v>559687</v>
      </c>
      <c r="I283" s="31">
        <f t="shared" si="779"/>
        <v>0</v>
      </c>
      <c r="J283" s="32">
        <f t="shared" si="779"/>
        <v>0</v>
      </c>
      <c r="K283" s="32">
        <f t="shared" si="779"/>
        <v>0</v>
      </c>
      <c r="L283" s="31">
        <f t="shared" si="779"/>
        <v>548454</v>
      </c>
      <c r="M283" s="32">
        <f t="shared" si="779"/>
        <v>545270</v>
      </c>
      <c r="N283" s="32">
        <f t="shared" si="779"/>
        <v>559687</v>
      </c>
      <c r="O283" s="31">
        <f t="shared" si="779"/>
        <v>-5648</v>
      </c>
      <c r="P283" s="32">
        <f t="shared" si="779"/>
        <v>0</v>
      </c>
      <c r="Q283" s="32">
        <f t="shared" si="779"/>
        <v>0</v>
      </c>
      <c r="R283" s="86">
        <f t="shared" si="779"/>
        <v>542806</v>
      </c>
      <c r="S283" s="87">
        <f t="shared" si="779"/>
        <v>545270</v>
      </c>
      <c r="T283" s="87">
        <f t="shared" si="779"/>
        <v>559687</v>
      </c>
      <c r="X283" s="31">
        <f t="shared" ref="X283:AX283" si="780">X19+X26+X36+X49+X60</f>
        <v>542806</v>
      </c>
      <c r="Y283" s="32">
        <f t="shared" si="780"/>
        <v>545270</v>
      </c>
      <c r="Z283" s="32">
        <f t="shared" si="780"/>
        <v>559687</v>
      </c>
      <c r="AA283" s="31">
        <f t="shared" si="780"/>
        <v>0</v>
      </c>
      <c r="AB283" s="32">
        <f t="shared" si="780"/>
        <v>0</v>
      </c>
      <c r="AC283" s="32">
        <f t="shared" si="780"/>
        <v>0</v>
      </c>
      <c r="AD283" s="31">
        <f t="shared" si="780"/>
        <v>542806</v>
      </c>
      <c r="AE283" s="32">
        <f t="shared" si="780"/>
        <v>545270</v>
      </c>
      <c r="AF283" s="32">
        <f t="shared" si="780"/>
        <v>559687</v>
      </c>
      <c r="AG283" s="106">
        <f t="shared" si="780"/>
        <v>0</v>
      </c>
      <c r="AH283" s="32">
        <f t="shared" si="780"/>
        <v>0</v>
      </c>
      <c r="AI283" s="32">
        <f t="shared" si="780"/>
        <v>0</v>
      </c>
      <c r="AJ283" s="31">
        <f t="shared" si="780"/>
        <v>542806</v>
      </c>
      <c r="AK283" s="32">
        <f t="shared" si="780"/>
        <v>545270</v>
      </c>
      <c r="AL283" s="32">
        <f t="shared" si="780"/>
        <v>559687</v>
      </c>
      <c r="AM283" s="31">
        <f t="shared" si="780"/>
        <v>-8465</v>
      </c>
      <c r="AN283" s="32">
        <f t="shared" si="780"/>
        <v>0</v>
      </c>
      <c r="AO283" s="32">
        <f t="shared" si="780"/>
        <v>0</v>
      </c>
      <c r="AP283" s="31">
        <f t="shared" si="780"/>
        <v>534341</v>
      </c>
      <c r="AQ283" s="32">
        <f t="shared" si="780"/>
        <v>545270</v>
      </c>
      <c r="AR283" s="32">
        <f t="shared" si="780"/>
        <v>559687</v>
      </c>
      <c r="AS283" s="126">
        <f t="shared" si="780"/>
        <v>0</v>
      </c>
      <c r="AT283" s="32">
        <f t="shared" si="780"/>
        <v>0</v>
      </c>
      <c r="AU283" s="32">
        <f t="shared" si="780"/>
        <v>0</v>
      </c>
      <c r="AV283" s="31">
        <f t="shared" si="780"/>
        <v>534341</v>
      </c>
      <c r="AW283" s="32">
        <f t="shared" si="780"/>
        <v>545270</v>
      </c>
      <c r="AX283" s="32">
        <f t="shared" si="780"/>
        <v>559687</v>
      </c>
      <c r="AY283" s="130">
        <f t="shared" ref="AY283:BA283" si="781">AY19+AY26+AY36+AY49+AY60</f>
        <v>-4189</v>
      </c>
      <c r="AZ283" s="131">
        <f t="shared" si="781"/>
        <v>0</v>
      </c>
      <c r="BA283" s="131">
        <f t="shared" si="781"/>
        <v>0</v>
      </c>
      <c r="BB283" s="130">
        <f t="shared" ref="BB283:BD283" si="782">BB19+BB26+BB36+BB49+BB60</f>
        <v>530152</v>
      </c>
      <c r="BC283" s="131">
        <f t="shared" si="782"/>
        <v>545270</v>
      </c>
      <c r="BD283" s="131">
        <f t="shared" si="782"/>
        <v>559687</v>
      </c>
    </row>
    <row r="284" spans="1:56" s="4" customFormat="1" ht="19.5" hidden="1" x14ac:dyDescent="0.25">
      <c r="A284" s="143"/>
      <c r="B284" s="76"/>
      <c r="C284" s="35" t="s">
        <v>143</v>
      </c>
      <c r="D284" s="36"/>
      <c r="E284" s="36"/>
      <c r="F284" s="31">
        <f t="shared" ref="F284:T284" si="783">F73+F102+F110+F122+F136</f>
        <v>54872.600000000006</v>
      </c>
      <c r="G284" s="32">
        <f t="shared" si="783"/>
        <v>65547.700000000012</v>
      </c>
      <c r="H284" s="32">
        <f t="shared" si="783"/>
        <v>66012.700000000012</v>
      </c>
      <c r="I284" s="31">
        <f t="shared" si="783"/>
        <v>3105</v>
      </c>
      <c r="J284" s="32">
        <f t="shared" si="783"/>
        <v>3229</v>
      </c>
      <c r="K284" s="32">
        <f t="shared" si="783"/>
        <v>3358</v>
      </c>
      <c r="L284" s="31">
        <f t="shared" si="783"/>
        <v>57977.600000000006</v>
      </c>
      <c r="M284" s="32">
        <f t="shared" si="783"/>
        <v>68776.700000000012</v>
      </c>
      <c r="N284" s="32">
        <f t="shared" si="783"/>
        <v>69370.700000000012</v>
      </c>
      <c r="O284" s="31">
        <f t="shared" si="783"/>
        <v>5648</v>
      </c>
      <c r="P284" s="32">
        <f t="shared" si="783"/>
        <v>0</v>
      </c>
      <c r="Q284" s="32">
        <f t="shared" si="783"/>
        <v>0</v>
      </c>
      <c r="R284" s="86">
        <f t="shared" si="783"/>
        <v>63625.600000000006</v>
      </c>
      <c r="S284" s="87">
        <f t="shared" si="783"/>
        <v>68776.700000000012</v>
      </c>
      <c r="T284" s="87">
        <f t="shared" si="783"/>
        <v>69370.700000000012</v>
      </c>
      <c r="X284" s="31">
        <f t="shared" ref="X284:AX284" si="784">X73+X102+X110+X122+X136</f>
        <v>63625.600000000006</v>
      </c>
      <c r="Y284" s="32">
        <f t="shared" si="784"/>
        <v>68776.700000000012</v>
      </c>
      <c r="Z284" s="32">
        <f t="shared" si="784"/>
        <v>69370.700000000012</v>
      </c>
      <c r="AA284" s="31">
        <f t="shared" si="784"/>
        <v>0</v>
      </c>
      <c r="AB284" s="32">
        <f t="shared" si="784"/>
        <v>0</v>
      </c>
      <c r="AC284" s="32">
        <f t="shared" si="784"/>
        <v>0</v>
      </c>
      <c r="AD284" s="31">
        <f t="shared" si="784"/>
        <v>63625.600000000006</v>
      </c>
      <c r="AE284" s="32">
        <f t="shared" si="784"/>
        <v>68776.700000000012</v>
      </c>
      <c r="AF284" s="32">
        <f t="shared" si="784"/>
        <v>69370.700000000012</v>
      </c>
      <c r="AG284" s="106">
        <f t="shared" si="784"/>
        <v>0</v>
      </c>
      <c r="AH284" s="32">
        <f t="shared" si="784"/>
        <v>0</v>
      </c>
      <c r="AI284" s="32">
        <f t="shared" si="784"/>
        <v>0</v>
      </c>
      <c r="AJ284" s="31">
        <f t="shared" si="784"/>
        <v>63625.600000000006</v>
      </c>
      <c r="AK284" s="32">
        <f t="shared" si="784"/>
        <v>68776.700000000012</v>
      </c>
      <c r="AL284" s="32">
        <f t="shared" si="784"/>
        <v>69370.7</v>
      </c>
      <c r="AM284" s="31">
        <f t="shared" si="784"/>
        <v>8465</v>
      </c>
      <c r="AN284" s="32">
        <f t="shared" si="784"/>
        <v>0</v>
      </c>
      <c r="AO284" s="32">
        <f t="shared" si="784"/>
        <v>0</v>
      </c>
      <c r="AP284" s="31">
        <f t="shared" si="784"/>
        <v>72090.600000000006</v>
      </c>
      <c r="AQ284" s="32">
        <f t="shared" si="784"/>
        <v>68776.700000000012</v>
      </c>
      <c r="AR284" s="32">
        <f t="shared" si="784"/>
        <v>69370.7</v>
      </c>
      <c r="AS284" s="126">
        <f t="shared" si="784"/>
        <v>0</v>
      </c>
      <c r="AT284" s="32">
        <f t="shared" si="784"/>
        <v>0</v>
      </c>
      <c r="AU284" s="32">
        <f t="shared" si="784"/>
        <v>0</v>
      </c>
      <c r="AV284" s="31">
        <f t="shared" si="784"/>
        <v>72090.600000000006</v>
      </c>
      <c r="AW284" s="32">
        <f t="shared" si="784"/>
        <v>68776.700000000012</v>
      </c>
      <c r="AX284" s="32">
        <f t="shared" si="784"/>
        <v>69370.7</v>
      </c>
      <c r="AY284" s="130">
        <f t="shared" ref="AY284:BA284" si="785">AY73+AY102+AY110+AY122+AY136</f>
        <v>-4142.8</v>
      </c>
      <c r="AZ284" s="131">
        <f t="shared" si="785"/>
        <v>0</v>
      </c>
      <c r="BA284" s="131">
        <f t="shared" si="785"/>
        <v>0</v>
      </c>
      <c r="BB284" s="130">
        <f t="shared" ref="BB284:BD284" si="786">BB73+BB102+BB110+BB122+BB136</f>
        <v>67947.8</v>
      </c>
      <c r="BC284" s="131">
        <f t="shared" si="786"/>
        <v>68776.700000000012</v>
      </c>
      <c r="BD284" s="131">
        <f t="shared" si="786"/>
        <v>69370.7</v>
      </c>
    </row>
    <row r="285" spans="1:56" s="4" customFormat="1" ht="19.5" hidden="1" x14ac:dyDescent="0.25">
      <c r="A285" s="143"/>
      <c r="B285" s="77"/>
      <c r="C285" s="35" t="s">
        <v>240</v>
      </c>
      <c r="D285" s="36"/>
      <c r="E285" s="36"/>
      <c r="F285" s="31">
        <f t="shared" ref="F285:T285" si="787">F20+F26+F36+F49+F60++F73+F102+F110+F122+F136</f>
        <v>603326.60000000009</v>
      </c>
      <c r="G285" s="32">
        <f t="shared" si="787"/>
        <v>610817.70000000007</v>
      </c>
      <c r="H285" s="32">
        <f t="shared" si="787"/>
        <v>625699.70000000007</v>
      </c>
      <c r="I285" s="31">
        <f t="shared" si="787"/>
        <v>3105</v>
      </c>
      <c r="J285" s="32">
        <f t="shared" si="787"/>
        <v>3229</v>
      </c>
      <c r="K285" s="32">
        <f t="shared" si="787"/>
        <v>3358</v>
      </c>
      <c r="L285" s="31">
        <f t="shared" si="787"/>
        <v>606431.60000000009</v>
      </c>
      <c r="M285" s="32">
        <f t="shared" si="787"/>
        <v>614046.70000000007</v>
      </c>
      <c r="N285" s="32">
        <f t="shared" si="787"/>
        <v>629057.70000000007</v>
      </c>
      <c r="O285" s="31">
        <f t="shared" si="787"/>
        <v>0</v>
      </c>
      <c r="P285" s="32">
        <f t="shared" si="787"/>
        <v>0</v>
      </c>
      <c r="Q285" s="32">
        <f t="shared" si="787"/>
        <v>0</v>
      </c>
      <c r="R285" s="86">
        <f t="shared" si="787"/>
        <v>606431.60000000009</v>
      </c>
      <c r="S285" s="87">
        <f t="shared" si="787"/>
        <v>614046.70000000007</v>
      </c>
      <c r="T285" s="87">
        <f t="shared" si="787"/>
        <v>629057.70000000007</v>
      </c>
      <c r="X285" s="31">
        <f t="shared" ref="X285:AX285" si="788">X20+X26+X36+X49+X60++X73+X102+X110+X122+X136</f>
        <v>606431.60000000009</v>
      </c>
      <c r="Y285" s="32">
        <f t="shared" si="788"/>
        <v>614046.70000000007</v>
      </c>
      <c r="Z285" s="32">
        <f t="shared" si="788"/>
        <v>629057.70000000007</v>
      </c>
      <c r="AA285" s="31">
        <f t="shared" si="788"/>
        <v>0</v>
      </c>
      <c r="AB285" s="32">
        <f t="shared" si="788"/>
        <v>0</v>
      </c>
      <c r="AC285" s="32">
        <f t="shared" si="788"/>
        <v>0</v>
      </c>
      <c r="AD285" s="31">
        <f t="shared" si="788"/>
        <v>606431.60000000009</v>
      </c>
      <c r="AE285" s="32">
        <f t="shared" si="788"/>
        <v>614046.70000000007</v>
      </c>
      <c r="AF285" s="32">
        <f t="shared" si="788"/>
        <v>629057.70000000007</v>
      </c>
      <c r="AG285" s="106">
        <f t="shared" si="788"/>
        <v>0</v>
      </c>
      <c r="AH285" s="32">
        <f t="shared" si="788"/>
        <v>0</v>
      </c>
      <c r="AI285" s="32">
        <f t="shared" si="788"/>
        <v>0</v>
      </c>
      <c r="AJ285" s="31">
        <f t="shared" si="788"/>
        <v>606431.60000000009</v>
      </c>
      <c r="AK285" s="32">
        <f t="shared" si="788"/>
        <v>614046.70000000007</v>
      </c>
      <c r="AL285" s="32">
        <f t="shared" si="788"/>
        <v>629057.70000000007</v>
      </c>
      <c r="AM285" s="31">
        <f t="shared" si="788"/>
        <v>0</v>
      </c>
      <c r="AN285" s="32">
        <f t="shared" si="788"/>
        <v>0</v>
      </c>
      <c r="AO285" s="32">
        <f t="shared" si="788"/>
        <v>0</v>
      </c>
      <c r="AP285" s="31">
        <f t="shared" si="788"/>
        <v>606431.60000000009</v>
      </c>
      <c r="AQ285" s="32">
        <f t="shared" si="788"/>
        <v>614046.70000000007</v>
      </c>
      <c r="AR285" s="32">
        <f t="shared" si="788"/>
        <v>629057.70000000007</v>
      </c>
      <c r="AS285" s="126">
        <f t="shared" si="788"/>
        <v>0</v>
      </c>
      <c r="AT285" s="32">
        <f t="shared" si="788"/>
        <v>0</v>
      </c>
      <c r="AU285" s="32">
        <f t="shared" si="788"/>
        <v>0</v>
      </c>
      <c r="AV285" s="31">
        <f t="shared" si="788"/>
        <v>606431.60000000009</v>
      </c>
      <c r="AW285" s="32">
        <f t="shared" si="788"/>
        <v>614046.70000000007</v>
      </c>
      <c r="AX285" s="32">
        <f t="shared" si="788"/>
        <v>629057.70000000007</v>
      </c>
      <c r="AY285" s="130">
        <f t="shared" ref="AY285:BA285" si="789">AY20+AY26+AY36+AY49+AY60++AY73+AY102+AY110+AY122+AY136</f>
        <v>-8331.7999999999993</v>
      </c>
      <c r="AZ285" s="131">
        <f t="shared" si="789"/>
        <v>0</v>
      </c>
      <c r="BA285" s="131">
        <f t="shared" si="789"/>
        <v>0</v>
      </c>
      <c r="BB285" s="130">
        <f t="shared" ref="BB285:BD285" si="790">BB20+BB26+BB36+BB49+BB60++BB73+BB102+BB110+BB122+BB136</f>
        <v>598099.80000000005</v>
      </c>
      <c r="BC285" s="131">
        <f t="shared" si="790"/>
        <v>614046.70000000007</v>
      </c>
      <c r="BD285" s="131">
        <f t="shared" si="790"/>
        <v>629057.70000000007</v>
      </c>
    </row>
    <row r="286" spans="1:56" ht="19.5" hidden="1" x14ac:dyDescent="0.35">
      <c r="A286" s="66"/>
      <c r="B286" s="78"/>
      <c r="C286" s="37" t="s">
        <v>230</v>
      </c>
      <c r="D286" s="38"/>
      <c r="E286" s="38"/>
      <c r="F286" s="39">
        <f>(F20-F24)/43.08*28.08+F24</f>
        <v>262733.64066852361</v>
      </c>
      <c r="G286" s="39">
        <f>(G20-G24)/43.07*28.07+G24</f>
        <v>275450.64128163451</v>
      </c>
      <c r="H286" s="40">
        <f>(H20-H24)/42.72*27.72+H24</f>
        <v>287725.63764044945</v>
      </c>
      <c r="I286" s="39">
        <f>(I20-I24)/43.08*28.08+I24</f>
        <v>0</v>
      </c>
      <c r="J286" s="39">
        <f>(J20-J24)/43.07*28.07+J24</f>
        <v>0</v>
      </c>
      <c r="K286" s="40">
        <f>(K20-K24)/42.72*27.72+K24</f>
        <v>0</v>
      </c>
      <c r="L286" s="39">
        <f>(L20-L24)/43.08*28.08+L24</f>
        <v>262733.64066852361</v>
      </c>
      <c r="M286" s="39">
        <f>(M20-M24)/43.07*28.07+M24</f>
        <v>275450.64128163451</v>
      </c>
      <c r="N286" s="40">
        <f>(N20-N24)/42.72*27.72+N24</f>
        <v>287725.63764044945</v>
      </c>
      <c r="O286" s="39">
        <f>(O20-O24)/43.08*28.08+O24</f>
        <v>0</v>
      </c>
      <c r="P286" s="39">
        <f>(P20-P24)/43.07*28.07+P24</f>
        <v>0</v>
      </c>
      <c r="Q286" s="40">
        <f>(Q20-Q24)/42.72*27.72+Q24</f>
        <v>0</v>
      </c>
      <c r="R286" s="88">
        <f>(R20-R24)/43.08*28.08+R24</f>
        <v>262733.64066852361</v>
      </c>
      <c r="S286" s="88">
        <f>(S20-S24)/43.07*28.07+S24</f>
        <v>275450.64128163451</v>
      </c>
      <c r="T286" s="89">
        <f>(T20-T24)/42.72*27.72+T24</f>
        <v>287725.63764044945</v>
      </c>
      <c r="X286" s="39">
        <f>(X20-X24)/43.08*28.08+X24</f>
        <v>262733.64066852361</v>
      </c>
      <c r="Y286" s="39">
        <f>(Y20-Y24)/43.07*28.07+Y24</f>
        <v>275450.64128163451</v>
      </c>
      <c r="Z286" s="40">
        <f>(Z20-Z24)/42.72*27.72+Z24</f>
        <v>287725.63764044945</v>
      </c>
      <c r="AA286" s="39">
        <f>(AA20-AA24)/43.08*28.08+AA24</f>
        <v>0</v>
      </c>
      <c r="AB286" s="39">
        <f>(AB20-AB24)/43.07*28.07+AB24</f>
        <v>0</v>
      </c>
      <c r="AC286" s="40">
        <f>(AC20-AC24)/42.72*27.72+AC24</f>
        <v>0</v>
      </c>
      <c r="AD286" s="39">
        <f>(AD20-AD24)/43.08*28.08+AD24</f>
        <v>262733.64066852361</v>
      </c>
      <c r="AE286" s="39">
        <f>(AE20-AE24)/43.07*28.07+AE24</f>
        <v>275450.64128163451</v>
      </c>
      <c r="AF286" s="40">
        <f>(AF20-AF24)/42.72*27.72+AF24</f>
        <v>287725.63764044945</v>
      </c>
      <c r="AG286" s="107">
        <f>(AG20-AG24)/43.08*28.08+AG24</f>
        <v>0</v>
      </c>
      <c r="AH286" s="39">
        <f>(AH20-AH24)/43.07*28.07+AH24</f>
        <v>0</v>
      </c>
      <c r="AI286" s="40">
        <f>(AI20-AI24)/42.72*27.72+AI24</f>
        <v>0</v>
      </c>
      <c r="AJ286" s="39">
        <f>(AJ20-AJ24)/43.08*28.08+AJ24</f>
        <v>262733.64066852361</v>
      </c>
      <c r="AK286" s="39">
        <f>(AK20-AK24)/43.07*28.07+AK24</f>
        <v>275450.64128163451</v>
      </c>
      <c r="AL286" s="40">
        <f>(AL20-AL24)/42.72*27.72+AL24</f>
        <v>287725.63764044945</v>
      </c>
      <c r="AM286" s="39">
        <f>(AM20-AM24)/43.08*28.08+AM24</f>
        <v>0</v>
      </c>
      <c r="AN286" s="39">
        <f>(AN20-AN24)/43.07*28.07+AN24</f>
        <v>0</v>
      </c>
      <c r="AO286" s="40">
        <f>(AO20-AO24)/42.72*27.72+AO24</f>
        <v>0</v>
      </c>
      <c r="AP286" s="39">
        <f>(AP20-AP24)/43.08*28.08+AP24</f>
        <v>262733.64066852361</v>
      </c>
      <c r="AQ286" s="39">
        <f>(AQ20-AQ24)/43.07*28.07+AQ24</f>
        <v>275450.64128163451</v>
      </c>
      <c r="AR286" s="40">
        <f>(AR20-AR24)/42.72*27.72+AR24</f>
        <v>287725.63764044945</v>
      </c>
      <c r="AS286" s="39">
        <f>(AS20-AS24)/43.08*28.08+AS24</f>
        <v>0</v>
      </c>
      <c r="AT286" s="39">
        <f>(AT20-AT24)/43.07*28.07+AT24</f>
        <v>0</v>
      </c>
      <c r="AU286" s="40">
        <f>(AU20-AU24)/42.72*27.72+AU24</f>
        <v>0</v>
      </c>
      <c r="AV286" s="39">
        <f>(AV20-AV24)/43.08*28.08+AV24</f>
        <v>262733.64066852361</v>
      </c>
      <c r="AW286" s="39">
        <f>(AW20-AW24)/43.07*28.07+AW24</f>
        <v>275450.64128163451</v>
      </c>
      <c r="AX286" s="40">
        <f>(AX20-AX24)/42.72*27.72+AX24</f>
        <v>287725.63764044945</v>
      </c>
      <c r="AY286" s="132">
        <f>(AY20-AY24)/43.08*28.08+AY24</f>
        <v>0</v>
      </c>
      <c r="AZ286" s="132">
        <f>(AZ20-AZ24)/43.07*28.07+AZ24</f>
        <v>0</v>
      </c>
      <c r="BA286" s="133">
        <f>(BA20-BA24)/42.72*27.72+BA24</f>
        <v>0</v>
      </c>
      <c r="BB286" s="132">
        <f>(BB20-BB24)/43.08*28.08+BB24</f>
        <v>262733.64066852361</v>
      </c>
      <c r="BC286" s="132">
        <f>(BC20-BC24)/43.07*28.07+BC24</f>
        <v>275450.64128163451</v>
      </c>
      <c r="BD286" s="133">
        <f>(BD20-BD24)/42.72*27.72+BD24</f>
        <v>287725.63764044945</v>
      </c>
    </row>
    <row r="287" spans="1:56" hidden="1" x14ac:dyDescent="0.25">
      <c r="A287" s="66"/>
      <c r="B287" s="119"/>
      <c r="C287" s="41" t="s">
        <v>235</v>
      </c>
      <c r="D287" s="23"/>
      <c r="E287" s="23"/>
      <c r="F287" s="42">
        <f t="shared" ref="F287:T287" si="791">F166-F286</f>
        <v>340592.95933147636</v>
      </c>
      <c r="G287" s="43">
        <f t="shared" si="791"/>
        <v>335367.05871836544</v>
      </c>
      <c r="H287" s="43">
        <f t="shared" si="791"/>
        <v>337974.0623595505</v>
      </c>
      <c r="I287" s="42">
        <f t="shared" si="791"/>
        <v>3105</v>
      </c>
      <c r="J287" s="43">
        <f t="shared" si="791"/>
        <v>3229</v>
      </c>
      <c r="K287" s="43">
        <f t="shared" si="791"/>
        <v>3358</v>
      </c>
      <c r="L287" s="42">
        <f t="shared" si="791"/>
        <v>343697.95933147636</v>
      </c>
      <c r="M287" s="43">
        <f t="shared" si="791"/>
        <v>338596.05871836544</v>
      </c>
      <c r="N287" s="43">
        <f t="shared" si="791"/>
        <v>341332.0623595505</v>
      </c>
      <c r="O287" s="42">
        <f t="shared" si="791"/>
        <v>0</v>
      </c>
      <c r="P287" s="43">
        <f t="shared" si="791"/>
        <v>0</v>
      </c>
      <c r="Q287" s="43">
        <f t="shared" si="791"/>
        <v>0</v>
      </c>
      <c r="R287" s="42">
        <f t="shared" si="791"/>
        <v>343697.95933147636</v>
      </c>
      <c r="S287" s="42">
        <f t="shared" si="791"/>
        <v>338596.05871836544</v>
      </c>
      <c r="T287" s="42">
        <f t="shared" si="791"/>
        <v>341332.0623595505</v>
      </c>
      <c r="X287" s="42">
        <f t="shared" ref="X287:AX287" si="792">X166-X286</f>
        <v>343697.95933147636</v>
      </c>
      <c r="Y287" s="43">
        <f t="shared" si="792"/>
        <v>338596.05871836544</v>
      </c>
      <c r="Z287" s="43">
        <f t="shared" si="792"/>
        <v>341332.0623595505</v>
      </c>
      <c r="AA287" s="42">
        <f t="shared" si="792"/>
        <v>0</v>
      </c>
      <c r="AB287" s="43">
        <f t="shared" si="792"/>
        <v>0</v>
      </c>
      <c r="AC287" s="43">
        <f t="shared" si="792"/>
        <v>0</v>
      </c>
      <c r="AD287" s="42">
        <f t="shared" si="792"/>
        <v>343697.95933147636</v>
      </c>
      <c r="AE287" s="43">
        <f t="shared" si="792"/>
        <v>338596.05871836544</v>
      </c>
      <c r="AF287" s="43">
        <f t="shared" si="792"/>
        <v>341332.0623595505</v>
      </c>
      <c r="AG287" s="108">
        <f t="shared" si="792"/>
        <v>0</v>
      </c>
      <c r="AH287" s="43">
        <f t="shared" si="792"/>
        <v>0</v>
      </c>
      <c r="AI287" s="43">
        <f t="shared" si="792"/>
        <v>0</v>
      </c>
      <c r="AJ287" s="42">
        <f t="shared" si="792"/>
        <v>343697.95933147636</v>
      </c>
      <c r="AK287" s="43">
        <f t="shared" si="792"/>
        <v>338596.05871836544</v>
      </c>
      <c r="AL287" s="43">
        <f t="shared" si="792"/>
        <v>341332.0623595505</v>
      </c>
      <c r="AM287" s="42">
        <f t="shared" si="792"/>
        <v>0</v>
      </c>
      <c r="AN287" s="43">
        <f t="shared" si="792"/>
        <v>0</v>
      </c>
      <c r="AO287" s="43">
        <f t="shared" si="792"/>
        <v>0</v>
      </c>
      <c r="AP287" s="42">
        <f t="shared" si="792"/>
        <v>343697.95933147636</v>
      </c>
      <c r="AQ287" s="43">
        <f t="shared" si="792"/>
        <v>338596.05871836544</v>
      </c>
      <c r="AR287" s="43">
        <f t="shared" si="792"/>
        <v>341332.0623595505</v>
      </c>
      <c r="AS287" s="127">
        <f t="shared" si="792"/>
        <v>0</v>
      </c>
      <c r="AT287" s="43">
        <f t="shared" si="792"/>
        <v>0</v>
      </c>
      <c r="AU287" s="43">
        <f t="shared" si="792"/>
        <v>0</v>
      </c>
      <c r="AV287" s="42">
        <f t="shared" si="792"/>
        <v>343697.95933147636</v>
      </c>
      <c r="AW287" s="43">
        <f t="shared" si="792"/>
        <v>338596.05871836544</v>
      </c>
      <c r="AX287" s="43">
        <f t="shared" si="792"/>
        <v>341332.0623595505</v>
      </c>
      <c r="AY287" s="134">
        <f t="shared" ref="AY287:BA287" si="793">AY166-AY286</f>
        <v>-8331.7999999999993</v>
      </c>
      <c r="AZ287" s="135">
        <f t="shared" si="793"/>
        <v>0</v>
      </c>
      <c r="BA287" s="135">
        <f t="shared" si="793"/>
        <v>0</v>
      </c>
      <c r="BB287" s="134">
        <f t="shared" ref="BB287:BD287" si="794">BB166-BB286</f>
        <v>335366.15933147643</v>
      </c>
      <c r="BC287" s="135">
        <f t="shared" si="794"/>
        <v>338596.05871836544</v>
      </c>
      <c r="BD287" s="135">
        <f t="shared" si="794"/>
        <v>341332.0623595505</v>
      </c>
    </row>
    <row r="288" spans="1:56" ht="20.25" hidden="1" x14ac:dyDescent="0.3">
      <c r="A288" s="144"/>
      <c r="B288" s="118"/>
      <c r="C288" s="44" t="s">
        <v>319</v>
      </c>
      <c r="D288" s="45"/>
      <c r="E288" s="45"/>
      <c r="F288" s="46">
        <v>9.9</v>
      </c>
      <c r="G288" s="46">
        <v>9.8000000000000007</v>
      </c>
      <c r="H288" s="46">
        <v>9.6999999999999993</v>
      </c>
      <c r="I288" s="29"/>
      <c r="J288" s="30"/>
      <c r="K288" s="30"/>
      <c r="L288" s="65">
        <v>9.9</v>
      </c>
      <c r="M288" s="65">
        <v>9.8000000000000007</v>
      </c>
      <c r="N288" s="65">
        <v>9.6999999999999993</v>
      </c>
      <c r="O288" s="46">
        <v>9.9</v>
      </c>
      <c r="P288" s="46">
        <v>9.8000000000000007</v>
      </c>
      <c r="Q288" s="46">
        <v>9.6999999999999993</v>
      </c>
      <c r="R288" s="90">
        <f>R289/R290*10</f>
        <v>9.9000005895245469</v>
      </c>
      <c r="S288" s="90">
        <v>9.8000000000000007</v>
      </c>
      <c r="T288" s="90">
        <v>9.6999999999999993</v>
      </c>
      <c r="X288" s="65">
        <f>X289/X290*10</f>
        <v>9.9000005895245469</v>
      </c>
      <c r="Y288" s="65">
        <v>9.8000000000000007</v>
      </c>
      <c r="Z288" s="65">
        <v>9.6999999999999993</v>
      </c>
      <c r="AA288" s="65"/>
      <c r="AB288" s="65"/>
      <c r="AC288" s="65"/>
      <c r="AD288" s="65">
        <f>AD289/AD290*10</f>
        <v>9.9000005895245469</v>
      </c>
      <c r="AE288" s="65">
        <v>9.8000000000000007</v>
      </c>
      <c r="AF288" s="65">
        <v>9.6999999999999993</v>
      </c>
      <c r="AG288" s="109"/>
      <c r="AH288" s="65"/>
      <c r="AI288" s="65"/>
      <c r="AJ288" s="65">
        <f>AJ289/AJ290*10</f>
        <v>9.9000005895245469</v>
      </c>
      <c r="AK288" s="65">
        <v>9.8000000000000007</v>
      </c>
      <c r="AL288" s="65">
        <v>9.6999999999999993</v>
      </c>
      <c r="AP288" s="65">
        <f>AP289/AP290*10</f>
        <v>9.9000005895245469</v>
      </c>
      <c r="AQ288" s="65">
        <v>9.8000000000000007</v>
      </c>
      <c r="AR288" s="65">
        <v>9.6999999999999993</v>
      </c>
      <c r="AS288" s="65"/>
      <c r="AT288" s="65"/>
      <c r="AU288" s="65"/>
      <c r="AV288" s="65">
        <f>AV289/AV290*10</f>
        <v>9.9000005895245469</v>
      </c>
      <c r="AW288" s="65">
        <v>9.8000000000000007</v>
      </c>
      <c r="AX288" s="65">
        <v>9.6999999999999993</v>
      </c>
      <c r="AY288" s="136"/>
      <c r="AZ288" s="136"/>
      <c r="BA288" s="136"/>
      <c r="BB288" s="136">
        <f>BB289/BB290*10</f>
        <v>10.145955115992651</v>
      </c>
      <c r="BC288" s="136">
        <v>9.8000000000000007</v>
      </c>
      <c r="BD288" s="136">
        <v>9.6999999999999993</v>
      </c>
    </row>
    <row r="289" spans="1:56" ht="20.25" hidden="1" x14ac:dyDescent="0.3">
      <c r="A289" s="144"/>
      <c r="B289" s="121"/>
      <c r="C289" s="47" t="s">
        <v>320</v>
      </c>
      <c r="D289" s="48"/>
      <c r="E289" s="48"/>
      <c r="F289" s="49">
        <f>F287*0.099</f>
        <v>33718.702973816158</v>
      </c>
      <c r="G289" s="49">
        <f>G287*0.098</f>
        <v>32865.971754399812</v>
      </c>
      <c r="H289" s="49">
        <f>H287*0.097</f>
        <v>32783.484048876402</v>
      </c>
      <c r="I289" s="29"/>
      <c r="J289" s="30"/>
      <c r="K289" s="30"/>
      <c r="L289" s="49">
        <f>L287*0.099</f>
        <v>34026.097973816162</v>
      </c>
      <c r="M289" s="49">
        <f>M287*0.098</f>
        <v>33182.413754399815</v>
      </c>
      <c r="N289" s="49">
        <f>N287*0.097</f>
        <v>33109.210048876397</v>
      </c>
      <c r="O289" s="49">
        <f>O287*0.099</f>
        <v>0</v>
      </c>
      <c r="P289" s="49">
        <f>P287*0.098</f>
        <v>0</v>
      </c>
      <c r="Q289" s="49">
        <f>Q287*0.097</f>
        <v>0</v>
      </c>
      <c r="R289" s="91">
        <v>34026.1</v>
      </c>
      <c r="S289" s="91">
        <v>33182.400000000001</v>
      </c>
      <c r="T289" s="91">
        <v>33109.199999999997</v>
      </c>
      <c r="X289" s="49">
        <v>34026.1</v>
      </c>
      <c r="Y289" s="49">
        <v>33182.400000000001</v>
      </c>
      <c r="Z289" s="49">
        <v>33109.199999999997</v>
      </c>
      <c r="AA289" s="49"/>
      <c r="AB289" s="49"/>
      <c r="AC289" s="49"/>
      <c r="AD289" s="49">
        <v>34026.1</v>
      </c>
      <c r="AE289" s="49">
        <v>33182.400000000001</v>
      </c>
      <c r="AF289" s="49">
        <v>33109.199999999997</v>
      </c>
      <c r="AG289" s="110"/>
      <c r="AH289" s="49"/>
      <c r="AI289" s="49"/>
      <c r="AJ289" s="49">
        <v>34026.1</v>
      </c>
      <c r="AK289" s="49">
        <v>33182.400000000001</v>
      </c>
      <c r="AL289" s="49">
        <v>33109.199999999997</v>
      </c>
      <c r="AP289" s="49">
        <v>34026.1</v>
      </c>
      <c r="AQ289" s="49">
        <v>33182.400000000001</v>
      </c>
      <c r="AR289" s="49">
        <v>33109.199999999997</v>
      </c>
      <c r="AS289" s="49"/>
      <c r="AT289" s="49"/>
      <c r="AU289" s="49"/>
      <c r="AV289" s="49">
        <v>34026.1</v>
      </c>
      <c r="AW289" s="49">
        <v>33182.400000000001</v>
      </c>
      <c r="AX289" s="49">
        <v>33109.199999999997</v>
      </c>
      <c r="AY289" s="137"/>
      <c r="AZ289" s="137"/>
      <c r="BA289" s="137"/>
      <c r="BB289" s="137">
        <v>34026.1</v>
      </c>
      <c r="BC289" s="137">
        <v>33182.400000000001</v>
      </c>
      <c r="BD289" s="137">
        <v>33109.199999999997</v>
      </c>
    </row>
    <row r="290" spans="1:56" ht="20.25" hidden="1" thickBot="1" x14ac:dyDescent="0.3">
      <c r="A290" s="144"/>
      <c r="B290" s="120"/>
      <c r="C290" s="50" t="s">
        <v>236</v>
      </c>
      <c r="D290" s="51"/>
      <c r="E290" s="51"/>
      <c r="F290" s="52">
        <f t="shared" ref="F290:N290" si="795">F287*0.1</f>
        <v>34059.295933147638</v>
      </c>
      <c r="G290" s="52">
        <f t="shared" si="795"/>
        <v>33536.705871836544</v>
      </c>
      <c r="H290" s="52">
        <f t="shared" si="795"/>
        <v>33797.406235955052</v>
      </c>
      <c r="I290" s="52">
        <f t="shared" si="795"/>
        <v>310.5</v>
      </c>
      <c r="J290" s="52">
        <f t="shared" si="795"/>
        <v>322.90000000000003</v>
      </c>
      <c r="K290" s="52">
        <f t="shared" si="795"/>
        <v>335.8</v>
      </c>
      <c r="L290" s="52">
        <f t="shared" si="795"/>
        <v>34369.795933147638</v>
      </c>
      <c r="M290" s="52">
        <f t="shared" si="795"/>
        <v>33859.605871836546</v>
      </c>
      <c r="N290" s="52">
        <f t="shared" si="795"/>
        <v>34133.206235955055</v>
      </c>
      <c r="O290" s="52">
        <f>O287*0.1</f>
        <v>0</v>
      </c>
      <c r="P290" s="52">
        <f t="shared" ref="P290:T290" si="796">P287*0.1</f>
        <v>0</v>
      </c>
      <c r="Q290" s="52">
        <f t="shared" si="796"/>
        <v>0</v>
      </c>
      <c r="R290" s="92">
        <f>R287*0.1</f>
        <v>34369.795933147638</v>
      </c>
      <c r="S290" s="92">
        <f t="shared" si="796"/>
        <v>33859.605871836546</v>
      </c>
      <c r="T290" s="92">
        <f t="shared" si="796"/>
        <v>34133.206235955055</v>
      </c>
      <c r="X290" s="52">
        <f>X287*0.1</f>
        <v>34369.795933147638</v>
      </c>
      <c r="Y290" s="52">
        <f t="shared" ref="Y290:Z290" si="797">Y287*0.1</f>
        <v>33859.605871836546</v>
      </c>
      <c r="Z290" s="52">
        <f t="shared" si="797"/>
        <v>34133.206235955055</v>
      </c>
      <c r="AA290" s="52">
        <f>AA287*0.1</f>
        <v>0</v>
      </c>
      <c r="AB290" s="52">
        <f t="shared" ref="AB290:AC290" si="798">AB287*0.1</f>
        <v>0</v>
      </c>
      <c r="AC290" s="52">
        <f t="shared" si="798"/>
        <v>0</v>
      </c>
      <c r="AD290" s="52">
        <f>AD287*0.1</f>
        <v>34369.795933147638</v>
      </c>
      <c r="AE290" s="52">
        <f t="shared" ref="AE290" si="799">AE287*0.1</f>
        <v>33859.605871836546</v>
      </c>
      <c r="AF290" s="52">
        <f>AF287*0.1</f>
        <v>34133.206235955055</v>
      </c>
      <c r="AG290" s="111">
        <f>AG287*0.1</f>
        <v>0</v>
      </c>
      <c r="AH290" s="52">
        <f t="shared" ref="AH290:AI290" si="800">AH287*0.1</f>
        <v>0</v>
      </c>
      <c r="AI290" s="52">
        <f t="shared" si="800"/>
        <v>0</v>
      </c>
      <c r="AJ290" s="52">
        <f>AJ287*0.1</f>
        <v>34369.795933147638</v>
      </c>
      <c r="AK290" s="52">
        <f t="shared" ref="AK290:AL290" si="801">AK287*0.1</f>
        <v>33859.605871836546</v>
      </c>
      <c r="AL290" s="92">
        <f t="shared" si="801"/>
        <v>34133.206235955055</v>
      </c>
      <c r="AP290" s="52">
        <f>AP287*0.1</f>
        <v>34369.795933147638</v>
      </c>
      <c r="AQ290" s="52">
        <f t="shared" ref="AQ290:AR290" si="802">AQ287*0.1</f>
        <v>33859.605871836546</v>
      </c>
      <c r="AR290" s="52">
        <f t="shared" si="802"/>
        <v>34133.206235955055</v>
      </c>
      <c r="AS290" s="128">
        <f>AS287*0.1</f>
        <v>0</v>
      </c>
      <c r="AT290" s="52">
        <f t="shared" ref="AT290:AU290" si="803">AT287*0.1</f>
        <v>0</v>
      </c>
      <c r="AU290" s="52">
        <f t="shared" si="803"/>
        <v>0</v>
      </c>
      <c r="AV290" s="52">
        <f>AV287*0.1</f>
        <v>34369.795933147638</v>
      </c>
      <c r="AW290" s="52">
        <f t="shared" ref="AW290:AX290" si="804">AW287*0.1</f>
        <v>33859.605871836546</v>
      </c>
      <c r="AX290" s="52">
        <f t="shared" si="804"/>
        <v>34133.206235955055</v>
      </c>
      <c r="AY290" s="138">
        <f>AY287*0.1</f>
        <v>-833.18</v>
      </c>
      <c r="AZ290" s="138">
        <f t="shared" ref="AZ290:BA290" si="805">AZ287*0.1</f>
        <v>0</v>
      </c>
      <c r="BA290" s="138">
        <f t="shared" si="805"/>
        <v>0</v>
      </c>
      <c r="BB290" s="138">
        <f>BB287*0.1</f>
        <v>33536.615933147645</v>
      </c>
      <c r="BC290" s="148">
        <f t="shared" ref="BC290:BD290" si="806">BC287*0.1</f>
        <v>33859.605871836546</v>
      </c>
      <c r="BD290" s="148">
        <f t="shared" si="806"/>
        <v>34133.206235955055</v>
      </c>
    </row>
    <row r="291" spans="1:56" ht="25.5" customHeight="1" x14ac:dyDescent="0.3">
      <c r="B291" s="329" t="s">
        <v>523</v>
      </c>
      <c r="C291" s="329"/>
      <c r="D291" s="95"/>
      <c r="E291" s="95"/>
      <c r="F291" s="96"/>
      <c r="G291" s="97" t="s">
        <v>371</v>
      </c>
      <c r="H291" s="98"/>
      <c r="I291" s="13"/>
      <c r="L291" s="83"/>
      <c r="M291" s="85"/>
      <c r="N291" s="85"/>
      <c r="O291" s="85"/>
      <c r="P291" s="83" t="s">
        <v>371</v>
      </c>
      <c r="Q291" s="85"/>
      <c r="R291" s="85"/>
      <c r="S291" s="85"/>
      <c r="T291" s="85"/>
      <c r="U291" s="85"/>
      <c r="V291" s="85"/>
      <c r="W291" s="85" t="s">
        <v>371</v>
      </c>
      <c r="X291" s="85"/>
      <c r="Y291" s="85"/>
      <c r="Z291" s="85"/>
      <c r="AA291" s="100"/>
      <c r="AB291" s="85"/>
      <c r="AC291" s="85"/>
      <c r="AD291" s="330" t="s">
        <v>371</v>
      </c>
      <c r="AE291" s="330"/>
      <c r="AF291" s="330"/>
      <c r="AG291" s="330"/>
      <c r="AH291" s="85"/>
      <c r="AI291" s="85"/>
      <c r="AJ291" s="85"/>
      <c r="AR291" s="329" t="s">
        <v>480</v>
      </c>
      <c r="AS291" s="329"/>
      <c r="BC291" s="324" t="s">
        <v>371</v>
      </c>
      <c r="BD291" s="324"/>
    </row>
  </sheetData>
  <mergeCells count="40">
    <mergeCell ref="AY13:BA13"/>
    <mergeCell ref="AY17:AZ17"/>
    <mergeCell ref="AS13:AU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G17:AH17"/>
    <mergeCell ref="AM17:AN17"/>
    <mergeCell ref="AS17:AT17"/>
    <mergeCell ref="B13:B14"/>
    <mergeCell ref="O13:Q13"/>
    <mergeCell ref="R13:T13"/>
    <mergeCell ref="C13:C14"/>
    <mergeCell ref="L13:N13"/>
    <mergeCell ref="B2:BD2"/>
    <mergeCell ref="B3:BD3"/>
    <mergeCell ref="B4:BD4"/>
    <mergeCell ref="B6:BD6"/>
    <mergeCell ref="B7:BD7"/>
    <mergeCell ref="B8:BD8"/>
    <mergeCell ref="B9:BD11"/>
    <mergeCell ref="BC291:BD291"/>
    <mergeCell ref="BB13:BB14"/>
    <mergeCell ref="BC13:BC14"/>
    <mergeCell ref="BD13:BD14"/>
    <mergeCell ref="D167:E167"/>
    <mergeCell ref="B291:C291"/>
    <mergeCell ref="AD291:AG291"/>
    <mergeCell ref="AR291:AS291"/>
    <mergeCell ref="AV13:AX13"/>
    <mergeCell ref="F17:G17"/>
    <mergeCell ref="L17:M17"/>
    <mergeCell ref="O17:P17"/>
    <mergeCell ref="U17:V17"/>
    <mergeCell ref="AA17:AB17"/>
  </mergeCells>
  <pageMargins left="0.82677165354330717" right="0.15748031496062992" top="0.78740157480314965" bottom="0.78740157480314965" header="0.15748031496062992" footer="0.11811023622047245"/>
  <pageSetup paperSize="9" scale="51" fitToHeight="0" orientation="portrait" r:id="rId1"/>
  <headerFooter>
    <oddHeader>&amp;C&amp;P</oddHeader>
  </headerFooter>
  <rowBreaks count="4" manualBreakCount="4">
    <brk id="34" min="1" max="55" man="1"/>
    <brk id="76" min="1" max="55" man="1"/>
    <brk id="158" min="1" max="55" man="1"/>
    <brk id="188" min="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2020-12-17T10:54:47Z</dcterms:modified>
</cp:coreProperties>
</file>