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19440" windowHeight="11550" tabRatio="601"/>
  </bookViews>
  <sheets>
    <sheet name="июнь" sheetId="45" r:id="rId1"/>
  </sheets>
  <definedNames>
    <definedName name="_xlnm.Print_Area" localSheetId="0">июнь!$A$1:$AF$304</definedName>
  </definedNames>
  <calcPr calcId="152511"/>
</workbook>
</file>

<file path=xl/calcChain.xml><?xml version="1.0" encoding="utf-8"?>
<calcChain xmlns="http://schemas.openxmlformats.org/spreadsheetml/2006/main">
  <c r="AA276" i="45" l="1"/>
  <c r="AA275" i="45" s="1"/>
  <c r="AF278" i="45"/>
  <c r="AE278" i="45"/>
  <c r="AD278" i="45"/>
  <c r="AC276" i="45" l="1"/>
  <c r="AB276" i="45"/>
  <c r="AB275" i="45" s="1"/>
  <c r="AC272" i="45"/>
  <c r="AB272" i="45"/>
  <c r="AA272" i="45"/>
  <c r="AA267" i="45"/>
  <c r="AC263" i="45"/>
  <c r="AB263" i="45"/>
  <c r="AC227" i="45"/>
  <c r="AC208" i="45" s="1"/>
  <c r="AB227" i="45"/>
  <c r="AB208" i="45" s="1"/>
  <c r="AA227" i="45"/>
  <c r="AA208" i="45" s="1"/>
  <c r="AC196" i="45"/>
  <c r="AC180" i="45" s="1"/>
  <c r="AB196" i="45"/>
  <c r="AB180" i="45" s="1"/>
  <c r="AA196" i="45"/>
  <c r="AA180" i="45"/>
  <c r="AC175" i="45"/>
  <c r="AB175" i="45"/>
  <c r="AA175" i="45"/>
  <c r="AC169" i="45"/>
  <c r="AB169" i="45"/>
  <c r="AA169" i="45"/>
  <c r="AC167" i="45"/>
  <c r="AB167" i="45"/>
  <c r="AA167" i="45"/>
  <c r="AC164" i="45"/>
  <c r="AC163" i="45" s="1"/>
  <c r="AB164" i="45"/>
  <c r="AA164" i="45"/>
  <c r="AA163" i="45"/>
  <c r="AC158" i="45"/>
  <c r="AB158" i="45"/>
  <c r="AA158" i="45"/>
  <c r="AC156" i="45"/>
  <c r="AB156" i="45"/>
  <c r="AA156" i="45"/>
  <c r="AC152" i="45"/>
  <c r="AC151" i="45" s="1"/>
  <c r="AB152" i="45"/>
  <c r="AB151" i="45" s="1"/>
  <c r="AA152" i="45"/>
  <c r="AA151" i="45"/>
  <c r="AC147" i="45"/>
  <c r="AC146" i="45" s="1"/>
  <c r="AB147" i="45"/>
  <c r="AB146" i="45"/>
  <c r="AA146" i="45"/>
  <c r="AC143" i="45"/>
  <c r="AC142" i="45" s="1"/>
  <c r="AB143" i="45"/>
  <c r="AA143" i="45"/>
  <c r="AA142" i="45" s="1"/>
  <c r="AB142" i="45"/>
  <c r="AC134" i="45"/>
  <c r="AB134" i="45"/>
  <c r="AA134" i="45"/>
  <c r="AC131" i="45"/>
  <c r="AB131" i="45"/>
  <c r="AA131" i="45"/>
  <c r="AC128" i="45"/>
  <c r="AB128" i="45"/>
  <c r="AA128" i="45"/>
  <c r="AC126" i="45"/>
  <c r="AC125" i="45" s="1"/>
  <c r="AB126" i="45"/>
  <c r="AB125" i="45" s="1"/>
  <c r="AA126" i="45"/>
  <c r="AA125" i="45" s="1"/>
  <c r="AA123" i="45"/>
  <c r="AC121" i="45"/>
  <c r="AC120" i="45" s="1"/>
  <c r="AB121" i="45"/>
  <c r="AB120" i="45" s="1"/>
  <c r="AA121" i="45"/>
  <c r="AA120" i="45" s="1"/>
  <c r="AC117" i="45"/>
  <c r="AC115" i="45" s="1"/>
  <c r="AC114" i="45" s="1"/>
  <c r="AB117" i="45"/>
  <c r="AB115" i="45" s="1"/>
  <c r="AB114" i="45" s="1"/>
  <c r="AA117" i="45"/>
  <c r="AA115" i="45" s="1"/>
  <c r="AA114" i="45" s="1"/>
  <c r="AA109" i="45" s="1"/>
  <c r="AC111" i="45"/>
  <c r="AB111" i="45"/>
  <c r="AB110" i="45" s="1"/>
  <c r="AA111" i="45"/>
  <c r="AA110" i="45" s="1"/>
  <c r="AC110" i="45"/>
  <c r="AC106" i="45"/>
  <c r="AB106" i="45"/>
  <c r="AA106" i="45"/>
  <c r="AC103" i="45"/>
  <c r="AB103" i="45"/>
  <c r="AA103" i="45"/>
  <c r="AC99" i="45"/>
  <c r="AC98" i="45" s="1"/>
  <c r="AB99" i="45"/>
  <c r="AA99" i="45"/>
  <c r="AB98" i="45"/>
  <c r="AA98" i="45"/>
  <c r="AC94" i="45"/>
  <c r="AC90" i="45" s="1"/>
  <c r="AC89" i="45" s="1"/>
  <c r="AB94" i="45"/>
  <c r="AA94" i="45"/>
  <c r="AA90" i="45" s="1"/>
  <c r="AA89" i="45" s="1"/>
  <c r="AB90" i="45"/>
  <c r="AB89" i="45" s="1"/>
  <c r="AC86" i="45"/>
  <c r="AB86" i="45"/>
  <c r="AB85" i="45" s="1"/>
  <c r="AA86" i="45"/>
  <c r="AA85" i="45" s="1"/>
  <c r="AC85" i="45"/>
  <c r="AC83" i="45"/>
  <c r="AC82" i="45" s="1"/>
  <c r="AB83" i="45"/>
  <c r="AB82" i="45" s="1"/>
  <c r="AA83" i="45"/>
  <c r="AA82" i="45" s="1"/>
  <c r="AC79" i="45"/>
  <c r="AC78" i="45" s="1"/>
  <c r="AB79" i="45"/>
  <c r="AB78" i="45" s="1"/>
  <c r="AA79" i="45"/>
  <c r="AA78" i="45" s="1"/>
  <c r="AC76" i="45"/>
  <c r="AC75" i="45" s="1"/>
  <c r="AB76" i="45"/>
  <c r="AB75" i="45" s="1"/>
  <c r="AA76" i="45"/>
  <c r="AA75" i="45" s="1"/>
  <c r="AC73" i="45"/>
  <c r="AC72" i="45" s="1"/>
  <c r="AB73" i="45"/>
  <c r="AB72" i="45" s="1"/>
  <c r="AA73" i="45"/>
  <c r="AA72" i="45" s="1"/>
  <c r="AC69" i="45"/>
  <c r="AC68" i="45" s="1"/>
  <c r="AB69" i="45"/>
  <c r="AB68" i="45" s="1"/>
  <c r="AA69" i="45"/>
  <c r="AA68" i="45" s="1"/>
  <c r="AC61" i="45"/>
  <c r="AB61" i="45"/>
  <c r="AA61" i="45"/>
  <c r="AC59" i="45"/>
  <c r="AB59" i="45"/>
  <c r="AB58" i="45" s="1"/>
  <c r="AB54" i="45" s="1"/>
  <c r="AA59" i="45"/>
  <c r="AA58" i="45" s="1"/>
  <c r="AC58" i="45"/>
  <c r="AC55" i="45"/>
  <c r="AC54" i="45" s="1"/>
  <c r="AB55" i="45"/>
  <c r="AA55" i="45"/>
  <c r="AC52" i="45"/>
  <c r="AB52" i="45"/>
  <c r="AA52" i="45"/>
  <c r="AC50" i="45"/>
  <c r="AC49" i="45" s="1"/>
  <c r="AB50" i="45"/>
  <c r="AA50" i="45"/>
  <c r="AA49" i="45"/>
  <c r="AC46" i="45"/>
  <c r="AB46" i="45"/>
  <c r="AA46" i="45"/>
  <c r="AC44" i="45"/>
  <c r="AC43" i="45" s="1"/>
  <c r="AB44" i="45"/>
  <c r="AA44" i="45"/>
  <c r="AC41" i="45"/>
  <c r="AB41" i="45"/>
  <c r="AA41" i="45"/>
  <c r="AC38" i="45"/>
  <c r="AB38" i="45"/>
  <c r="AA38" i="45"/>
  <c r="AC35" i="45"/>
  <c r="AB35" i="45"/>
  <c r="AB30" i="45" s="1"/>
  <c r="AA35" i="45"/>
  <c r="AC31" i="45"/>
  <c r="AC30" i="45" s="1"/>
  <c r="AB31" i="45"/>
  <c r="AA31" i="45"/>
  <c r="AC28" i="45"/>
  <c r="AB28" i="45"/>
  <c r="AA28" i="45"/>
  <c r="AC26" i="45"/>
  <c r="AB26" i="45"/>
  <c r="AA26" i="45"/>
  <c r="AC24" i="45"/>
  <c r="AB24" i="45"/>
  <c r="AA24" i="45"/>
  <c r="AC22" i="45"/>
  <c r="AB22" i="45"/>
  <c r="AA22" i="45"/>
  <c r="AC14" i="45"/>
  <c r="AC13" i="45" s="1"/>
  <c r="AB14" i="45"/>
  <c r="AB13" i="45" s="1"/>
  <c r="AA14" i="45"/>
  <c r="AA13" i="45" s="1"/>
  <c r="AB102" i="45" l="1"/>
  <c r="AB97" i="45"/>
  <c r="AB67" i="45"/>
  <c r="AB64" i="45" s="1"/>
  <c r="AB124" i="45"/>
  <c r="AC109" i="45"/>
  <c r="AB21" i="45"/>
  <c r="AB20" i="45" s="1"/>
  <c r="AB49" i="45"/>
  <c r="AC97" i="45"/>
  <c r="AC102" i="45"/>
  <c r="AC21" i="45"/>
  <c r="AC20" i="45" s="1"/>
  <c r="AC12" i="45" s="1"/>
  <c r="AA54" i="45"/>
  <c r="AC67" i="45"/>
  <c r="AC64" i="45" s="1"/>
  <c r="AB163" i="45"/>
  <c r="AB123" i="45" s="1"/>
  <c r="AA21" i="45"/>
  <c r="AA20" i="45" s="1"/>
  <c r="AA43" i="45"/>
  <c r="AB174" i="45"/>
  <c r="AB173" i="45" s="1"/>
  <c r="AA67" i="45"/>
  <c r="AA64" i="45" s="1"/>
  <c r="AA12" i="45"/>
  <c r="AA30" i="45"/>
  <c r="AA102" i="45"/>
  <c r="AA97" i="45" s="1"/>
  <c r="AB109" i="45"/>
  <c r="AB63" i="45" s="1"/>
  <c r="AB43" i="45"/>
  <c r="AB12" i="45" s="1"/>
  <c r="AC124" i="45"/>
  <c r="AC123" i="45" s="1"/>
  <c r="AC174" i="45"/>
  <c r="AA263" i="45"/>
  <c r="AA174" i="45" s="1"/>
  <c r="AA173" i="45" s="1"/>
  <c r="AC275" i="45"/>
  <c r="O276" i="45"/>
  <c r="U276" i="45"/>
  <c r="AC63" i="45" l="1"/>
  <c r="AC172" i="45"/>
  <c r="AC284" i="45" s="1"/>
  <c r="AB172" i="45"/>
  <c r="AB283" i="45" s="1"/>
  <c r="AA63" i="45"/>
  <c r="AA172" i="45" s="1"/>
  <c r="AC173" i="45"/>
  <c r="AC283" i="45" s="1"/>
  <c r="U117" i="45"/>
  <c r="AB284" i="45" l="1"/>
  <c r="AA283" i="45"/>
  <c r="AA284" i="45"/>
  <c r="U267" i="45"/>
  <c r="U263" i="45" s="1"/>
  <c r="W276" i="45"/>
  <c r="W275" i="45" s="1"/>
  <c r="V276" i="45"/>
  <c r="V275" i="45" s="1"/>
  <c r="U275" i="45"/>
  <c r="W272" i="45"/>
  <c r="V272" i="45"/>
  <c r="W263" i="45"/>
  <c r="V263" i="45"/>
  <c r="W227" i="45"/>
  <c r="W208" i="45" s="1"/>
  <c r="V227" i="45"/>
  <c r="V208" i="45" s="1"/>
  <c r="U227" i="45"/>
  <c r="U208" i="45" s="1"/>
  <c r="W196" i="45"/>
  <c r="W180" i="45" s="1"/>
  <c r="V196" i="45"/>
  <c r="V180" i="45" s="1"/>
  <c r="U196" i="45"/>
  <c r="U180" i="45" s="1"/>
  <c r="W175" i="45"/>
  <c r="V175" i="45"/>
  <c r="U175" i="45"/>
  <c r="W169" i="45"/>
  <c r="V169" i="45"/>
  <c r="U169" i="45"/>
  <c r="W167" i="45"/>
  <c r="V167" i="45"/>
  <c r="U167" i="45"/>
  <c r="W164" i="45"/>
  <c r="V164" i="45"/>
  <c r="U164" i="45"/>
  <c r="W158" i="45"/>
  <c r="V158" i="45"/>
  <c r="U158" i="45"/>
  <c r="W156" i="45"/>
  <c r="V156" i="45"/>
  <c r="U156" i="45"/>
  <c r="W152" i="45"/>
  <c r="W151" i="45" s="1"/>
  <c r="V152" i="45"/>
  <c r="V151" i="45" s="1"/>
  <c r="U152" i="45"/>
  <c r="U151" i="45" s="1"/>
  <c r="W147" i="45"/>
  <c r="W146" i="45" s="1"/>
  <c r="V147" i="45"/>
  <c r="V146" i="45" s="1"/>
  <c r="U146" i="45"/>
  <c r="W143" i="45"/>
  <c r="W142" i="45" s="1"/>
  <c r="V143" i="45"/>
  <c r="V142" i="45" s="1"/>
  <c r="U143" i="45"/>
  <c r="U142" i="45" s="1"/>
  <c r="W134" i="45"/>
  <c r="V134" i="45"/>
  <c r="U134" i="45"/>
  <c r="W131" i="45"/>
  <c r="V131" i="45"/>
  <c r="U131" i="45"/>
  <c r="W128" i="45"/>
  <c r="V128" i="45"/>
  <c r="U128" i="45"/>
  <c r="W126" i="45"/>
  <c r="W125" i="45" s="1"/>
  <c r="V126" i="45"/>
  <c r="V125" i="45" s="1"/>
  <c r="U126" i="45"/>
  <c r="U125" i="45" s="1"/>
  <c r="W121" i="45"/>
  <c r="W120" i="45" s="1"/>
  <c r="V121" i="45"/>
  <c r="V120" i="45" s="1"/>
  <c r="U121" i="45"/>
  <c r="U120" i="45" s="1"/>
  <c r="W117" i="45"/>
  <c r="W115" i="45" s="1"/>
  <c r="W114" i="45" s="1"/>
  <c r="V117" i="45"/>
  <c r="V115" i="45" s="1"/>
  <c r="V114" i="45" s="1"/>
  <c r="U115" i="45"/>
  <c r="U114" i="45" s="1"/>
  <c r="W111" i="45"/>
  <c r="W110" i="45" s="1"/>
  <c r="V111" i="45"/>
  <c r="V110" i="45" s="1"/>
  <c r="U111" i="45"/>
  <c r="U110" i="45" s="1"/>
  <c r="W106" i="45"/>
  <c r="V106" i="45"/>
  <c r="U106" i="45"/>
  <c r="W103" i="45"/>
  <c r="V103" i="45"/>
  <c r="U103" i="45"/>
  <c r="W99" i="45"/>
  <c r="W98" i="45" s="1"/>
  <c r="V99" i="45"/>
  <c r="V98" i="45" s="1"/>
  <c r="U99" i="45"/>
  <c r="U98" i="45" s="1"/>
  <c r="W94" i="45"/>
  <c r="W90" i="45" s="1"/>
  <c r="W89" i="45" s="1"/>
  <c r="V94" i="45"/>
  <c r="V90" i="45" s="1"/>
  <c r="V89" i="45" s="1"/>
  <c r="U94" i="45"/>
  <c r="U90" i="45" s="1"/>
  <c r="U89" i="45" s="1"/>
  <c r="W86" i="45"/>
  <c r="W85" i="45" s="1"/>
  <c r="V86" i="45"/>
  <c r="V85" i="45" s="1"/>
  <c r="U86" i="45"/>
  <c r="U85" i="45" s="1"/>
  <c r="W83" i="45"/>
  <c r="W82" i="45" s="1"/>
  <c r="V83" i="45"/>
  <c r="V82" i="45" s="1"/>
  <c r="U83" i="45"/>
  <c r="U82" i="45" s="1"/>
  <c r="W79" i="45"/>
  <c r="W78" i="45" s="1"/>
  <c r="V79" i="45"/>
  <c r="V78" i="45" s="1"/>
  <c r="U79" i="45"/>
  <c r="U78" i="45" s="1"/>
  <c r="W76" i="45"/>
  <c r="W75" i="45" s="1"/>
  <c r="V76" i="45"/>
  <c r="V75" i="45" s="1"/>
  <c r="U76" i="45"/>
  <c r="U75" i="45" s="1"/>
  <c r="W73" i="45"/>
  <c r="W72" i="45" s="1"/>
  <c r="V73" i="45"/>
  <c r="V72" i="45" s="1"/>
  <c r="U73" i="45"/>
  <c r="U72" i="45" s="1"/>
  <c r="W69" i="45"/>
  <c r="W68" i="45" s="1"/>
  <c r="V69" i="45"/>
  <c r="V68" i="45" s="1"/>
  <c r="U69" i="45"/>
  <c r="U68" i="45" s="1"/>
  <c r="W61" i="45"/>
  <c r="V61" i="45"/>
  <c r="U61" i="45"/>
  <c r="W59" i="45"/>
  <c r="V59" i="45"/>
  <c r="U59" i="45"/>
  <c r="W55" i="45"/>
  <c r="V55" i="45"/>
  <c r="U55" i="45"/>
  <c r="W52" i="45"/>
  <c r="V52" i="45"/>
  <c r="U52" i="45"/>
  <c r="W50" i="45"/>
  <c r="V50" i="45"/>
  <c r="U50" i="45"/>
  <c r="W46" i="45"/>
  <c r="V46" i="45"/>
  <c r="U46" i="45"/>
  <c r="W44" i="45"/>
  <c r="V44" i="45"/>
  <c r="U44" i="45"/>
  <c r="W41" i="45"/>
  <c r="V41" i="45"/>
  <c r="U41" i="45"/>
  <c r="W38" i="45"/>
  <c r="V38" i="45"/>
  <c r="U38" i="45"/>
  <c r="W35" i="45"/>
  <c r="V35" i="45"/>
  <c r="U35" i="45"/>
  <c r="W31" i="45"/>
  <c r="V31" i="45"/>
  <c r="U31" i="45"/>
  <c r="W28" i="45"/>
  <c r="V28" i="45"/>
  <c r="U28" i="45"/>
  <c r="W26" i="45"/>
  <c r="V26" i="45"/>
  <c r="U26" i="45"/>
  <c r="W24" i="45"/>
  <c r="V24" i="45"/>
  <c r="U24" i="45"/>
  <c r="W22" i="45"/>
  <c r="V22" i="45"/>
  <c r="U22" i="45"/>
  <c r="W14" i="45"/>
  <c r="V14" i="45"/>
  <c r="V13" i="45" s="1"/>
  <c r="U14" i="45"/>
  <c r="U102" i="45" l="1"/>
  <c r="V49" i="45"/>
  <c r="U58" i="45"/>
  <c r="W58" i="45"/>
  <c r="U13" i="45"/>
  <c r="U298" i="45"/>
  <c r="V298" i="45"/>
  <c r="W54" i="45"/>
  <c r="W13" i="45"/>
  <c r="W298" i="45"/>
  <c r="U21" i="45"/>
  <c r="U20" i="45" s="1"/>
  <c r="V67" i="45"/>
  <c r="V64" i="45" s="1"/>
  <c r="W67" i="45"/>
  <c r="W64" i="45" s="1"/>
  <c r="W102" i="45"/>
  <c r="V109" i="45"/>
  <c r="W174" i="45"/>
  <c r="W173" i="45" s="1"/>
  <c r="U163" i="45"/>
  <c r="U123" i="45" s="1"/>
  <c r="V163" i="45"/>
  <c r="V21" i="45"/>
  <c r="V20" i="45" s="1"/>
  <c r="W30" i="45"/>
  <c r="W49" i="45"/>
  <c r="W43" i="45" s="1"/>
  <c r="V30" i="45"/>
  <c r="W21" i="45"/>
  <c r="W20" i="45" s="1"/>
  <c r="U30" i="45"/>
  <c r="V58" i="45"/>
  <c r="V54" i="45" s="1"/>
  <c r="U49" i="45"/>
  <c r="U43" i="45" s="1"/>
  <c r="W124" i="45"/>
  <c r="U97" i="45"/>
  <c r="V124" i="45"/>
  <c r="V123" i="45" s="1"/>
  <c r="W163" i="45"/>
  <c r="V174" i="45"/>
  <c r="V173" i="45" s="1"/>
  <c r="U67" i="45"/>
  <c r="U64" i="45" s="1"/>
  <c r="W109" i="45"/>
  <c r="V43" i="45"/>
  <c r="U54" i="45"/>
  <c r="U109" i="45"/>
  <c r="U272" i="45"/>
  <c r="W97" i="45"/>
  <c r="U174" i="45"/>
  <c r="V102" i="45"/>
  <c r="V97" i="45" s="1"/>
  <c r="O273" i="45"/>
  <c r="O274" i="45"/>
  <c r="V295" i="45" l="1"/>
  <c r="U297" i="45"/>
  <c r="V296" i="45"/>
  <c r="W295" i="45"/>
  <c r="U296" i="45"/>
  <c r="U295" i="45"/>
  <c r="W12" i="45"/>
  <c r="V297" i="45"/>
  <c r="V63" i="45"/>
  <c r="V12" i="45"/>
  <c r="U12" i="45"/>
  <c r="W123" i="45"/>
  <c r="W63" i="45" s="1"/>
  <c r="W172" i="45" s="1"/>
  <c r="W299" i="45" s="1"/>
  <c r="W302" i="45" s="1"/>
  <c r="U173" i="45"/>
  <c r="U63" i="45"/>
  <c r="O15" i="45"/>
  <c r="U172" i="45" l="1"/>
  <c r="U299" i="45" s="1"/>
  <c r="U302" i="45" s="1"/>
  <c r="W296" i="45"/>
  <c r="V172" i="45"/>
  <c r="V299" i="45" s="1"/>
  <c r="V302" i="45" s="1"/>
  <c r="W297" i="45"/>
  <c r="U284" i="45"/>
  <c r="U283" i="45"/>
  <c r="W283" i="45"/>
  <c r="W284" i="45"/>
  <c r="P14" i="45"/>
  <c r="Q14" i="45"/>
  <c r="O14" i="45"/>
  <c r="T19" i="45"/>
  <c r="Z19" i="45" s="1"/>
  <c r="AF19" i="45" s="1"/>
  <c r="S19" i="45"/>
  <c r="Y19" i="45" s="1"/>
  <c r="AE19" i="45" s="1"/>
  <c r="R19" i="45"/>
  <c r="X19" i="45" s="1"/>
  <c r="AD19" i="45" s="1"/>
  <c r="V284" i="45" l="1"/>
  <c r="V283" i="45"/>
  <c r="L193" i="45"/>
  <c r="R193" i="45" s="1"/>
  <c r="O272" i="45"/>
  <c r="P272" i="45"/>
  <c r="Q272" i="45"/>
  <c r="N171" i="45" l="1"/>
  <c r="M171" i="45"/>
  <c r="S171" i="45" s="1"/>
  <c r="Y171" i="45" s="1"/>
  <c r="AE171" i="45" s="1"/>
  <c r="L171" i="45"/>
  <c r="R171" i="45" s="1"/>
  <c r="X171" i="45" s="1"/>
  <c r="AD171" i="45" s="1"/>
  <c r="T171" i="45"/>
  <c r="Z171" i="45" s="1"/>
  <c r="AF171" i="45" s="1"/>
  <c r="G169" i="45"/>
  <c r="H169" i="45"/>
  <c r="I169" i="45"/>
  <c r="J169" i="45"/>
  <c r="K169" i="45"/>
  <c r="O169" i="45"/>
  <c r="P169" i="45"/>
  <c r="Q169" i="45"/>
  <c r="F169" i="45"/>
  <c r="L281" i="45"/>
  <c r="R281" i="45" s="1"/>
  <c r="X281" i="45" s="1"/>
  <c r="AD281" i="45" s="1"/>
  <c r="M281" i="45"/>
  <c r="S281" i="45" s="1"/>
  <c r="Y281" i="45" s="1"/>
  <c r="AE281" i="45" s="1"/>
  <c r="N281" i="45"/>
  <c r="T281" i="45" s="1"/>
  <c r="Z281" i="45" s="1"/>
  <c r="AF281" i="45" s="1"/>
  <c r="O267" i="45" l="1"/>
  <c r="O263" i="45" s="1"/>
  <c r="O227" i="45"/>
  <c r="O208" i="45" s="1"/>
  <c r="Q276" i="45" l="1"/>
  <c r="Q275" i="45" s="1"/>
  <c r="P276" i="45"/>
  <c r="P275" i="45" s="1"/>
  <c r="O275" i="45"/>
  <c r="Q263" i="45"/>
  <c r="P263" i="45"/>
  <c r="P227" i="45"/>
  <c r="Q196" i="45"/>
  <c r="Q180" i="45" s="1"/>
  <c r="P196" i="45"/>
  <c r="P180" i="45" s="1"/>
  <c r="O196" i="45"/>
  <c r="O180" i="45" s="1"/>
  <c r="Q175" i="45"/>
  <c r="P175" i="45"/>
  <c r="O175" i="45"/>
  <c r="Q167" i="45"/>
  <c r="P167" i="45"/>
  <c r="O167" i="45"/>
  <c r="Q164" i="45"/>
  <c r="P164" i="45"/>
  <c r="O164" i="45"/>
  <c r="Q158" i="45"/>
  <c r="P158" i="45"/>
  <c r="O158" i="45"/>
  <c r="Q156" i="45"/>
  <c r="P156" i="45"/>
  <c r="O156" i="45"/>
  <c r="Q152" i="45"/>
  <c r="Q151" i="45" s="1"/>
  <c r="P152" i="45"/>
  <c r="P151" i="45" s="1"/>
  <c r="O152" i="45"/>
  <c r="O151" i="45" s="1"/>
  <c r="Q147" i="45"/>
  <c r="Q146" i="45" s="1"/>
  <c r="P147" i="45"/>
  <c r="P146" i="45" s="1"/>
  <c r="O146" i="45"/>
  <c r="Q143" i="45"/>
  <c r="Q142" i="45" s="1"/>
  <c r="P143" i="45"/>
  <c r="P142" i="45" s="1"/>
  <c r="O143" i="45"/>
  <c r="O142" i="45" s="1"/>
  <c r="Q134" i="45"/>
  <c r="P134" i="45"/>
  <c r="O134" i="45"/>
  <c r="Q131" i="45"/>
  <c r="P131" i="45"/>
  <c r="O131" i="45"/>
  <c r="Q128" i="45"/>
  <c r="P128" i="45"/>
  <c r="O128" i="45"/>
  <c r="Q126" i="45"/>
  <c r="Q125" i="45" s="1"/>
  <c r="P126" i="45"/>
  <c r="P125" i="45" s="1"/>
  <c r="O126" i="45"/>
  <c r="O125" i="45" s="1"/>
  <c r="Q121" i="45"/>
  <c r="Q120" i="45" s="1"/>
  <c r="P121" i="45"/>
  <c r="P120" i="45" s="1"/>
  <c r="O121" i="45"/>
  <c r="O120" i="45" s="1"/>
  <c r="Q117" i="45"/>
  <c r="Q115" i="45" s="1"/>
  <c r="Q114" i="45" s="1"/>
  <c r="P117" i="45"/>
  <c r="P115" i="45" s="1"/>
  <c r="P114" i="45" s="1"/>
  <c r="O117" i="45"/>
  <c r="O115" i="45" s="1"/>
  <c r="O114" i="45" s="1"/>
  <c r="Q111" i="45"/>
  <c r="Q110" i="45" s="1"/>
  <c r="P111" i="45"/>
  <c r="P110" i="45" s="1"/>
  <c r="O111" i="45"/>
  <c r="O110" i="45" s="1"/>
  <c r="Q106" i="45"/>
  <c r="P106" i="45"/>
  <c r="O106" i="45"/>
  <c r="Q103" i="45"/>
  <c r="P103" i="45"/>
  <c r="O103" i="45"/>
  <c r="Q99" i="45"/>
  <c r="Q98" i="45" s="1"/>
  <c r="P99" i="45"/>
  <c r="P98" i="45" s="1"/>
  <c r="O99" i="45"/>
  <c r="O98" i="45" s="1"/>
  <c r="Q94" i="45"/>
  <c r="Q90" i="45" s="1"/>
  <c r="Q89" i="45" s="1"/>
  <c r="P94" i="45"/>
  <c r="P90" i="45" s="1"/>
  <c r="P89" i="45" s="1"/>
  <c r="O94" i="45"/>
  <c r="O90" i="45" s="1"/>
  <c r="O89" i="45" s="1"/>
  <c r="Q86" i="45"/>
  <c r="Q85" i="45" s="1"/>
  <c r="P86" i="45"/>
  <c r="P85" i="45" s="1"/>
  <c r="O86" i="45"/>
  <c r="O85" i="45" s="1"/>
  <c r="Q83" i="45"/>
  <c r="Q82" i="45" s="1"/>
  <c r="P83" i="45"/>
  <c r="P82" i="45" s="1"/>
  <c r="O83" i="45"/>
  <c r="O82" i="45" s="1"/>
  <c r="Q79" i="45"/>
  <c r="Q78" i="45" s="1"/>
  <c r="P79" i="45"/>
  <c r="P78" i="45" s="1"/>
  <c r="O79" i="45"/>
  <c r="O78" i="45" s="1"/>
  <c r="Q76" i="45"/>
  <c r="Q75" i="45" s="1"/>
  <c r="P76" i="45"/>
  <c r="P75" i="45" s="1"/>
  <c r="O76" i="45"/>
  <c r="O75" i="45" s="1"/>
  <c r="Q73" i="45"/>
  <c r="Q72" i="45" s="1"/>
  <c r="P73" i="45"/>
  <c r="P72" i="45" s="1"/>
  <c r="O73" i="45"/>
  <c r="O72" i="45" s="1"/>
  <c r="Q69" i="45"/>
  <c r="Q68" i="45" s="1"/>
  <c r="P69" i="45"/>
  <c r="P68" i="45" s="1"/>
  <c r="O69" i="45"/>
  <c r="O68" i="45" s="1"/>
  <c r="Q61" i="45"/>
  <c r="P61" i="45"/>
  <c r="O61" i="45"/>
  <c r="Q59" i="45"/>
  <c r="P59" i="45"/>
  <c r="O59" i="45"/>
  <c r="Q55" i="45"/>
  <c r="P55" i="45"/>
  <c r="O55" i="45"/>
  <c r="Q52" i="45"/>
  <c r="P52" i="45"/>
  <c r="O52" i="45"/>
  <c r="Q50" i="45"/>
  <c r="P50" i="45"/>
  <c r="O50" i="45"/>
  <c r="Q46" i="45"/>
  <c r="P46" i="45"/>
  <c r="O46" i="45"/>
  <c r="Q44" i="45"/>
  <c r="P44" i="45"/>
  <c r="O44" i="45"/>
  <c r="Q41" i="45"/>
  <c r="P41" i="45"/>
  <c r="O41" i="45"/>
  <c r="Q38" i="45"/>
  <c r="P38" i="45"/>
  <c r="O38" i="45"/>
  <c r="Q35" i="45"/>
  <c r="P35" i="45"/>
  <c r="O35" i="45"/>
  <c r="Q31" i="45"/>
  <c r="P31" i="45"/>
  <c r="O31" i="45"/>
  <c r="Q28" i="45"/>
  <c r="P28" i="45"/>
  <c r="O28" i="45"/>
  <c r="Q26" i="45"/>
  <c r="P26" i="45"/>
  <c r="O26" i="45"/>
  <c r="Q24" i="45"/>
  <c r="P24" i="45"/>
  <c r="O24" i="45"/>
  <c r="Q22" i="45"/>
  <c r="P22" i="45"/>
  <c r="O22" i="45"/>
  <c r="O163" i="45" l="1"/>
  <c r="Q102" i="45"/>
  <c r="Q97" i="45" s="1"/>
  <c r="O49" i="45"/>
  <c r="P49" i="45"/>
  <c r="P43" i="45" s="1"/>
  <c r="P21" i="45"/>
  <c r="P20" i="45" s="1"/>
  <c r="Q30" i="45"/>
  <c r="P58" i="45"/>
  <c r="P54" i="45" s="1"/>
  <c r="O102" i="45"/>
  <c r="O97" i="45" s="1"/>
  <c r="P102" i="45"/>
  <c r="Q21" i="45"/>
  <c r="Q20" i="45" s="1"/>
  <c r="O58" i="45"/>
  <c r="O54" i="45" s="1"/>
  <c r="P97" i="45"/>
  <c r="Q109" i="45"/>
  <c r="Q49" i="45"/>
  <c r="Q43" i="45" s="1"/>
  <c r="P124" i="45"/>
  <c r="P163" i="45"/>
  <c r="O30" i="45"/>
  <c r="O21" i="45"/>
  <c r="O20" i="45" s="1"/>
  <c r="Q58" i="45"/>
  <c r="Q54" i="45" s="1"/>
  <c r="P67" i="45"/>
  <c r="P64" i="45" s="1"/>
  <c r="P109" i="45"/>
  <c r="Q67" i="45"/>
  <c r="Q64" i="45" s="1"/>
  <c r="O109" i="45"/>
  <c r="O67" i="45"/>
  <c r="O64" i="45" s="1"/>
  <c r="Q124" i="45"/>
  <c r="Q163" i="45"/>
  <c r="O174" i="45"/>
  <c r="O173" i="45" s="1"/>
  <c r="P208" i="45"/>
  <c r="P174" i="45" s="1"/>
  <c r="P173" i="45" s="1"/>
  <c r="P30" i="45"/>
  <c r="O43" i="45"/>
  <c r="O123" i="45"/>
  <c r="Q227" i="45"/>
  <c r="Q208" i="45" s="1"/>
  <c r="Q174" i="45" s="1"/>
  <c r="Q173" i="45" s="1"/>
  <c r="O296" i="45" l="1"/>
  <c r="Q298" i="45"/>
  <c r="Q13" i="45"/>
  <c r="Q295" i="45" s="1"/>
  <c r="O63" i="45"/>
  <c r="P123" i="45"/>
  <c r="P296" i="45" s="1"/>
  <c r="Q123" i="45"/>
  <c r="Q297" i="45" s="1"/>
  <c r="H276" i="45"/>
  <c r="I276" i="45"/>
  <c r="J276" i="45"/>
  <c r="K276" i="45"/>
  <c r="F276" i="45"/>
  <c r="N277" i="45"/>
  <c r="T277" i="45" s="1"/>
  <c r="Z277" i="45" s="1"/>
  <c r="AF277" i="45" s="1"/>
  <c r="M277" i="45"/>
  <c r="S277" i="45" s="1"/>
  <c r="Y277" i="45" s="1"/>
  <c r="AE277" i="45" s="1"/>
  <c r="L277" i="45"/>
  <c r="R277" i="45" s="1"/>
  <c r="X277" i="45" s="1"/>
  <c r="AD277" i="45" s="1"/>
  <c r="Q296" i="45" l="1"/>
  <c r="Q12" i="45"/>
  <c r="P297" i="45"/>
  <c r="P298" i="45"/>
  <c r="P13" i="45"/>
  <c r="O297" i="45"/>
  <c r="O298" i="45"/>
  <c r="O13" i="45"/>
  <c r="P63" i="45"/>
  <c r="Q63" i="45"/>
  <c r="Q172" i="45" s="1"/>
  <c r="Q299" i="45" s="1"/>
  <c r="Q302" i="45" s="1"/>
  <c r="L186" i="45"/>
  <c r="R186" i="45" s="1"/>
  <c r="X186" i="45" s="1"/>
  <c r="AD186" i="45" s="1"/>
  <c r="P295" i="45" l="1"/>
  <c r="P12" i="45"/>
  <c r="P172" i="45" s="1"/>
  <c r="O295" i="45"/>
  <c r="O12" i="45"/>
  <c r="O172" i="45" s="1"/>
  <c r="O284" i="45" s="1"/>
  <c r="Q283" i="45"/>
  <c r="Q284" i="45"/>
  <c r="K212" i="45"/>
  <c r="J212" i="45"/>
  <c r="K233" i="45"/>
  <c r="J233" i="45"/>
  <c r="I233" i="45"/>
  <c r="I212" i="45"/>
  <c r="P299" i="45" l="1"/>
  <c r="P302" i="45" s="1"/>
  <c r="P284" i="45"/>
  <c r="P283" i="45"/>
  <c r="O283" i="45"/>
  <c r="L194" i="45"/>
  <c r="R194" i="45" s="1"/>
  <c r="X194" i="45" s="1"/>
  <c r="AD194" i="45" s="1"/>
  <c r="L192" i="45"/>
  <c r="R192" i="45" s="1"/>
  <c r="X192" i="45" s="1"/>
  <c r="AD192" i="45" s="1"/>
  <c r="N192" i="45"/>
  <c r="T192" i="45" s="1"/>
  <c r="Z192" i="45" s="1"/>
  <c r="AF192" i="45" s="1"/>
  <c r="M192" i="45"/>
  <c r="S192" i="45" s="1"/>
  <c r="Y192" i="45" s="1"/>
  <c r="AE192" i="45" s="1"/>
  <c r="N194" i="45" l="1"/>
  <c r="T194" i="45" s="1"/>
  <c r="Z194" i="45" s="1"/>
  <c r="AF194" i="45" s="1"/>
  <c r="M194" i="45"/>
  <c r="S194" i="45" s="1"/>
  <c r="Y194" i="45" s="1"/>
  <c r="AE194" i="45" s="1"/>
  <c r="I275" i="45" l="1"/>
  <c r="J275" i="45"/>
  <c r="K275" i="45"/>
  <c r="I263" i="45"/>
  <c r="J263" i="45"/>
  <c r="K263" i="45"/>
  <c r="I227" i="45"/>
  <c r="I208" i="45" s="1"/>
  <c r="J227" i="45"/>
  <c r="J208" i="45" s="1"/>
  <c r="K227" i="45"/>
  <c r="K208" i="45" s="1"/>
  <c r="I196" i="45"/>
  <c r="I180" i="45" s="1"/>
  <c r="J196" i="45"/>
  <c r="J180" i="45" s="1"/>
  <c r="K196" i="45"/>
  <c r="K180" i="45" s="1"/>
  <c r="I175" i="45"/>
  <c r="J175" i="45"/>
  <c r="K175" i="45"/>
  <c r="I167" i="45"/>
  <c r="J167" i="45"/>
  <c r="K167" i="45"/>
  <c r="I164" i="45"/>
  <c r="J164" i="45"/>
  <c r="K164" i="45"/>
  <c r="I158" i="45"/>
  <c r="J158" i="45"/>
  <c r="K158" i="45"/>
  <c r="I156" i="45"/>
  <c r="J156" i="45"/>
  <c r="K156" i="45"/>
  <c r="I152" i="45"/>
  <c r="I151" i="45" s="1"/>
  <c r="J152" i="45"/>
  <c r="J151" i="45" s="1"/>
  <c r="K152" i="45"/>
  <c r="K151" i="45" s="1"/>
  <c r="I147" i="45"/>
  <c r="I146" i="45" s="1"/>
  <c r="J147" i="45"/>
  <c r="J146" i="45" s="1"/>
  <c r="K147" i="45"/>
  <c r="K146" i="45" s="1"/>
  <c r="I143" i="45"/>
  <c r="I142" i="45" s="1"/>
  <c r="J143" i="45"/>
  <c r="J142" i="45" s="1"/>
  <c r="K143" i="45"/>
  <c r="K142" i="45" s="1"/>
  <c r="I134" i="45"/>
  <c r="J134" i="45"/>
  <c r="K134" i="45"/>
  <c r="I131" i="45"/>
  <c r="J131" i="45"/>
  <c r="K131" i="45"/>
  <c r="I128" i="45"/>
  <c r="J128" i="45"/>
  <c r="K128" i="45"/>
  <c r="I126" i="45"/>
  <c r="I125" i="45" s="1"/>
  <c r="J126" i="45"/>
  <c r="J125" i="45" s="1"/>
  <c r="K126" i="45"/>
  <c r="K125" i="45" s="1"/>
  <c r="I121" i="45"/>
  <c r="I120" i="45" s="1"/>
  <c r="J121" i="45"/>
  <c r="J120" i="45" s="1"/>
  <c r="K121" i="45"/>
  <c r="K120" i="45" s="1"/>
  <c r="I117" i="45"/>
  <c r="I115" i="45" s="1"/>
  <c r="I114" i="45" s="1"/>
  <c r="J117" i="45"/>
  <c r="K117" i="45"/>
  <c r="K115" i="45" s="1"/>
  <c r="K114" i="45" s="1"/>
  <c r="J115" i="45"/>
  <c r="J114" i="45" s="1"/>
  <c r="I111" i="45"/>
  <c r="I110" i="45" s="1"/>
  <c r="J111" i="45"/>
  <c r="J110" i="45" s="1"/>
  <c r="K111" i="45"/>
  <c r="K110" i="45" s="1"/>
  <c r="I106" i="45"/>
  <c r="J106" i="45"/>
  <c r="K106" i="45"/>
  <c r="I103" i="45"/>
  <c r="J103" i="45"/>
  <c r="K103" i="45"/>
  <c r="I99" i="45"/>
  <c r="I98" i="45" s="1"/>
  <c r="J99" i="45"/>
  <c r="J98" i="45" s="1"/>
  <c r="K99" i="45"/>
  <c r="K98" i="45" s="1"/>
  <c r="I94" i="45"/>
  <c r="I90" i="45" s="1"/>
  <c r="I89" i="45" s="1"/>
  <c r="J94" i="45"/>
  <c r="J90" i="45" s="1"/>
  <c r="J89" i="45" s="1"/>
  <c r="K94" i="45"/>
  <c r="K90" i="45" s="1"/>
  <c r="K89" i="45" s="1"/>
  <c r="I86" i="45"/>
  <c r="I85" i="45" s="1"/>
  <c r="J86" i="45"/>
  <c r="J85" i="45" s="1"/>
  <c r="K86" i="45"/>
  <c r="K85" i="45" s="1"/>
  <c r="I83" i="45"/>
  <c r="I82" i="45" s="1"/>
  <c r="J83" i="45"/>
  <c r="J82" i="45" s="1"/>
  <c r="K83" i="45"/>
  <c r="K82" i="45" s="1"/>
  <c r="I79" i="45"/>
  <c r="I78" i="45" s="1"/>
  <c r="J79" i="45"/>
  <c r="J78" i="45" s="1"/>
  <c r="K79" i="45"/>
  <c r="K78" i="45" s="1"/>
  <c r="I76" i="45"/>
  <c r="I75" i="45" s="1"/>
  <c r="J76" i="45"/>
  <c r="J75" i="45" s="1"/>
  <c r="K76" i="45"/>
  <c r="K75" i="45" s="1"/>
  <c r="I73" i="45"/>
  <c r="I72" i="45" s="1"/>
  <c r="J73" i="45"/>
  <c r="J72" i="45" s="1"/>
  <c r="K73" i="45"/>
  <c r="K72" i="45" s="1"/>
  <c r="I69" i="45"/>
  <c r="I68" i="45" s="1"/>
  <c r="J69" i="45"/>
  <c r="J68" i="45" s="1"/>
  <c r="K69" i="45"/>
  <c r="K68" i="45" s="1"/>
  <c r="I61" i="45"/>
  <c r="J61" i="45"/>
  <c r="K61" i="45"/>
  <c r="I59" i="45"/>
  <c r="J59" i="45"/>
  <c r="K59" i="45"/>
  <c r="I55" i="45"/>
  <c r="J55" i="45"/>
  <c r="K55" i="45"/>
  <c r="I52" i="45"/>
  <c r="J52" i="45"/>
  <c r="K52" i="45"/>
  <c r="I50" i="45"/>
  <c r="J50" i="45"/>
  <c r="K50" i="45"/>
  <c r="I28" i="45"/>
  <c r="J28" i="45"/>
  <c r="K28" i="45"/>
  <c r="I26" i="45"/>
  <c r="J26" i="45"/>
  <c r="K26" i="45"/>
  <c r="I24" i="45"/>
  <c r="J24" i="45"/>
  <c r="K24" i="45"/>
  <c r="I46" i="45"/>
  <c r="J46" i="45"/>
  <c r="K46" i="45"/>
  <c r="I44" i="45"/>
  <c r="J44" i="45"/>
  <c r="K44" i="45"/>
  <c r="I22" i="45"/>
  <c r="J22" i="45"/>
  <c r="K22" i="45"/>
  <c r="I41" i="45"/>
  <c r="J41" i="45"/>
  <c r="K41" i="45"/>
  <c r="I38" i="45"/>
  <c r="J38" i="45"/>
  <c r="K38" i="45"/>
  <c r="I35" i="45"/>
  <c r="J35" i="45"/>
  <c r="K35" i="45"/>
  <c r="I31" i="45"/>
  <c r="J31" i="45"/>
  <c r="K31" i="45"/>
  <c r="I14" i="45"/>
  <c r="I298" i="45" s="1"/>
  <c r="J14" i="45"/>
  <c r="J298" i="45" s="1"/>
  <c r="K14" i="45"/>
  <c r="K298" i="45" s="1"/>
  <c r="N282" i="45"/>
  <c r="T282" i="45" s="1"/>
  <c r="Z282" i="45" s="1"/>
  <c r="AF282" i="45" s="1"/>
  <c r="M282" i="45"/>
  <c r="S282" i="45" s="1"/>
  <c r="Y282" i="45" s="1"/>
  <c r="AE282" i="45" s="1"/>
  <c r="L282" i="45"/>
  <c r="R282" i="45" s="1"/>
  <c r="X282" i="45" s="1"/>
  <c r="AD282" i="45" s="1"/>
  <c r="N280" i="45"/>
  <c r="T280" i="45" s="1"/>
  <c r="Z280" i="45" s="1"/>
  <c r="AF280" i="45" s="1"/>
  <c r="M280" i="45"/>
  <c r="S280" i="45" s="1"/>
  <c r="Y280" i="45" s="1"/>
  <c r="AE280" i="45" s="1"/>
  <c r="L280" i="45"/>
  <c r="R280" i="45" s="1"/>
  <c r="X280" i="45" s="1"/>
  <c r="AD280" i="45" s="1"/>
  <c r="N279" i="45"/>
  <c r="T279" i="45" s="1"/>
  <c r="Z279" i="45" s="1"/>
  <c r="AF279" i="45" s="1"/>
  <c r="L279" i="45"/>
  <c r="R279" i="45" s="1"/>
  <c r="X279" i="45" s="1"/>
  <c r="AD279" i="45" s="1"/>
  <c r="N274" i="45"/>
  <c r="T274" i="45" s="1"/>
  <c r="Z274" i="45" s="1"/>
  <c r="AF274" i="45" s="1"/>
  <c r="M274" i="45"/>
  <c r="S274" i="45" s="1"/>
  <c r="Y274" i="45" s="1"/>
  <c r="AE274" i="45" s="1"/>
  <c r="L274" i="45"/>
  <c r="R274" i="45" s="1"/>
  <c r="X274" i="45" s="1"/>
  <c r="AD274" i="45" s="1"/>
  <c r="N273" i="45"/>
  <c r="M273" i="45"/>
  <c r="L273" i="45"/>
  <c r="N271" i="45"/>
  <c r="T271" i="45" s="1"/>
  <c r="Z271" i="45" s="1"/>
  <c r="AF271" i="45" s="1"/>
  <c r="M271" i="45"/>
  <c r="S271" i="45" s="1"/>
  <c r="Y271" i="45" s="1"/>
  <c r="AE271" i="45" s="1"/>
  <c r="L271" i="45"/>
  <c r="R271" i="45" s="1"/>
  <c r="X271" i="45" s="1"/>
  <c r="AD271" i="45" s="1"/>
  <c r="N270" i="45"/>
  <c r="T270" i="45" s="1"/>
  <c r="Z270" i="45" s="1"/>
  <c r="AF270" i="45" s="1"/>
  <c r="M270" i="45"/>
  <c r="S270" i="45" s="1"/>
  <c r="Y270" i="45" s="1"/>
  <c r="AE270" i="45" s="1"/>
  <c r="L270" i="45"/>
  <c r="R270" i="45" s="1"/>
  <c r="X270" i="45" s="1"/>
  <c r="AD270" i="45" s="1"/>
  <c r="N269" i="45"/>
  <c r="T269" i="45" s="1"/>
  <c r="Z269" i="45" s="1"/>
  <c r="AF269" i="45" s="1"/>
  <c r="M269" i="45"/>
  <c r="S269" i="45" s="1"/>
  <c r="Y269" i="45" s="1"/>
  <c r="AE269" i="45" s="1"/>
  <c r="L269" i="45"/>
  <c r="R269" i="45" s="1"/>
  <c r="X269" i="45" s="1"/>
  <c r="AD269" i="45" s="1"/>
  <c r="N268" i="45"/>
  <c r="T268" i="45" s="1"/>
  <c r="Z268" i="45" s="1"/>
  <c r="AF268" i="45" s="1"/>
  <c r="M268" i="45"/>
  <c r="S268" i="45" s="1"/>
  <c r="Y268" i="45" s="1"/>
  <c r="AE268" i="45" s="1"/>
  <c r="L268" i="45"/>
  <c r="R268" i="45" s="1"/>
  <c r="X268" i="45" s="1"/>
  <c r="AD268" i="45" s="1"/>
  <c r="N266" i="45"/>
  <c r="T266" i="45" s="1"/>
  <c r="Z266" i="45" s="1"/>
  <c r="AF266" i="45" s="1"/>
  <c r="M266" i="45"/>
  <c r="S266" i="45" s="1"/>
  <c r="Y266" i="45" s="1"/>
  <c r="AE266" i="45" s="1"/>
  <c r="L266" i="45"/>
  <c r="R266" i="45" s="1"/>
  <c r="X266" i="45" s="1"/>
  <c r="AD266" i="45" s="1"/>
  <c r="N265" i="45"/>
  <c r="T265" i="45" s="1"/>
  <c r="Z265" i="45" s="1"/>
  <c r="AF265" i="45" s="1"/>
  <c r="M265" i="45"/>
  <c r="S265" i="45" s="1"/>
  <c r="Y265" i="45" s="1"/>
  <c r="AE265" i="45" s="1"/>
  <c r="L265" i="45"/>
  <c r="R265" i="45" s="1"/>
  <c r="X265" i="45" s="1"/>
  <c r="AD265" i="45" s="1"/>
  <c r="N264" i="45"/>
  <c r="T264" i="45" s="1"/>
  <c r="Z264" i="45" s="1"/>
  <c r="AF264" i="45" s="1"/>
  <c r="M264" i="45"/>
  <c r="S264" i="45" s="1"/>
  <c r="Y264" i="45" s="1"/>
  <c r="AE264" i="45" s="1"/>
  <c r="L264" i="45"/>
  <c r="R264" i="45" s="1"/>
  <c r="X264" i="45" s="1"/>
  <c r="AD264" i="45" s="1"/>
  <c r="N262" i="45"/>
  <c r="T262" i="45" s="1"/>
  <c r="Z262" i="45" s="1"/>
  <c r="AF262" i="45" s="1"/>
  <c r="M262" i="45"/>
  <c r="S262" i="45" s="1"/>
  <c r="Y262" i="45" s="1"/>
  <c r="AE262" i="45" s="1"/>
  <c r="L262" i="45"/>
  <c r="R262" i="45" s="1"/>
  <c r="X262" i="45" s="1"/>
  <c r="AD262" i="45" s="1"/>
  <c r="N261" i="45"/>
  <c r="T261" i="45" s="1"/>
  <c r="Z261" i="45" s="1"/>
  <c r="AF261" i="45" s="1"/>
  <c r="M261" i="45"/>
  <c r="S261" i="45" s="1"/>
  <c r="Y261" i="45" s="1"/>
  <c r="AE261" i="45" s="1"/>
  <c r="L261" i="45"/>
  <c r="R261" i="45" s="1"/>
  <c r="X261" i="45" s="1"/>
  <c r="AD261" i="45" s="1"/>
  <c r="N260" i="45"/>
  <c r="T260" i="45" s="1"/>
  <c r="Z260" i="45" s="1"/>
  <c r="AF260" i="45" s="1"/>
  <c r="M260" i="45"/>
  <c r="S260" i="45" s="1"/>
  <c r="Y260" i="45" s="1"/>
  <c r="AE260" i="45" s="1"/>
  <c r="L260" i="45"/>
  <c r="R260" i="45" s="1"/>
  <c r="X260" i="45" s="1"/>
  <c r="AD260" i="45" s="1"/>
  <c r="N259" i="45"/>
  <c r="T259" i="45" s="1"/>
  <c r="Z259" i="45" s="1"/>
  <c r="AF259" i="45" s="1"/>
  <c r="M259" i="45"/>
  <c r="S259" i="45" s="1"/>
  <c r="Y259" i="45" s="1"/>
  <c r="AE259" i="45" s="1"/>
  <c r="L259" i="45"/>
  <c r="R259" i="45" s="1"/>
  <c r="X259" i="45" s="1"/>
  <c r="AD259" i="45" s="1"/>
  <c r="N258" i="45"/>
  <c r="T258" i="45" s="1"/>
  <c r="Z258" i="45" s="1"/>
  <c r="AF258" i="45" s="1"/>
  <c r="M258" i="45"/>
  <c r="S258" i="45" s="1"/>
  <c r="Y258" i="45" s="1"/>
  <c r="AE258" i="45" s="1"/>
  <c r="L258" i="45"/>
  <c r="R258" i="45" s="1"/>
  <c r="X258" i="45" s="1"/>
  <c r="AD258" i="45" s="1"/>
  <c r="N257" i="45"/>
  <c r="T257" i="45" s="1"/>
  <c r="Z257" i="45" s="1"/>
  <c r="AF257" i="45" s="1"/>
  <c r="M257" i="45"/>
  <c r="S257" i="45" s="1"/>
  <c r="Y257" i="45" s="1"/>
  <c r="AE257" i="45" s="1"/>
  <c r="L257" i="45"/>
  <c r="R257" i="45" s="1"/>
  <c r="X257" i="45" s="1"/>
  <c r="AD257" i="45" s="1"/>
  <c r="N256" i="45"/>
  <c r="T256" i="45" s="1"/>
  <c r="Z256" i="45" s="1"/>
  <c r="AF256" i="45" s="1"/>
  <c r="M256" i="45"/>
  <c r="S256" i="45" s="1"/>
  <c r="Y256" i="45" s="1"/>
  <c r="AE256" i="45" s="1"/>
  <c r="L256" i="45"/>
  <c r="R256" i="45" s="1"/>
  <c r="X256" i="45" s="1"/>
  <c r="AD256" i="45" s="1"/>
  <c r="N255" i="45"/>
  <c r="T255" i="45" s="1"/>
  <c r="Z255" i="45" s="1"/>
  <c r="AF255" i="45" s="1"/>
  <c r="M255" i="45"/>
  <c r="S255" i="45" s="1"/>
  <c r="Y255" i="45" s="1"/>
  <c r="AE255" i="45" s="1"/>
  <c r="L255" i="45"/>
  <c r="R255" i="45" s="1"/>
  <c r="X255" i="45" s="1"/>
  <c r="AD255" i="45" s="1"/>
  <c r="N254" i="45"/>
  <c r="T254" i="45" s="1"/>
  <c r="Z254" i="45" s="1"/>
  <c r="AF254" i="45" s="1"/>
  <c r="M254" i="45"/>
  <c r="S254" i="45" s="1"/>
  <c r="Y254" i="45" s="1"/>
  <c r="AE254" i="45" s="1"/>
  <c r="L254" i="45"/>
  <c r="R254" i="45" s="1"/>
  <c r="X254" i="45" s="1"/>
  <c r="AD254" i="45" s="1"/>
  <c r="N253" i="45"/>
  <c r="T253" i="45" s="1"/>
  <c r="Z253" i="45" s="1"/>
  <c r="AF253" i="45" s="1"/>
  <c r="M253" i="45"/>
  <c r="S253" i="45" s="1"/>
  <c r="Y253" i="45" s="1"/>
  <c r="AE253" i="45" s="1"/>
  <c r="L253" i="45"/>
  <c r="R253" i="45" s="1"/>
  <c r="X253" i="45" s="1"/>
  <c r="AD253" i="45" s="1"/>
  <c r="N252" i="45"/>
  <c r="T252" i="45" s="1"/>
  <c r="Z252" i="45" s="1"/>
  <c r="AF252" i="45" s="1"/>
  <c r="M252" i="45"/>
  <c r="S252" i="45" s="1"/>
  <c r="Y252" i="45" s="1"/>
  <c r="AE252" i="45" s="1"/>
  <c r="L252" i="45"/>
  <c r="R252" i="45" s="1"/>
  <c r="X252" i="45" s="1"/>
  <c r="AD252" i="45" s="1"/>
  <c r="N251" i="45"/>
  <c r="T251" i="45" s="1"/>
  <c r="Z251" i="45" s="1"/>
  <c r="AF251" i="45" s="1"/>
  <c r="M251" i="45"/>
  <c r="S251" i="45" s="1"/>
  <c r="Y251" i="45" s="1"/>
  <c r="AE251" i="45" s="1"/>
  <c r="L251" i="45"/>
  <c r="R251" i="45" s="1"/>
  <c r="X251" i="45" s="1"/>
  <c r="AD251" i="45" s="1"/>
  <c r="N250" i="45"/>
  <c r="T250" i="45" s="1"/>
  <c r="Z250" i="45" s="1"/>
  <c r="AF250" i="45" s="1"/>
  <c r="M250" i="45"/>
  <c r="S250" i="45" s="1"/>
  <c r="Y250" i="45" s="1"/>
  <c r="AE250" i="45" s="1"/>
  <c r="L250" i="45"/>
  <c r="R250" i="45" s="1"/>
  <c r="X250" i="45" s="1"/>
  <c r="AD250" i="45" s="1"/>
  <c r="N249" i="45"/>
  <c r="T249" i="45" s="1"/>
  <c r="Z249" i="45" s="1"/>
  <c r="AF249" i="45" s="1"/>
  <c r="M249" i="45"/>
  <c r="S249" i="45" s="1"/>
  <c r="Y249" i="45" s="1"/>
  <c r="AE249" i="45" s="1"/>
  <c r="L249" i="45"/>
  <c r="R249" i="45" s="1"/>
  <c r="X249" i="45" s="1"/>
  <c r="AD249" i="45" s="1"/>
  <c r="N248" i="45"/>
  <c r="T248" i="45" s="1"/>
  <c r="Z248" i="45" s="1"/>
  <c r="AF248" i="45" s="1"/>
  <c r="M248" i="45"/>
  <c r="S248" i="45" s="1"/>
  <c r="Y248" i="45" s="1"/>
  <c r="AE248" i="45" s="1"/>
  <c r="L248" i="45"/>
  <c r="R248" i="45" s="1"/>
  <c r="X248" i="45" s="1"/>
  <c r="AD248" i="45" s="1"/>
  <c r="N247" i="45"/>
  <c r="T247" i="45" s="1"/>
  <c r="Z247" i="45" s="1"/>
  <c r="AF247" i="45" s="1"/>
  <c r="M247" i="45"/>
  <c r="S247" i="45" s="1"/>
  <c r="Y247" i="45" s="1"/>
  <c r="AE247" i="45" s="1"/>
  <c r="L247" i="45"/>
  <c r="R247" i="45" s="1"/>
  <c r="X247" i="45" s="1"/>
  <c r="AD247" i="45" s="1"/>
  <c r="N246" i="45"/>
  <c r="T246" i="45" s="1"/>
  <c r="Z246" i="45" s="1"/>
  <c r="AF246" i="45" s="1"/>
  <c r="M246" i="45"/>
  <c r="S246" i="45" s="1"/>
  <c r="Y246" i="45" s="1"/>
  <c r="AE246" i="45" s="1"/>
  <c r="L246" i="45"/>
  <c r="R246" i="45" s="1"/>
  <c r="X246" i="45" s="1"/>
  <c r="AD246" i="45" s="1"/>
  <c r="N245" i="45"/>
  <c r="T245" i="45" s="1"/>
  <c r="Z245" i="45" s="1"/>
  <c r="AF245" i="45" s="1"/>
  <c r="M245" i="45"/>
  <c r="S245" i="45" s="1"/>
  <c r="Y245" i="45" s="1"/>
  <c r="AE245" i="45" s="1"/>
  <c r="L245" i="45"/>
  <c r="R245" i="45" s="1"/>
  <c r="X245" i="45" s="1"/>
  <c r="AD245" i="45" s="1"/>
  <c r="N244" i="45"/>
  <c r="T244" i="45" s="1"/>
  <c r="Z244" i="45" s="1"/>
  <c r="AF244" i="45" s="1"/>
  <c r="M244" i="45"/>
  <c r="S244" i="45" s="1"/>
  <c r="Y244" i="45" s="1"/>
  <c r="AE244" i="45" s="1"/>
  <c r="L244" i="45"/>
  <c r="R244" i="45" s="1"/>
  <c r="X244" i="45" s="1"/>
  <c r="AD244" i="45" s="1"/>
  <c r="N243" i="45"/>
  <c r="T243" i="45" s="1"/>
  <c r="Z243" i="45" s="1"/>
  <c r="AF243" i="45" s="1"/>
  <c r="M243" i="45"/>
  <c r="S243" i="45" s="1"/>
  <c r="Y243" i="45" s="1"/>
  <c r="AE243" i="45" s="1"/>
  <c r="L243" i="45"/>
  <c r="R243" i="45" s="1"/>
  <c r="X243" i="45" s="1"/>
  <c r="AD243" i="45" s="1"/>
  <c r="N242" i="45"/>
  <c r="T242" i="45" s="1"/>
  <c r="Z242" i="45" s="1"/>
  <c r="AF242" i="45" s="1"/>
  <c r="M242" i="45"/>
  <c r="S242" i="45" s="1"/>
  <c r="Y242" i="45" s="1"/>
  <c r="AE242" i="45" s="1"/>
  <c r="L242" i="45"/>
  <c r="R242" i="45" s="1"/>
  <c r="X242" i="45" s="1"/>
  <c r="AD242" i="45" s="1"/>
  <c r="N241" i="45"/>
  <c r="T241" i="45" s="1"/>
  <c r="Z241" i="45" s="1"/>
  <c r="AF241" i="45" s="1"/>
  <c r="M241" i="45"/>
  <c r="S241" i="45" s="1"/>
  <c r="Y241" i="45" s="1"/>
  <c r="AE241" i="45" s="1"/>
  <c r="L241" i="45"/>
  <c r="R241" i="45" s="1"/>
  <c r="X241" i="45" s="1"/>
  <c r="AD241" i="45" s="1"/>
  <c r="N240" i="45"/>
  <c r="T240" i="45" s="1"/>
  <c r="Z240" i="45" s="1"/>
  <c r="AF240" i="45" s="1"/>
  <c r="M240" i="45"/>
  <c r="S240" i="45" s="1"/>
  <c r="Y240" i="45" s="1"/>
  <c r="AE240" i="45" s="1"/>
  <c r="L240" i="45"/>
  <c r="R240" i="45" s="1"/>
  <c r="X240" i="45" s="1"/>
  <c r="AD240" i="45" s="1"/>
  <c r="N239" i="45"/>
  <c r="T239" i="45" s="1"/>
  <c r="Z239" i="45" s="1"/>
  <c r="AF239" i="45" s="1"/>
  <c r="M239" i="45"/>
  <c r="S239" i="45" s="1"/>
  <c r="Y239" i="45" s="1"/>
  <c r="AE239" i="45" s="1"/>
  <c r="L239" i="45"/>
  <c r="R239" i="45" s="1"/>
  <c r="X239" i="45" s="1"/>
  <c r="AD239" i="45" s="1"/>
  <c r="N238" i="45"/>
  <c r="T238" i="45" s="1"/>
  <c r="Z238" i="45" s="1"/>
  <c r="AF238" i="45" s="1"/>
  <c r="M238" i="45"/>
  <c r="S238" i="45" s="1"/>
  <c r="Y238" i="45" s="1"/>
  <c r="AE238" i="45" s="1"/>
  <c r="L238" i="45"/>
  <c r="R238" i="45" s="1"/>
  <c r="X238" i="45" s="1"/>
  <c r="AD238" i="45" s="1"/>
  <c r="N237" i="45"/>
  <c r="T237" i="45" s="1"/>
  <c r="Z237" i="45" s="1"/>
  <c r="AF237" i="45" s="1"/>
  <c r="M237" i="45"/>
  <c r="S237" i="45" s="1"/>
  <c r="Y237" i="45" s="1"/>
  <c r="AE237" i="45" s="1"/>
  <c r="L237" i="45"/>
  <c r="R237" i="45" s="1"/>
  <c r="X237" i="45" s="1"/>
  <c r="AD237" i="45" s="1"/>
  <c r="N236" i="45"/>
  <c r="T236" i="45" s="1"/>
  <c r="Z236" i="45" s="1"/>
  <c r="AF236" i="45" s="1"/>
  <c r="M236" i="45"/>
  <c r="S236" i="45" s="1"/>
  <c r="Y236" i="45" s="1"/>
  <c r="AE236" i="45" s="1"/>
  <c r="L236" i="45"/>
  <c r="R236" i="45" s="1"/>
  <c r="X236" i="45" s="1"/>
  <c r="AD236" i="45" s="1"/>
  <c r="N235" i="45"/>
  <c r="T235" i="45" s="1"/>
  <c r="Z235" i="45" s="1"/>
  <c r="AF235" i="45" s="1"/>
  <c r="M235" i="45"/>
  <c r="S235" i="45" s="1"/>
  <c r="Y235" i="45" s="1"/>
  <c r="AE235" i="45" s="1"/>
  <c r="L235" i="45"/>
  <c r="R235" i="45" s="1"/>
  <c r="X235" i="45" s="1"/>
  <c r="AD235" i="45" s="1"/>
  <c r="N234" i="45"/>
  <c r="T234" i="45" s="1"/>
  <c r="Z234" i="45" s="1"/>
  <c r="AF234" i="45" s="1"/>
  <c r="M234" i="45"/>
  <c r="S234" i="45" s="1"/>
  <c r="Y234" i="45" s="1"/>
  <c r="AE234" i="45" s="1"/>
  <c r="L234" i="45"/>
  <c r="R234" i="45" s="1"/>
  <c r="X234" i="45" s="1"/>
  <c r="AD234" i="45" s="1"/>
  <c r="N233" i="45"/>
  <c r="T233" i="45" s="1"/>
  <c r="Z233" i="45" s="1"/>
  <c r="AF233" i="45" s="1"/>
  <c r="M233" i="45"/>
  <c r="S233" i="45" s="1"/>
  <c r="Y233" i="45" s="1"/>
  <c r="AE233" i="45" s="1"/>
  <c r="L233" i="45"/>
  <c r="R233" i="45" s="1"/>
  <c r="X233" i="45" s="1"/>
  <c r="AD233" i="45" s="1"/>
  <c r="N232" i="45"/>
  <c r="T232" i="45" s="1"/>
  <c r="Z232" i="45" s="1"/>
  <c r="AF232" i="45" s="1"/>
  <c r="M232" i="45"/>
  <c r="S232" i="45" s="1"/>
  <c r="Y232" i="45" s="1"/>
  <c r="AE232" i="45" s="1"/>
  <c r="L232" i="45"/>
  <c r="R232" i="45" s="1"/>
  <c r="X232" i="45" s="1"/>
  <c r="AD232" i="45" s="1"/>
  <c r="N231" i="45"/>
  <c r="T231" i="45" s="1"/>
  <c r="Z231" i="45" s="1"/>
  <c r="AF231" i="45" s="1"/>
  <c r="M231" i="45"/>
  <c r="S231" i="45" s="1"/>
  <c r="Y231" i="45" s="1"/>
  <c r="AE231" i="45" s="1"/>
  <c r="L231" i="45"/>
  <c r="R231" i="45" s="1"/>
  <c r="X231" i="45" s="1"/>
  <c r="AD231" i="45" s="1"/>
  <c r="N230" i="45"/>
  <c r="T230" i="45" s="1"/>
  <c r="Z230" i="45" s="1"/>
  <c r="AF230" i="45" s="1"/>
  <c r="M230" i="45"/>
  <c r="S230" i="45" s="1"/>
  <c r="Y230" i="45" s="1"/>
  <c r="AE230" i="45" s="1"/>
  <c r="L230" i="45"/>
  <c r="R230" i="45" s="1"/>
  <c r="X230" i="45" s="1"/>
  <c r="AD230" i="45" s="1"/>
  <c r="N229" i="45"/>
  <c r="T229" i="45" s="1"/>
  <c r="Z229" i="45" s="1"/>
  <c r="AF229" i="45" s="1"/>
  <c r="M229" i="45"/>
  <c r="S229" i="45" s="1"/>
  <c r="Y229" i="45" s="1"/>
  <c r="AE229" i="45" s="1"/>
  <c r="L229" i="45"/>
  <c r="R229" i="45" s="1"/>
  <c r="X229" i="45" s="1"/>
  <c r="AD229" i="45" s="1"/>
  <c r="N228" i="45"/>
  <c r="T228" i="45" s="1"/>
  <c r="Z228" i="45" s="1"/>
  <c r="AF228" i="45" s="1"/>
  <c r="M228" i="45"/>
  <c r="S228" i="45" s="1"/>
  <c r="Y228" i="45" s="1"/>
  <c r="AE228" i="45" s="1"/>
  <c r="L228" i="45"/>
  <c r="R228" i="45" s="1"/>
  <c r="X228" i="45" s="1"/>
  <c r="AD228" i="45" s="1"/>
  <c r="N226" i="45"/>
  <c r="T226" i="45" s="1"/>
  <c r="Z226" i="45" s="1"/>
  <c r="AF226" i="45" s="1"/>
  <c r="M226" i="45"/>
  <c r="S226" i="45" s="1"/>
  <c r="Y226" i="45" s="1"/>
  <c r="AE226" i="45" s="1"/>
  <c r="L226" i="45"/>
  <c r="R226" i="45" s="1"/>
  <c r="X226" i="45" s="1"/>
  <c r="AD226" i="45" s="1"/>
  <c r="N225" i="45"/>
  <c r="T225" i="45" s="1"/>
  <c r="Z225" i="45" s="1"/>
  <c r="AF225" i="45" s="1"/>
  <c r="M225" i="45"/>
  <c r="S225" i="45" s="1"/>
  <c r="Y225" i="45" s="1"/>
  <c r="AE225" i="45" s="1"/>
  <c r="L225" i="45"/>
  <c r="R225" i="45" s="1"/>
  <c r="X225" i="45" s="1"/>
  <c r="AD225" i="45" s="1"/>
  <c r="N223" i="45"/>
  <c r="T223" i="45" s="1"/>
  <c r="Z223" i="45" s="1"/>
  <c r="AF223" i="45" s="1"/>
  <c r="M223" i="45"/>
  <c r="S223" i="45" s="1"/>
  <c r="Y223" i="45" s="1"/>
  <c r="AE223" i="45" s="1"/>
  <c r="L223" i="45"/>
  <c r="R223" i="45" s="1"/>
  <c r="X223" i="45" s="1"/>
  <c r="AD223" i="45" s="1"/>
  <c r="N222" i="45"/>
  <c r="T222" i="45" s="1"/>
  <c r="Z222" i="45" s="1"/>
  <c r="AF222" i="45" s="1"/>
  <c r="M222" i="45"/>
  <c r="S222" i="45" s="1"/>
  <c r="Y222" i="45" s="1"/>
  <c r="AE222" i="45" s="1"/>
  <c r="L222" i="45"/>
  <c r="R222" i="45" s="1"/>
  <c r="X222" i="45" s="1"/>
  <c r="AD222" i="45" s="1"/>
  <c r="N221" i="45"/>
  <c r="T221" i="45" s="1"/>
  <c r="Z221" i="45" s="1"/>
  <c r="AF221" i="45" s="1"/>
  <c r="M221" i="45"/>
  <c r="S221" i="45" s="1"/>
  <c r="Y221" i="45" s="1"/>
  <c r="AE221" i="45" s="1"/>
  <c r="L221" i="45"/>
  <c r="R221" i="45" s="1"/>
  <c r="X221" i="45" s="1"/>
  <c r="AD221" i="45" s="1"/>
  <c r="N220" i="45"/>
  <c r="T220" i="45" s="1"/>
  <c r="Z220" i="45" s="1"/>
  <c r="AF220" i="45" s="1"/>
  <c r="M220" i="45"/>
  <c r="S220" i="45" s="1"/>
  <c r="Y220" i="45" s="1"/>
  <c r="AE220" i="45" s="1"/>
  <c r="L220" i="45"/>
  <c r="R220" i="45" s="1"/>
  <c r="X220" i="45" s="1"/>
  <c r="AD220" i="45" s="1"/>
  <c r="N219" i="45"/>
  <c r="T219" i="45" s="1"/>
  <c r="Z219" i="45" s="1"/>
  <c r="AF219" i="45" s="1"/>
  <c r="M219" i="45"/>
  <c r="S219" i="45" s="1"/>
  <c r="Y219" i="45" s="1"/>
  <c r="AE219" i="45" s="1"/>
  <c r="L219" i="45"/>
  <c r="R219" i="45" s="1"/>
  <c r="X219" i="45" s="1"/>
  <c r="AD219" i="45" s="1"/>
  <c r="N218" i="45"/>
  <c r="T218" i="45" s="1"/>
  <c r="Z218" i="45" s="1"/>
  <c r="AF218" i="45" s="1"/>
  <c r="M218" i="45"/>
  <c r="S218" i="45" s="1"/>
  <c r="Y218" i="45" s="1"/>
  <c r="AE218" i="45" s="1"/>
  <c r="L218" i="45"/>
  <c r="R218" i="45" s="1"/>
  <c r="X218" i="45" s="1"/>
  <c r="AD218" i="45" s="1"/>
  <c r="N217" i="45"/>
  <c r="T217" i="45" s="1"/>
  <c r="Z217" i="45" s="1"/>
  <c r="AF217" i="45" s="1"/>
  <c r="M217" i="45"/>
  <c r="S217" i="45" s="1"/>
  <c r="Y217" i="45" s="1"/>
  <c r="AE217" i="45" s="1"/>
  <c r="L217" i="45"/>
  <c r="R217" i="45" s="1"/>
  <c r="X217" i="45" s="1"/>
  <c r="AD217" i="45" s="1"/>
  <c r="N216" i="45"/>
  <c r="T216" i="45" s="1"/>
  <c r="Z216" i="45" s="1"/>
  <c r="AF216" i="45" s="1"/>
  <c r="M216" i="45"/>
  <c r="S216" i="45" s="1"/>
  <c r="Y216" i="45" s="1"/>
  <c r="AE216" i="45" s="1"/>
  <c r="L216" i="45"/>
  <c r="R216" i="45" s="1"/>
  <c r="X216" i="45" s="1"/>
  <c r="AD216" i="45" s="1"/>
  <c r="N215" i="45"/>
  <c r="T215" i="45" s="1"/>
  <c r="Z215" i="45" s="1"/>
  <c r="AF215" i="45" s="1"/>
  <c r="M215" i="45"/>
  <c r="S215" i="45" s="1"/>
  <c r="Y215" i="45" s="1"/>
  <c r="AE215" i="45" s="1"/>
  <c r="L215" i="45"/>
  <c r="R215" i="45" s="1"/>
  <c r="X215" i="45" s="1"/>
  <c r="AD215" i="45" s="1"/>
  <c r="N214" i="45"/>
  <c r="T214" i="45" s="1"/>
  <c r="Z214" i="45" s="1"/>
  <c r="AF214" i="45" s="1"/>
  <c r="M214" i="45"/>
  <c r="S214" i="45" s="1"/>
  <c r="Y214" i="45" s="1"/>
  <c r="AE214" i="45" s="1"/>
  <c r="L214" i="45"/>
  <c r="R214" i="45" s="1"/>
  <c r="X214" i="45" s="1"/>
  <c r="AD214" i="45" s="1"/>
  <c r="N213" i="45"/>
  <c r="T213" i="45" s="1"/>
  <c r="Z213" i="45" s="1"/>
  <c r="AF213" i="45" s="1"/>
  <c r="M213" i="45"/>
  <c r="S213" i="45" s="1"/>
  <c r="Y213" i="45" s="1"/>
  <c r="AE213" i="45" s="1"/>
  <c r="L213" i="45"/>
  <c r="R213" i="45" s="1"/>
  <c r="X213" i="45" s="1"/>
  <c r="AD213" i="45" s="1"/>
  <c r="N212" i="45"/>
  <c r="T212" i="45" s="1"/>
  <c r="Z212" i="45" s="1"/>
  <c r="AF212" i="45" s="1"/>
  <c r="M212" i="45"/>
  <c r="S212" i="45" s="1"/>
  <c r="Y212" i="45" s="1"/>
  <c r="AE212" i="45" s="1"/>
  <c r="L212" i="45"/>
  <c r="R212" i="45" s="1"/>
  <c r="X212" i="45" s="1"/>
  <c r="AD212" i="45" s="1"/>
  <c r="N211" i="45"/>
  <c r="T211" i="45" s="1"/>
  <c r="Z211" i="45" s="1"/>
  <c r="AF211" i="45" s="1"/>
  <c r="M211" i="45"/>
  <c r="S211" i="45" s="1"/>
  <c r="Y211" i="45" s="1"/>
  <c r="AE211" i="45" s="1"/>
  <c r="L211" i="45"/>
  <c r="R211" i="45" s="1"/>
  <c r="X211" i="45" s="1"/>
  <c r="AD211" i="45" s="1"/>
  <c r="N210" i="45"/>
  <c r="T210" i="45" s="1"/>
  <c r="Z210" i="45" s="1"/>
  <c r="AF210" i="45" s="1"/>
  <c r="M210" i="45"/>
  <c r="S210" i="45" s="1"/>
  <c r="Y210" i="45" s="1"/>
  <c r="AE210" i="45" s="1"/>
  <c r="L210" i="45"/>
  <c r="R210" i="45" s="1"/>
  <c r="X210" i="45" s="1"/>
  <c r="AD210" i="45" s="1"/>
  <c r="N209" i="45"/>
  <c r="T209" i="45" s="1"/>
  <c r="Z209" i="45" s="1"/>
  <c r="AF209" i="45" s="1"/>
  <c r="M209" i="45"/>
  <c r="S209" i="45" s="1"/>
  <c r="Y209" i="45" s="1"/>
  <c r="AE209" i="45" s="1"/>
  <c r="L209" i="45"/>
  <c r="R209" i="45" s="1"/>
  <c r="X209" i="45" s="1"/>
  <c r="AD209" i="45" s="1"/>
  <c r="N207" i="45"/>
  <c r="T207" i="45" s="1"/>
  <c r="Z207" i="45" s="1"/>
  <c r="AF207" i="45" s="1"/>
  <c r="M207" i="45"/>
  <c r="S207" i="45" s="1"/>
  <c r="Y207" i="45" s="1"/>
  <c r="AE207" i="45" s="1"/>
  <c r="L207" i="45"/>
  <c r="R207" i="45" s="1"/>
  <c r="X207" i="45" s="1"/>
  <c r="AD207" i="45" s="1"/>
  <c r="N206" i="45"/>
  <c r="T206" i="45" s="1"/>
  <c r="Z206" i="45" s="1"/>
  <c r="AF206" i="45" s="1"/>
  <c r="M206" i="45"/>
  <c r="S206" i="45" s="1"/>
  <c r="Y206" i="45" s="1"/>
  <c r="AE206" i="45" s="1"/>
  <c r="L206" i="45"/>
  <c r="R206" i="45" s="1"/>
  <c r="X206" i="45" s="1"/>
  <c r="AD206" i="45" s="1"/>
  <c r="N205" i="45"/>
  <c r="T205" i="45" s="1"/>
  <c r="Z205" i="45" s="1"/>
  <c r="AF205" i="45" s="1"/>
  <c r="M205" i="45"/>
  <c r="S205" i="45" s="1"/>
  <c r="Y205" i="45" s="1"/>
  <c r="AE205" i="45" s="1"/>
  <c r="L205" i="45"/>
  <c r="R205" i="45" s="1"/>
  <c r="X205" i="45" s="1"/>
  <c r="AD205" i="45" s="1"/>
  <c r="N204" i="45"/>
  <c r="T204" i="45" s="1"/>
  <c r="Z204" i="45" s="1"/>
  <c r="AF204" i="45" s="1"/>
  <c r="M204" i="45"/>
  <c r="S204" i="45" s="1"/>
  <c r="Y204" i="45" s="1"/>
  <c r="AE204" i="45" s="1"/>
  <c r="L204" i="45"/>
  <c r="R204" i="45" s="1"/>
  <c r="X204" i="45" s="1"/>
  <c r="AD204" i="45" s="1"/>
  <c r="N203" i="45"/>
  <c r="T203" i="45" s="1"/>
  <c r="Z203" i="45" s="1"/>
  <c r="AF203" i="45" s="1"/>
  <c r="M203" i="45"/>
  <c r="S203" i="45" s="1"/>
  <c r="Y203" i="45" s="1"/>
  <c r="AE203" i="45" s="1"/>
  <c r="L203" i="45"/>
  <c r="R203" i="45" s="1"/>
  <c r="X203" i="45" s="1"/>
  <c r="AD203" i="45" s="1"/>
  <c r="N202" i="45"/>
  <c r="T202" i="45" s="1"/>
  <c r="Z202" i="45" s="1"/>
  <c r="AF202" i="45" s="1"/>
  <c r="M202" i="45"/>
  <c r="S202" i="45" s="1"/>
  <c r="Y202" i="45" s="1"/>
  <c r="AE202" i="45" s="1"/>
  <c r="L202" i="45"/>
  <c r="R202" i="45" s="1"/>
  <c r="X202" i="45" s="1"/>
  <c r="AD202" i="45" s="1"/>
  <c r="N201" i="45"/>
  <c r="T201" i="45" s="1"/>
  <c r="Z201" i="45" s="1"/>
  <c r="AF201" i="45" s="1"/>
  <c r="M201" i="45"/>
  <c r="S201" i="45" s="1"/>
  <c r="Y201" i="45" s="1"/>
  <c r="AE201" i="45" s="1"/>
  <c r="L201" i="45"/>
  <c r="R201" i="45" s="1"/>
  <c r="X201" i="45" s="1"/>
  <c r="AD201" i="45" s="1"/>
  <c r="N200" i="45"/>
  <c r="T200" i="45" s="1"/>
  <c r="Z200" i="45" s="1"/>
  <c r="AF200" i="45" s="1"/>
  <c r="M200" i="45"/>
  <c r="S200" i="45" s="1"/>
  <c r="Y200" i="45" s="1"/>
  <c r="AE200" i="45" s="1"/>
  <c r="L200" i="45"/>
  <c r="R200" i="45" s="1"/>
  <c r="X200" i="45" s="1"/>
  <c r="AD200" i="45" s="1"/>
  <c r="N199" i="45"/>
  <c r="T199" i="45" s="1"/>
  <c r="Z199" i="45" s="1"/>
  <c r="AF199" i="45" s="1"/>
  <c r="M199" i="45"/>
  <c r="S199" i="45" s="1"/>
  <c r="Y199" i="45" s="1"/>
  <c r="AE199" i="45" s="1"/>
  <c r="L199" i="45"/>
  <c r="R199" i="45" s="1"/>
  <c r="X199" i="45" s="1"/>
  <c r="AD199" i="45" s="1"/>
  <c r="N198" i="45"/>
  <c r="T198" i="45" s="1"/>
  <c r="Z198" i="45" s="1"/>
  <c r="AF198" i="45" s="1"/>
  <c r="M198" i="45"/>
  <c r="S198" i="45" s="1"/>
  <c r="Y198" i="45" s="1"/>
  <c r="AE198" i="45" s="1"/>
  <c r="L198" i="45"/>
  <c r="R198" i="45" s="1"/>
  <c r="X198" i="45" s="1"/>
  <c r="AD198" i="45" s="1"/>
  <c r="N197" i="45"/>
  <c r="T197" i="45" s="1"/>
  <c r="Z197" i="45" s="1"/>
  <c r="AF197" i="45" s="1"/>
  <c r="M197" i="45"/>
  <c r="S197" i="45" s="1"/>
  <c r="Y197" i="45" s="1"/>
  <c r="AE197" i="45" s="1"/>
  <c r="L197" i="45"/>
  <c r="R197" i="45" s="1"/>
  <c r="X197" i="45" s="1"/>
  <c r="AD197" i="45" s="1"/>
  <c r="N195" i="45"/>
  <c r="T195" i="45" s="1"/>
  <c r="Z195" i="45" s="1"/>
  <c r="AF195" i="45" s="1"/>
  <c r="M195" i="45"/>
  <c r="S195" i="45" s="1"/>
  <c r="Y195" i="45" s="1"/>
  <c r="AE195" i="45" s="1"/>
  <c r="L195" i="45"/>
  <c r="R195" i="45" s="1"/>
  <c r="X195" i="45" s="1"/>
  <c r="AD195" i="45" s="1"/>
  <c r="N193" i="45"/>
  <c r="T193" i="45" s="1"/>
  <c r="Z193" i="45" s="1"/>
  <c r="AF193" i="45" s="1"/>
  <c r="M193" i="45"/>
  <c r="S193" i="45" s="1"/>
  <c r="Y193" i="45" s="1"/>
  <c r="AE193" i="45" s="1"/>
  <c r="X193" i="45"/>
  <c r="AD193" i="45" s="1"/>
  <c r="N191" i="45"/>
  <c r="T191" i="45" s="1"/>
  <c r="Z191" i="45" s="1"/>
  <c r="AF191" i="45" s="1"/>
  <c r="M191" i="45"/>
  <c r="S191" i="45" s="1"/>
  <c r="Y191" i="45" s="1"/>
  <c r="AE191" i="45" s="1"/>
  <c r="L191" i="45"/>
  <c r="R191" i="45" s="1"/>
  <c r="X191" i="45" s="1"/>
  <c r="AD191" i="45" s="1"/>
  <c r="N190" i="45"/>
  <c r="T190" i="45" s="1"/>
  <c r="Z190" i="45" s="1"/>
  <c r="AF190" i="45" s="1"/>
  <c r="M190" i="45"/>
  <c r="S190" i="45" s="1"/>
  <c r="Y190" i="45" s="1"/>
  <c r="AE190" i="45" s="1"/>
  <c r="L190" i="45"/>
  <c r="R190" i="45" s="1"/>
  <c r="X190" i="45" s="1"/>
  <c r="AD190" i="45" s="1"/>
  <c r="N189" i="45"/>
  <c r="T189" i="45" s="1"/>
  <c r="Z189" i="45" s="1"/>
  <c r="AF189" i="45" s="1"/>
  <c r="M189" i="45"/>
  <c r="S189" i="45" s="1"/>
  <c r="Y189" i="45" s="1"/>
  <c r="AE189" i="45" s="1"/>
  <c r="L189" i="45"/>
  <c r="R189" i="45" s="1"/>
  <c r="X189" i="45" s="1"/>
  <c r="AD189" i="45" s="1"/>
  <c r="N188" i="45"/>
  <c r="T188" i="45" s="1"/>
  <c r="Z188" i="45" s="1"/>
  <c r="AF188" i="45" s="1"/>
  <c r="M188" i="45"/>
  <c r="S188" i="45" s="1"/>
  <c r="Y188" i="45" s="1"/>
  <c r="AE188" i="45" s="1"/>
  <c r="L188" i="45"/>
  <c r="R188" i="45" s="1"/>
  <c r="X188" i="45" s="1"/>
  <c r="AD188" i="45" s="1"/>
  <c r="N187" i="45"/>
  <c r="T187" i="45" s="1"/>
  <c r="Z187" i="45" s="1"/>
  <c r="AF187" i="45" s="1"/>
  <c r="M187" i="45"/>
  <c r="S187" i="45" s="1"/>
  <c r="Y187" i="45" s="1"/>
  <c r="AE187" i="45" s="1"/>
  <c r="L187" i="45"/>
  <c r="R187" i="45" s="1"/>
  <c r="X187" i="45" s="1"/>
  <c r="AD187" i="45" s="1"/>
  <c r="N186" i="45"/>
  <c r="T186" i="45" s="1"/>
  <c r="Z186" i="45" s="1"/>
  <c r="AF186" i="45" s="1"/>
  <c r="M186" i="45"/>
  <c r="S186" i="45" s="1"/>
  <c r="Y186" i="45" s="1"/>
  <c r="AE186" i="45" s="1"/>
  <c r="N185" i="45"/>
  <c r="T185" i="45" s="1"/>
  <c r="Z185" i="45" s="1"/>
  <c r="AF185" i="45" s="1"/>
  <c r="M185" i="45"/>
  <c r="S185" i="45" s="1"/>
  <c r="Y185" i="45" s="1"/>
  <c r="AE185" i="45" s="1"/>
  <c r="L185" i="45"/>
  <c r="R185" i="45" s="1"/>
  <c r="X185" i="45" s="1"/>
  <c r="AD185" i="45" s="1"/>
  <c r="N184" i="45"/>
  <c r="T184" i="45" s="1"/>
  <c r="Z184" i="45" s="1"/>
  <c r="AF184" i="45" s="1"/>
  <c r="M184" i="45"/>
  <c r="S184" i="45" s="1"/>
  <c r="Y184" i="45" s="1"/>
  <c r="AE184" i="45" s="1"/>
  <c r="L184" i="45"/>
  <c r="R184" i="45" s="1"/>
  <c r="X184" i="45" s="1"/>
  <c r="AD184" i="45" s="1"/>
  <c r="N183" i="45"/>
  <c r="T183" i="45" s="1"/>
  <c r="Z183" i="45" s="1"/>
  <c r="AF183" i="45" s="1"/>
  <c r="M183" i="45"/>
  <c r="S183" i="45" s="1"/>
  <c r="Y183" i="45" s="1"/>
  <c r="AE183" i="45" s="1"/>
  <c r="L183" i="45"/>
  <c r="R183" i="45" s="1"/>
  <c r="X183" i="45" s="1"/>
  <c r="AD183" i="45" s="1"/>
  <c r="N181" i="45"/>
  <c r="T181" i="45" s="1"/>
  <c r="Z181" i="45" s="1"/>
  <c r="AF181" i="45" s="1"/>
  <c r="M181" i="45"/>
  <c r="S181" i="45" s="1"/>
  <c r="Y181" i="45" s="1"/>
  <c r="AE181" i="45" s="1"/>
  <c r="L181" i="45"/>
  <c r="R181" i="45" s="1"/>
  <c r="X181" i="45" s="1"/>
  <c r="AD181" i="45" s="1"/>
  <c r="N179" i="45"/>
  <c r="T179" i="45" s="1"/>
  <c r="Z179" i="45" s="1"/>
  <c r="AF179" i="45" s="1"/>
  <c r="M179" i="45"/>
  <c r="S179" i="45" s="1"/>
  <c r="Y179" i="45" s="1"/>
  <c r="AE179" i="45" s="1"/>
  <c r="L179" i="45"/>
  <c r="R179" i="45" s="1"/>
  <c r="X179" i="45" s="1"/>
  <c r="AD179" i="45" s="1"/>
  <c r="N178" i="45"/>
  <c r="T178" i="45" s="1"/>
  <c r="Z178" i="45" s="1"/>
  <c r="AF178" i="45" s="1"/>
  <c r="M178" i="45"/>
  <c r="S178" i="45" s="1"/>
  <c r="Y178" i="45" s="1"/>
  <c r="AE178" i="45" s="1"/>
  <c r="L178" i="45"/>
  <c r="R178" i="45" s="1"/>
  <c r="X178" i="45" s="1"/>
  <c r="AD178" i="45" s="1"/>
  <c r="N177" i="45"/>
  <c r="T177" i="45" s="1"/>
  <c r="Z177" i="45" s="1"/>
  <c r="AF177" i="45" s="1"/>
  <c r="M177" i="45"/>
  <c r="S177" i="45" s="1"/>
  <c r="Y177" i="45" s="1"/>
  <c r="AE177" i="45" s="1"/>
  <c r="L177" i="45"/>
  <c r="R177" i="45" s="1"/>
  <c r="X177" i="45" s="1"/>
  <c r="AD177" i="45" s="1"/>
  <c r="N170" i="45"/>
  <c r="M170" i="45"/>
  <c r="L170" i="45"/>
  <c r="N168" i="45"/>
  <c r="M168" i="45"/>
  <c r="L168" i="45"/>
  <c r="N166" i="45"/>
  <c r="T166" i="45" s="1"/>
  <c r="Z166" i="45" s="1"/>
  <c r="AF166" i="45" s="1"/>
  <c r="M166" i="45"/>
  <c r="S166" i="45" s="1"/>
  <c r="Y166" i="45" s="1"/>
  <c r="AE166" i="45" s="1"/>
  <c r="L166" i="45"/>
  <c r="R166" i="45" s="1"/>
  <c r="X166" i="45" s="1"/>
  <c r="AD166" i="45" s="1"/>
  <c r="N165" i="45"/>
  <c r="T165" i="45" s="1"/>
  <c r="Z165" i="45" s="1"/>
  <c r="AF165" i="45" s="1"/>
  <c r="AF164" i="45" s="1"/>
  <c r="M165" i="45"/>
  <c r="S165" i="45" s="1"/>
  <c r="Y165" i="45" s="1"/>
  <c r="AE165" i="45" s="1"/>
  <c r="L165" i="45"/>
  <c r="R165" i="45" s="1"/>
  <c r="X165" i="45" s="1"/>
  <c r="AD165" i="45" s="1"/>
  <c r="N162" i="45"/>
  <c r="T162" i="45" s="1"/>
  <c r="Z162" i="45" s="1"/>
  <c r="AF162" i="45" s="1"/>
  <c r="M162" i="45"/>
  <c r="S162" i="45" s="1"/>
  <c r="Y162" i="45" s="1"/>
  <c r="AE162" i="45" s="1"/>
  <c r="L162" i="45"/>
  <c r="R162" i="45" s="1"/>
  <c r="X162" i="45" s="1"/>
  <c r="AD162" i="45" s="1"/>
  <c r="N161" i="45"/>
  <c r="T161" i="45" s="1"/>
  <c r="Z161" i="45" s="1"/>
  <c r="AF161" i="45" s="1"/>
  <c r="M161" i="45"/>
  <c r="S161" i="45" s="1"/>
  <c r="Y161" i="45" s="1"/>
  <c r="AE161" i="45" s="1"/>
  <c r="L161" i="45"/>
  <c r="R161" i="45" s="1"/>
  <c r="X161" i="45" s="1"/>
  <c r="AD161" i="45" s="1"/>
  <c r="N160" i="45"/>
  <c r="T160" i="45" s="1"/>
  <c r="Z160" i="45" s="1"/>
  <c r="AF160" i="45" s="1"/>
  <c r="M160" i="45"/>
  <c r="S160" i="45" s="1"/>
  <c r="Y160" i="45" s="1"/>
  <c r="AE160" i="45" s="1"/>
  <c r="L160" i="45"/>
  <c r="R160" i="45" s="1"/>
  <c r="X160" i="45" s="1"/>
  <c r="AD160" i="45" s="1"/>
  <c r="N159" i="45"/>
  <c r="T159" i="45" s="1"/>
  <c r="Z159" i="45" s="1"/>
  <c r="AF159" i="45" s="1"/>
  <c r="M159" i="45"/>
  <c r="S159" i="45" s="1"/>
  <c r="Y159" i="45" s="1"/>
  <c r="AE159" i="45" s="1"/>
  <c r="L159" i="45"/>
  <c r="R159" i="45" s="1"/>
  <c r="X159" i="45" s="1"/>
  <c r="AD159" i="45" s="1"/>
  <c r="N157" i="45"/>
  <c r="M157" i="45"/>
  <c r="L157" i="45"/>
  <c r="N155" i="45"/>
  <c r="T155" i="45" s="1"/>
  <c r="Z155" i="45" s="1"/>
  <c r="AF155" i="45" s="1"/>
  <c r="M155" i="45"/>
  <c r="S155" i="45" s="1"/>
  <c r="Y155" i="45" s="1"/>
  <c r="AE155" i="45" s="1"/>
  <c r="L155" i="45"/>
  <c r="R155" i="45" s="1"/>
  <c r="X155" i="45" s="1"/>
  <c r="AD155" i="45" s="1"/>
  <c r="N154" i="45"/>
  <c r="T154" i="45" s="1"/>
  <c r="Z154" i="45" s="1"/>
  <c r="AF154" i="45" s="1"/>
  <c r="M154" i="45"/>
  <c r="S154" i="45" s="1"/>
  <c r="Y154" i="45" s="1"/>
  <c r="AE154" i="45" s="1"/>
  <c r="L154" i="45"/>
  <c r="R154" i="45" s="1"/>
  <c r="X154" i="45" s="1"/>
  <c r="AD154" i="45" s="1"/>
  <c r="N153" i="45"/>
  <c r="T153" i="45" s="1"/>
  <c r="Z153" i="45" s="1"/>
  <c r="AF153" i="45" s="1"/>
  <c r="M153" i="45"/>
  <c r="S153" i="45" s="1"/>
  <c r="Y153" i="45" s="1"/>
  <c r="AE153" i="45" s="1"/>
  <c r="L153" i="45"/>
  <c r="R153" i="45" s="1"/>
  <c r="X153" i="45" s="1"/>
  <c r="AD153" i="45" s="1"/>
  <c r="AD152" i="45" s="1"/>
  <c r="AD151" i="45" s="1"/>
  <c r="N150" i="45"/>
  <c r="T150" i="45" s="1"/>
  <c r="Z150" i="45" s="1"/>
  <c r="AF150" i="45" s="1"/>
  <c r="M150" i="45"/>
  <c r="S150" i="45" s="1"/>
  <c r="Y150" i="45" s="1"/>
  <c r="AE150" i="45" s="1"/>
  <c r="L150" i="45"/>
  <c r="R150" i="45" s="1"/>
  <c r="X150" i="45" s="1"/>
  <c r="AD150" i="45" s="1"/>
  <c r="N149" i="45"/>
  <c r="T149" i="45" s="1"/>
  <c r="Z149" i="45" s="1"/>
  <c r="AF149" i="45" s="1"/>
  <c r="M149" i="45"/>
  <c r="S149" i="45" s="1"/>
  <c r="Y149" i="45" s="1"/>
  <c r="AE149" i="45" s="1"/>
  <c r="L149" i="45"/>
  <c r="R149" i="45" s="1"/>
  <c r="X149" i="45" s="1"/>
  <c r="AD149" i="45" s="1"/>
  <c r="N148" i="45"/>
  <c r="T148" i="45" s="1"/>
  <c r="Z148" i="45" s="1"/>
  <c r="AF148" i="45" s="1"/>
  <c r="M148" i="45"/>
  <c r="S148" i="45" s="1"/>
  <c r="Y148" i="45" s="1"/>
  <c r="AE148" i="45" s="1"/>
  <c r="AE147" i="45" s="1"/>
  <c r="AE146" i="45" s="1"/>
  <c r="L148" i="45"/>
  <c r="R148" i="45" s="1"/>
  <c r="X148" i="45" s="1"/>
  <c r="AD148" i="45" s="1"/>
  <c r="N145" i="45"/>
  <c r="T145" i="45" s="1"/>
  <c r="Z145" i="45" s="1"/>
  <c r="AF145" i="45" s="1"/>
  <c r="M145" i="45"/>
  <c r="S145" i="45" s="1"/>
  <c r="Y145" i="45" s="1"/>
  <c r="AE145" i="45" s="1"/>
  <c r="L145" i="45"/>
  <c r="R145" i="45" s="1"/>
  <c r="X145" i="45" s="1"/>
  <c r="AD145" i="45" s="1"/>
  <c r="N144" i="45"/>
  <c r="T144" i="45" s="1"/>
  <c r="Z144" i="45" s="1"/>
  <c r="AF144" i="45" s="1"/>
  <c r="M144" i="45"/>
  <c r="S144" i="45" s="1"/>
  <c r="Y144" i="45" s="1"/>
  <c r="AE144" i="45" s="1"/>
  <c r="AE143" i="45" s="1"/>
  <c r="AE142" i="45" s="1"/>
  <c r="L144" i="45"/>
  <c r="R144" i="45" s="1"/>
  <c r="X144" i="45" s="1"/>
  <c r="AD144" i="45" s="1"/>
  <c r="N141" i="45"/>
  <c r="T141" i="45" s="1"/>
  <c r="Z141" i="45" s="1"/>
  <c r="AF141" i="45" s="1"/>
  <c r="M141" i="45"/>
  <c r="S141" i="45" s="1"/>
  <c r="Y141" i="45" s="1"/>
  <c r="AE141" i="45" s="1"/>
  <c r="L141" i="45"/>
  <c r="R141" i="45" s="1"/>
  <c r="X141" i="45" s="1"/>
  <c r="AD141" i="45" s="1"/>
  <c r="N138" i="45"/>
  <c r="T138" i="45" s="1"/>
  <c r="Z138" i="45" s="1"/>
  <c r="AF138" i="45" s="1"/>
  <c r="M138" i="45"/>
  <c r="S138" i="45" s="1"/>
  <c r="Y138" i="45" s="1"/>
  <c r="AE138" i="45" s="1"/>
  <c r="L138" i="45"/>
  <c r="R138" i="45" s="1"/>
  <c r="X138" i="45" s="1"/>
  <c r="AD138" i="45" s="1"/>
  <c r="N136" i="45"/>
  <c r="T136" i="45" s="1"/>
  <c r="Z136" i="45" s="1"/>
  <c r="AF136" i="45" s="1"/>
  <c r="M136" i="45"/>
  <c r="S136" i="45" s="1"/>
  <c r="Y136" i="45" s="1"/>
  <c r="AE136" i="45" s="1"/>
  <c r="L136" i="45"/>
  <c r="R136" i="45" s="1"/>
  <c r="X136" i="45" s="1"/>
  <c r="AD136" i="45" s="1"/>
  <c r="N133" i="45"/>
  <c r="T133" i="45" s="1"/>
  <c r="Z133" i="45" s="1"/>
  <c r="AF133" i="45" s="1"/>
  <c r="M133" i="45"/>
  <c r="S133" i="45" s="1"/>
  <c r="Y133" i="45" s="1"/>
  <c r="AE133" i="45" s="1"/>
  <c r="L133" i="45"/>
  <c r="R133" i="45" s="1"/>
  <c r="X133" i="45" s="1"/>
  <c r="AD133" i="45" s="1"/>
  <c r="N130" i="45"/>
  <c r="T130" i="45" s="1"/>
  <c r="Z130" i="45" s="1"/>
  <c r="AF130" i="45" s="1"/>
  <c r="M130" i="45"/>
  <c r="S130" i="45" s="1"/>
  <c r="Y130" i="45" s="1"/>
  <c r="AE130" i="45" s="1"/>
  <c r="L130" i="45"/>
  <c r="R130" i="45" s="1"/>
  <c r="X130" i="45" s="1"/>
  <c r="AD130" i="45" s="1"/>
  <c r="N127" i="45"/>
  <c r="M127" i="45"/>
  <c r="L127" i="45"/>
  <c r="N122" i="45"/>
  <c r="M122" i="45"/>
  <c r="L122" i="45"/>
  <c r="N119" i="45"/>
  <c r="T119" i="45" s="1"/>
  <c r="Z119" i="45" s="1"/>
  <c r="AF119" i="45" s="1"/>
  <c r="M119" i="45"/>
  <c r="S119" i="45" s="1"/>
  <c r="Y119" i="45" s="1"/>
  <c r="AE119" i="45" s="1"/>
  <c r="L119" i="45"/>
  <c r="R119" i="45" s="1"/>
  <c r="X119" i="45" s="1"/>
  <c r="AD119" i="45" s="1"/>
  <c r="N118" i="45"/>
  <c r="M118" i="45"/>
  <c r="L118" i="45"/>
  <c r="N116" i="45"/>
  <c r="T116" i="45" s="1"/>
  <c r="Z116" i="45" s="1"/>
  <c r="AF116" i="45" s="1"/>
  <c r="M116" i="45"/>
  <c r="S116" i="45" s="1"/>
  <c r="Y116" i="45" s="1"/>
  <c r="AE116" i="45" s="1"/>
  <c r="L116" i="45"/>
  <c r="R116" i="45" s="1"/>
  <c r="X116" i="45" s="1"/>
  <c r="AD116" i="45" s="1"/>
  <c r="N113" i="45"/>
  <c r="T113" i="45" s="1"/>
  <c r="Z113" i="45" s="1"/>
  <c r="AF113" i="45" s="1"/>
  <c r="M113" i="45"/>
  <c r="S113" i="45" s="1"/>
  <c r="Y113" i="45" s="1"/>
  <c r="AE113" i="45" s="1"/>
  <c r="L113" i="45"/>
  <c r="R113" i="45" s="1"/>
  <c r="X113" i="45" s="1"/>
  <c r="AD113" i="45" s="1"/>
  <c r="AD111" i="45" s="1"/>
  <c r="AD110" i="45" s="1"/>
  <c r="N112" i="45"/>
  <c r="T112" i="45" s="1"/>
  <c r="Z112" i="45" s="1"/>
  <c r="AF112" i="45" s="1"/>
  <c r="M112" i="45"/>
  <c r="S112" i="45" s="1"/>
  <c r="Y112" i="45" s="1"/>
  <c r="AE112" i="45" s="1"/>
  <c r="L112" i="45"/>
  <c r="R112" i="45" s="1"/>
  <c r="X112" i="45" s="1"/>
  <c r="AD112" i="45" s="1"/>
  <c r="N108" i="45"/>
  <c r="T108" i="45" s="1"/>
  <c r="Z108" i="45" s="1"/>
  <c r="AF108" i="45" s="1"/>
  <c r="M108" i="45"/>
  <c r="S108" i="45" s="1"/>
  <c r="Y108" i="45" s="1"/>
  <c r="AE108" i="45" s="1"/>
  <c r="L108" i="45"/>
  <c r="R108" i="45" s="1"/>
  <c r="X108" i="45" s="1"/>
  <c r="AD108" i="45" s="1"/>
  <c r="N107" i="45"/>
  <c r="T107" i="45" s="1"/>
  <c r="Z107" i="45" s="1"/>
  <c r="AF107" i="45" s="1"/>
  <c r="M107" i="45"/>
  <c r="S107" i="45" s="1"/>
  <c r="Y107" i="45" s="1"/>
  <c r="AE107" i="45" s="1"/>
  <c r="AE106" i="45" s="1"/>
  <c r="L107" i="45"/>
  <c r="R107" i="45" s="1"/>
  <c r="X107" i="45" s="1"/>
  <c r="AD107" i="45" s="1"/>
  <c r="N105" i="45"/>
  <c r="T105" i="45" s="1"/>
  <c r="Z105" i="45" s="1"/>
  <c r="AF105" i="45" s="1"/>
  <c r="M105" i="45"/>
  <c r="S105" i="45" s="1"/>
  <c r="Y105" i="45" s="1"/>
  <c r="AE105" i="45" s="1"/>
  <c r="L105" i="45"/>
  <c r="R105" i="45" s="1"/>
  <c r="X105" i="45" s="1"/>
  <c r="AD105" i="45" s="1"/>
  <c r="AD103" i="45" s="1"/>
  <c r="N104" i="45"/>
  <c r="T104" i="45" s="1"/>
  <c r="Z104" i="45" s="1"/>
  <c r="AF104" i="45" s="1"/>
  <c r="M104" i="45"/>
  <c r="S104" i="45" s="1"/>
  <c r="Y104" i="45" s="1"/>
  <c r="AE104" i="45" s="1"/>
  <c r="L104" i="45"/>
  <c r="R104" i="45" s="1"/>
  <c r="X104" i="45" s="1"/>
  <c r="AD104" i="45" s="1"/>
  <c r="N101" i="45"/>
  <c r="T101" i="45" s="1"/>
  <c r="Z101" i="45" s="1"/>
  <c r="AF101" i="45" s="1"/>
  <c r="AF99" i="45" s="1"/>
  <c r="AF98" i="45" s="1"/>
  <c r="M101" i="45"/>
  <c r="S101" i="45" s="1"/>
  <c r="Y101" i="45" s="1"/>
  <c r="AE101" i="45" s="1"/>
  <c r="L101" i="45"/>
  <c r="R101" i="45" s="1"/>
  <c r="X101" i="45" s="1"/>
  <c r="AD101" i="45" s="1"/>
  <c r="N100" i="45"/>
  <c r="T100" i="45" s="1"/>
  <c r="Z100" i="45" s="1"/>
  <c r="AF100" i="45" s="1"/>
  <c r="M100" i="45"/>
  <c r="S100" i="45" s="1"/>
  <c r="Y100" i="45" s="1"/>
  <c r="AE100" i="45" s="1"/>
  <c r="AE99" i="45" s="1"/>
  <c r="AE98" i="45" s="1"/>
  <c r="L100" i="45"/>
  <c r="R100" i="45" s="1"/>
  <c r="X100" i="45" s="1"/>
  <c r="AD100" i="45" s="1"/>
  <c r="N96" i="45"/>
  <c r="T96" i="45" s="1"/>
  <c r="Z96" i="45" s="1"/>
  <c r="AF96" i="45" s="1"/>
  <c r="M96" i="45"/>
  <c r="S96" i="45" s="1"/>
  <c r="Y96" i="45" s="1"/>
  <c r="AE96" i="45" s="1"/>
  <c r="L96" i="45"/>
  <c r="R96" i="45" s="1"/>
  <c r="X96" i="45" s="1"/>
  <c r="AD96" i="45" s="1"/>
  <c r="N95" i="45"/>
  <c r="T95" i="45" s="1"/>
  <c r="Z95" i="45" s="1"/>
  <c r="AF95" i="45" s="1"/>
  <c r="M95" i="45"/>
  <c r="S95" i="45" s="1"/>
  <c r="Y95" i="45" s="1"/>
  <c r="AE95" i="45" s="1"/>
  <c r="L95" i="45"/>
  <c r="R95" i="45" s="1"/>
  <c r="X95" i="45" s="1"/>
  <c r="AD95" i="45" s="1"/>
  <c r="N93" i="45"/>
  <c r="T93" i="45" s="1"/>
  <c r="Z93" i="45" s="1"/>
  <c r="AF93" i="45" s="1"/>
  <c r="M93" i="45"/>
  <c r="S93" i="45" s="1"/>
  <c r="Y93" i="45" s="1"/>
  <c r="AE93" i="45" s="1"/>
  <c r="L93" i="45"/>
  <c r="R93" i="45" s="1"/>
  <c r="X93" i="45" s="1"/>
  <c r="AD93" i="45" s="1"/>
  <c r="N92" i="45"/>
  <c r="T92" i="45" s="1"/>
  <c r="Z92" i="45" s="1"/>
  <c r="AF92" i="45" s="1"/>
  <c r="M92" i="45"/>
  <c r="S92" i="45" s="1"/>
  <c r="Y92" i="45" s="1"/>
  <c r="AE92" i="45" s="1"/>
  <c r="L92" i="45"/>
  <c r="R92" i="45" s="1"/>
  <c r="X92" i="45" s="1"/>
  <c r="AD92" i="45" s="1"/>
  <c r="N91" i="45"/>
  <c r="T91" i="45" s="1"/>
  <c r="Z91" i="45" s="1"/>
  <c r="AF91" i="45" s="1"/>
  <c r="M91" i="45"/>
  <c r="S91" i="45" s="1"/>
  <c r="Y91" i="45" s="1"/>
  <c r="AE91" i="45" s="1"/>
  <c r="L91" i="45"/>
  <c r="R91" i="45" s="1"/>
  <c r="X91" i="45" s="1"/>
  <c r="AD91" i="45" s="1"/>
  <c r="N88" i="45"/>
  <c r="T88" i="45" s="1"/>
  <c r="Z88" i="45" s="1"/>
  <c r="AF88" i="45" s="1"/>
  <c r="M88" i="45"/>
  <c r="S88" i="45" s="1"/>
  <c r="Y88" i="45" s="1"/>
  <c r="AE88" i="45" s="1"/>
  <c r="L88" i="45"/>
  <c r="R88" i="45" s="1"/>
  <c r="X88" i="45" s="1"/>
  <c r="AD88" i="45" s="1"/>
  <c r="N87" i="45"/>
  <c r="T87" i="45" s="1"/>
  <c r="Z87" i="45" s="1"/>
  <c r="AF87" i="45" s="1"/>
  <c r="AF86" i="45" s="1"/>
  <c r="AF85" i="45" s="1"/>
  <c r="M87" i="45"/>
  <c r="S87" i="45" s="1"/>
  <c r="Y87" i="45" s="1"/>
  <c r="AE87" i="45" s="1"/>
  <c r="L87" i="45"/>
  <c r="N84" i="45"/>
  <c r="M84" i="45"/>
  <c r="L84" i="45"/>
  <c r="N81" i="45"/>
  <c r="T81" i="45" s="1"/>
  <c r="Z81" i="45" s="1"/>
  <c r="AF81" i="45" s="1"/>
  <c r="M81" i="45"/>
  <c r="S81" i="45" s="1"/>
  <c r="Y81" i="45" s="1"/>
  <c r="AE81" i="45" s="1"/>
  <c r="L81" i="45"/>
  <c r="R81" i="45" s="1"/>
  <c r="X81" i="45" s="1"/>
  <c r="AD81" i="45" s="1"/>
  <c r="AD79" i="45" s="1"/>
  <c r="AD78" i="45" s="1"/>
  <c r="N80" i="45"/>
  <c r="T80" i="45" s="1"/>
  <c r="Z80" i="45" s="1"/>
  <c r="AF80" i="45" s="1"/>
  <c r="M80" i="45"/>
  <c r="S80" i="45" s="1"/>
  <c r="Y80" i="45" s="1"/>
  <c r="AE80" i="45" s="1"/>
  <c r="L80" i="45"/>
  <c r="R80" i="45" s="1"/>
  <c r="X80" i="45" s="1"/>
  <c r="AD80" i="45" s="1"/>
  <c r="N77" i="45"/>
  <c r="M77" i="45"/>
  <c r="L77" i="45"/>
  <c r="N74" i="45"/>
  <c r="M74" i="45"/>
  <c r="L74" i="45"/>
  <c r="N71" i="45"/>
  <c r="T71" i="45" s="1"/>
  <c r="Z71" i="45" s="1"/>
  <c r="AF71" i="45" s="1"/>
  <c r="M71" i="45"/>
  <c r="S71" i="45" s="1"/>
  <c r="Y71" i="45" s="1"/>
  <c r="AE71" i="45" s="1"/>
  <c r="L71" i="45"/>
  <c r="R71" i="45" s="1"/>
  <c r="X71" i="45" s="1"/>
  <c r="AD71" i="45" s="1"/>
  <c r="N70" i="45"/>
  <c r="T70" i="45" s="1"/>
  <c r="Z70" i="45" s="1"/>
  <c r="AF70" i="45" s="1"/>
  <c r="M70" i="45"/>
  <c r="S70" i="45" s="1"/>
  <c r="Y70" i="45" s="1"/>
  <c r="AE70" i="45" s="1"/>
  <c r="L70" i="45"/>
  <c r="R70" i="45" s="1"/>
  <c r="X70" i="45" s="1"/>
  <c r="AD70" i="45" s="1"/>
  <c r="N66" i="45"/>
  <c r="T66" i="45" s="1"/>
  <c r="Z66" i="45" s="1"/>
  <c r="AF66" i="45" s="1"/>
  <c r="M66" i="45"/>
  <c r="S66" i="45" s="1"/>
  <c r="Y66" i="45" s="1"/>
  <c r="AE66" i="45" s="1"/>
  <c r="L66" i="45"/>
  <c r="R66" i="45" s="1"/>
  <c r="X66" i="45" s="1"/>
  <c r="AD66" i="45" s="1"/>
  <c r="N62" i="45"/>
  <c r="M62" i="45"/>
  <c r="L62" i="45"/>
  <c r="N60" i="45"/>
  <c r="M60" i="45"/>
  <c r="L60" i="45"/>
  <c r="N57" i="45"/>
  <c r="T57" i="45" s="1"/>
  <c r="Z57" i="45" s="1"/>
  <c r="AF57" i="45" s="1"/>
  <c r="M57" i="45"/>
  <c r="S57" i="45" s="1"/>
  <c r="Y57" i="45" s="1"/>
  <c r="AE57" i="45" s="1"/>
  <c r="L57" i="45"/>
  <c r="R57" i="45" s="1"/>
  <c r="X57" i="45" s="1"/>
  <c r="AD57" i="45" s="1"/>
  <c r="N56" i="45"/>
  <c r="M56" i="45"/>
  <c r="L56" i="45"/>
  <c r="N53" i="45"/>
  <c r="M53" i="45"/>
  <c r="L53" i="45"/>
  <c r="N51" i="45"/>
  <c r="M51" i="45"/>
  <c r="L51" i="45"/>
  <c r="N48" i="45"/>
  <c r="T48" i="45" s="1"/>
  <c r="Z48" i="45" s="1"/>
  <c r="AF48" i="45" s="1"/>
  <c r="M48" i="45"/>
  <c r="S48" i="45" s="1"/>
  <c r="Y48" i="45" s="1"/>
  <c r="AE48" i="45" s="1"/>
  <c r="L48" i="45"/>
  <c r="R48" i="45" s="1"/>
  <c r="X48" i="45" s="1"/>
  <c r="AD48" i="45" s="1"/>
  <c r="N47" i="45"/>
  <c r="T47" i="45" s="1"/>
  <c r="Z47" i="45" s="1"/>
  <c r="AF47" i="45" s="1"/>
  <c r="AF46" i="45" s="1"/>
  <c r="M47" i="45"/>
  <c r="S47" i="45" s="1"/>
  <c r="Y47" i="45" s="1"/>
  <c r="AE47" i="45" s="1"/>
  <c r="L47" i="45"/>
  <c r="R47" i="45" s="1"/>
  <c r="X47" i="45" s="1"/>
  <c r="AD47" i="45" s="1"/>
  <c r="N45" i="45"/>
  <c r="T45" i="45" s="1"/>
  <c r="Z45" i="45" s="1"/>
  <c r="AF45" i="45" s="1"/>
  <c r="M45" i="45"/>
  <c r="S45" i="45" s="1"/>
  <c r="Y45" i="45" s="1"/>
  <c r="AE45" i="45" s="1"/>
  <c r="L45" i="45"/>
  <c r="R45" i="45" s="1"/>
  <c r="X45" i="45" s="1"/>
  <c r="AD45" i="45" s="1"/>
  <c r="N42" i="45"/>
  <c r="M42" i="45"/>
  <c r="L42" i="45"/>
  <c r="N40" i="45"/>
  <c r="T40" i="45" s="1"/>
  <c r="Z40" i="45" s="1"/>
  <c r="AF40" i="45" s="1"/>
  <c r="M40" i="45"/>
  <c r="S40" i="45" s="1"/>
  <c r="Y40" i="45" s="1"/>
  <c r="AE40" i="45" s="1"/>
  <c r="L40" i="45"/>
  <c r="R40" i="45" s="1"/>
  <c r="X40" i="45" s="1"/>
  <c r="AD40" i="45" s="1"/>
  <c r="N39" i="45"/>
  <c r="T39" i="45" s="1"/>
  <c r="Z39" i="45" s="1"/>
  <c r="AF39" i="45" s="1"/>
  <c r="AF38" i="45" s="1"/>
  <c r="M39" i="45"/>
  <c r="S39" i="45" s="1"/>
  <c r="Y39" i="45" s="1"/>
  <c r="AE39" i="45" s="1"/>
  <c r="L39" i="45"/>
  <c r="R39" i="45" s="1"/>
  <c r="X39" i="45" s="1"/>
  <c r="AD39" i="45" s="1"/>
  <c r="N37" i="45"/>
  <c r="T37" i="45" s="1"/>
  <c r="Z37" i="45" s="1"/>
  <c r="AF37" i="45" s="1"/>
  <c r="M37" i="45"/>
  <c r="S37" i="45" s="1"/>
  <c r="Y37" i="45" s="1"/>
  <c r="AE37" i="45" s="1"/>
  <c r="L37" i="45"/>
  <c r="R37" i="45" s="1"/>
  <c r="X37" i="45" s="1"/>
  <c r="AD37" i="45" s="1"/>
  <c r="N36" i="45"/>
  <c r="T36" i="45" s="1"/>
  <c r="Z36" i="45" s="1"/>
  <c r="AF36" i="45" s="1"/>
  <c r="AF35" i="45" s="1"/>
  <c r="M36" i="45"/>
  <c r="S36" i="45" s="1"/>
  <c r="Y36" i="45" s="1"/>
  <c r="AE36" i="45" s="1"/>
  <c r="L36" i="45"/>
  <c r="R36" i="45" s="1"/>
  <c r="X36" i="45" s="1"/>
  <c r="AD36" i="45" s="1"/>
  <c r="N34" i="45"/>
  <c r="T34" i="45" s="1"/>
  <c r="Z34" i="45" s="1"/>
  <c r="AF34" i="45" s="1"/>
  <c r="M34" i="45"/>
  <c r="S34" i="45" s="1"/>
  <c r="Y34" i="45" s="1"/>
  <c r="AE34" i="45" s="1"/>
  <c r="L34" i="45"/>
  <c r="R34" i="45" s="1"/>
  <c r="X34" i="45" s="1"/>
  <c r="AD34" i="45" s="1"/>
  <c r="N33" i="45"/>
  <c r="T33" i="45" s="1"/>
  <c r="Z33" i="45" s="1"/>
  <c r="AF33" i="45" s="1"/>
  <c r="M33" i="45"/>
  <c r="S33" i="45" s="1"/>
  <c r="Y33" i="45" s="1"/>
  <c r="AE33" i="45" s="1"/>
  <c r="L33" i="45"/>
  <c r="R33" i="45" s="1"/>
  <c r="X33" i="45" s="1"/>
  <c r="AD33" i="45" s="1"/>
  <c r="N32" i="45"/>
  <c r="T32" i="45" s="1"/>
  <c r="Z32" i="45" s="1"/>
  <c r="AF32" i="45" s="1"/>
  <c r="M32" i="45"/>
  <c r="S32" i="45" s="1"/>
  <c r="Y32" i="45" s="1"/>
  <c r="AE32" i="45" s="1"/>
  <c r="AE31" i="45" s="1"/>
  <c r="L32" i="45"/>
  <c r="R32" i="45" s="1"/>
  <c r="X32" i="45" s="1"/>
  <c r="AD32" i="45" s="1"/>
  <c r="N29" i="45"/>
  <c r="M29" i="45"/>
  <c r="L29" i="45"/>
  <c r="N27" i="45"/>
  <c r="M27" i="45"/>
  <c r="L27" i="45"/>
  <c r="N25" i="45"/>
  <c r="M25" i="45"/>
  <c r="L25" i="45"/>
  <c r="N23" i="45"/>
  <c r="M23" i="45"/>
  <c r="L23" i="45"/>
  <c r="N18" i="45"/>
  <c r="T18" i="45" s="1"/>
  <c r="Z18" i="45" s="1"/>
  <c r="AF18" i="45" s="1"/>
  <c r="M18" i="45"/>
  <c r="S18" i="45" s="1"/>
  <c r="Y18" i="45" s="1"/>
  <c r="AE18" i="45" s="1"/>
  <c r="L18" i="45"/>
  <c r="R18" i="45" s="1"/>
  <c r="X18" i="45" s="1"/>
  <c r="AD18" i="45" s="1"/>
  <c r="N17" i="45"/>
  <c r="T17" i="45" s="1"/>
  <c r="Z17" i="45" s="1"/>
  <c r="AF17" i="45" s="1"/>
  <c r="M17" i="45"/>
  <c r="S17" i="45" s="1"/>
  <c r="Y17" i="45" s="1"/>
  <c r="AE17" i="45" s="1"/>
  <c r="L17" i="45"/>
  <c r="R17" i="45" s="1"/>
  <c r="X17" i="45" s="1"/>
  <c r="AD17" i="45" s="1"/>
  <c r="N16" i="45"/>
  <c r="T16" i="45" s="1"/>
  <c r="Z16" i="45" s="1"/>
  <c r="AF16" i="45" s="1"/>
  <c r="M16" i="45"/>
  <c r="S16" i="45" s="1"/>
  <c r="Y16" i="45" s="1"/>
  <c r="AE16" i="45" s="1"/>
  <c r="L16" i="45"/>
  <c r="R16" i="45" s="1"/>
  <c r="X16" i="45" s="1"/>
  <c r="AD16" i="45" s="1"/>
  <c r="N15" i="45"/>
  <c r="M15" i="45"/>
  <c r="L15" i="45"/>
  <c r="G279" i="45"/>
  <c r="G276" i="45" s="1"/>
  <c r="H275" i="45"/>
  <c r="F275" i="45"/>
  <c r="H272" i="45"/>
  <c r="G272" i="45"/>
  <c r="F272" i="45"/>
  <c r="H267" i="45"/>
  <c r="H263" i="45" s="1"/>
  <c r="G267" i="45"/>
  <c r="G263" i="45" s="1"/>
  <c r="F267" i="45"/>
  <c r="F263" i="45" s="1"/>
  <c r="H227" i="45"/>
  <c r="G227" i="45"/>
  <c r="F227" i="45"/>
  <c r="H224" i="45"/>
  <c r="N224" i="45" s="1"/>
  <c r="T224" i="45" s="1"/>
  <c r="Z224" i="45" s="1"/>
  <c r="AF224" i="45" s="1"/>
  <c r="G224" i="45"/>
  <c r="M224" i="45" s="1"/>
  <c r="S224" i="45" s="1"/>
  <c r="Y224" i="45" s="1"/>
  <c r="AE224" i="45" s="1"/>
  <c r="F224" i="45"/>
  <c r="L224" i="45" s="1"/>
  <c r="R224" i="45" s="1"/>
  <c r="X224" i="45" s="1"/>
  <c r="AD224" i="45" s="1"/>
  <c r="H196" i="45"/>
  <c r="G196" i="45"/>
  <c r="F196" i="45"/>
  <c r="H182" i="45"/>
  <c r="N182" i="45" s="1"/>
  <c r="T182" i="45" s="1"/>
  <c r="Z182" i="45" s="1"/>
  <c r="AF182" i="45" s="1"/>
  <c r="G182" i="45"/>
  <c r="M182" i="45" s="1"/>
  <c r="S182" i="45" s="1"/>
  <c r="Y182" i="45" s="1"/>
  <c r="AE182" i="45" s="1"/>
  <c r="F182" i="45"/>
  <c r="L182" i="45" s="1"/>
  <c r="R182" i="45" s="1"/>
  <c r="X182" i="45" s="1"/>
  <c r="AD182" i="45" s="1"/>
  <c r="H176" i="45"/>
  <c r="H175" i="45" s="1"/>
  <c r="G176" i="45"/>
  <c r="G175" i="45" s="1"/>
  <c r="F176" i="45"/>
  <c r="F175" i="45" s="1"/>
  <c r="H167" i="45"/>
  <c r="G167" i="45"/>
  <c r="F167" i="45"/>
  <c r="H164" i="45"/>
  <c r="G164" i="45"/>
  <c r="F164" i="45"/>
  <c r="H158" i="45"/>
  <c r="G158" i="45"/>
  <c r="F158" i="45"/>
  <c r="H156" i="45"/>
  <c r="G156" i="45"/>
  <c r="F156" i="45"/>
  <c r="H152" i="45"/>
  <c r="H151" i="45" s="1"/>
  <c r="G152" i="45"/>
  <c r="G151" i="45" s="1"/>
  <c r="F152" i="45"/>
  <c r="F151" i="45" s="1"/>
  <c r="H147" i="45"/>
  <c r="H146" i="45" s="1"/>
  <c r="G147" i="45"/>
  <c r="G146" i="45" s="1"/>
  <c r="F147" i="45"/>
  <c r="F146" i="45" s="1"/>
  <c r="H143" i="45"/>
  <c r="H142" i="45" s="1"/>
  <c r="G143" i="45"/>
  <c r="G142" i="45" s="1"/>
  <c r="F143" i="45"/>
  <c r="F142" i="45" s="1"/>
  <c r="H140" i="45"/>
  <c r="H139" i="45" s="1"/>
  <c r="N139" i="45" s="1"/>
  <c r="T139" i="45" s="1"/>
  <c r="Z139" i="45" s="1"/>
  <c r="AF139" i="45" s="1"/>
  <c r="G140" i="45"/>
  <c r="G139" i="45" s="1"/>
  <c r="M139" i="45" s="1"/>
  <c r="S139" i="45" s="1"/>
  <c r="Y139" i="45" s="1"/>
  <c r="AE139" i="45" s="1"/>
  <c r="F140" i="45"/>
  <c r="F139" i="45" s="1"/>
  <c r="L139" i="45" s="1"/>
  <c r="R139" i="45" s="1"/>
  <c r="X139" i="45" s="1"/>
  <c r="AD139" i="45" s="1"/>
  <c r="H137" i="45"/>
  <c r="N137" i="45" s="1"/>
  <c r="T137" i="45" s="1"/>
  <c r="Z137" i="45" s="1"/>
  <c r="AF137" i="45" s="1"/>
  <c r="G137" i="45"/>
  <c r="M137" i="45" s="1"/>
  <c r="S137" i="45" s="1"/>
  <c r="Y137" i="45" s="1"/>
  <c r="AE137" i="45" s="1"/>
  <c r="F137" i="45"/>
  <c r="L137" i="45" s="1"/>
  <c r="R137" i="45" s="1"/>
  <c r="X137" i="45" s="1"/>
  <c r="AD137" i="45" s="1"/>
  <c r="H135" i="45"/>
  <c r="H134" i="45" s="1"/>
  <c r="G135" i="45"/>
  <c r="G134" i="45" s="1"/>
  <c r="F135" i="45"/>
  <c r="F134" i="45" s="1"/>
  <c r="H132" i="45"/>
  <c r="H131" i="45" s="1"/>
  <c r="G132" i="45"/>
  <c r="G131" i="45" s="1"/>
  <c r="F132" i="45"/>
  <c r="F131" i="45" s="1"/>
  <c r="H129" i="45"/>
  <c r="H128" i="45" s="1"/>
  <c r="G129" i="45"/>
  <c r="G128" i="45" s="1"/>
  <c r="F129" i="45"/>
  <c r="F128" i="45" s="1"/>
  <c r="H126" i="45"/>
  <c r="H125" i="45" s="1"/>
  <c r="G126" i="45"/>
  <c r="G125" i="45" s="1"/>
  <c r="F126" i="45"/>
  <c r="F125" i="45" s="1"/>
  <c r="H121" i="45"/>
  <c r="H120" i="45" s="1"/>
  <c r="G121" i="45"/>
  <c r="G120" i="45" s="1"/>
  <c r="F121" i="45"/>
  <c r="F120" i="45" s="1"/>
  <c r="H117" i="45"/>
  <c r="H115" i="45" s="1"/>
  <c r="H114" i="45" s="1"/>
  <c r="G117" i="45"/>
  <c r="G115" i="45" s="1"/>
  <c r="G114" i="45" s="1"/>
  <c r="F117" i="45"/>
  <c r="H111" i="45"/>
  <c r="H110" i="45" s="1"/>
  <c r="G111" i="45"/>
  <c r="G110" i="45" s="1"/>
  <c r="F111" i="45"/>
  <c r="F110" i="45" s="1"/>
  <c r="H106" i="45"/>
  <c r="G106" i="45"/>
  <c r="F106" i="45"/>
  <c r="H103" i="45"/>
  <c r="G103" i="45"/>
  <c r="F103" i="45"/>
  <c r="H99" i="45"/>
  <c r="H98" i="45" s="1"/>
  <c r="G99" i="45"/>
  <c r="G98" i="45" s="1"/>
  <c r="F99" i="45"/>
  <c r="F98" i="45" s="1"/>
  <c r="H94" i="45"/>
  <c r="H90" i="45" s="1"/>
  <c r="H89" i="45" s="1"/>
  <c r="G94" i="45"/>
  <c r="G90" i="45" s="1"/>
  <c r="G89" i="45" s="1"/>
  <c r="F94" i="45"/>
  <c r="F90" i="45" s="1"/>
  <c r="F89" i="45" s="1"/>
  <c r="H86" i="45"/>
  <c r="H85" i="45" s="1"/>
  <c r="G86" i="45"/>
  <c r="G85" i="45" s="1"/>
  <c r="F86" i="45"/>
  <c r="F85" i="45" s="1"/>
  <c r="H83" i="45"/>
  <c r="H82" i="45" s="1"/>
  <c r="G83" i="45"/>
  <c r="G82" i="45" s="1"/>
  <c r="F83" i="45"/>
  <c r="F82" i="45" s="1"/>
  <c r="H79" i="45"/>
  <c r="H78" i="45" s="1"/>
  <c r="G79" i="45"/>
  <c r="G78" i="45" s="1"/>
  <c r="F79" i="45"/>
  <c r="F78" i="45" s="1"/>
  <c r="H76" i="45"/>
  <c r="H75" i="45" s="1"/>
  <c r="G76" i="45"/>
  <c r="G75" i="45" s="1"/>
  <c r="F76" i="45"/>
  <c r="F75" i="45" s="1"/>
  <c r="H73" i="45"/>
  <c r="H72" i="45" s="1"/>
  <c r="G73" i="45"/>
  <c r="G72" i="45" s="1"/>
  <c r="F73" i="45"/>
  <c r="F72" i="45" s="1"/>
  <c r="H69" i="45"/>
  <c r="H68" i="45" s="1"/>
  <c r="G69" i="45"/>
  <c r="G68" i="45" s="1"/>
  <c r="F69" i="45"/>
  <c r="F68" i="45" s="1"/>
  <c r="H65" i="45"/>
  <c r="N65" i="45" s="1"/>
  <c r="T65" i="45" s="1"/>
  <c r="Z65" i="45" s="1"/>
  <c r="AF65" i="45" s="1"/>
  <c r="G65" i="45"/>
  <c r="M65" i="45" s="1"/>
  <c r="S65" i="45" s="1"/>
  <c r="Y65" i="45" s="1"/>
  <c r="AE65" i="45" s="1"/>
  <c r="F65" i="45"/>
  <c r="H61" i="45"/>
  <c r="G61" i="45"/>
  <c r="F61" i="45"/>
  <c r="H59" i="45"/>
  <c r="G59" i="45"/>
  <c r="F59" i="45"/>
  <c r="H55" i="45"/>
  <c r="G55" i="45"/>
  <c r="F55" i="45"/>
  <c r="H52" i="45"/>
  <c r="G52" i="45"/>
  <c r="F52" i="45"/>
  <c r="H50" i="45"/>
  <c r="G50" i="45"/>
  <c r="F50" i="45"/>
  <c r="H46" i="45"/>
  <c r="G46" i="45"/>
  <c r="F46" i="45"/>
  <c r="H44" i="45"/>
  <c r="G44" i="45"/>
  <c r="M44" i="45" s="1"/>
  <c r="S44" i="45" s="1"/>
  <c r="Y44" i="45" s="1"/>
  <c r="AE44" i="45" s="1"/>
  <c r="F44" i="45"/>
  <c r="H41" i="45"/>
  <c r="G41" i="45"/>
  <c r="F41" i="45"/>
  <c r="H38" i="45"/>
  <c r="G38" i="45"/>
  <c r="F38" i="45"/>
  <c r="H35" i="45"/>
  <c r="G35" i="45"/>
  <c r="F35" i="45"/>
  <c r="H31" i="45"/>
  <c r="G31" i="45"/>
  <c r="F31" i="45"/>
  <c r="H28" i="45"/>
  <c r="G28" i="45"/>
  <c r="F28" i="45"/>
  <c r="H26" i="45"/>
  <c r="G26" i="45"/>
  <c r="F26" i="45"/>
  <c r="H24" i="45"/>
  <c r="G24" i="45"/>
  <c r="F24" i="45"/>
  <c r="H22" i="45"/>
  <c r="G22" i="45"/>
  <c r="F22" i="45"/>
  <c r="H14" i="45"/>
  <c r="H13" i="45" s="1"/>
  <c r="G14" i="45"/>
  <c r="G13" i="45" s="1"/>
  <c r="F14" i="45"/>
  <c r="F13" i="45" s="1"/>
  <c r="AE69" i="45" l="1"/>
  <c r="AE68" i="45" s="1"/>
  <c r="AE79" i="45"/>
  <c r="AE78" i="45" s="1"/>
  <c r="AE94" i="45"/>
  <c r="AE103" i="45"/>
  <c r="AD106" i="45"/>
  <c r="AD102" i="45" s="1"/>
  <c r="AE111" i="45"/>
  <c r="AE110" i="45" s="1"/>
  <c r="AF31" i="45"/>
  <c r="AE35" i="45"/>
  <c r="AD38" i="45"/>
  <c r="AD46" i="45"/>
  <c r="AD69" i="45"/>
  <c r="AD68" i="45" s="1"/>
  <c r="AD94" i="45"/>
  <c r="AD90" i="45" s="1"/>
  <c r="AD89" i="45" s="1"/>
  <c r="AF106" i="45"/>
  <c r="AD143" i="45"/>
  <c r="AD142" i="45" s="1"/>
  <c r="AF147" i="45"/>
  <c r="AF146" i="45" s="1"/>
  <c r="AE152" i="45"/>
  <c r="AE151" i="45" s="1"/>
  <c r="AE158" i="45"/>
  <c r="AE164" i="45"/>
  <c r="AE90" i="45"/>
  <c r="AE89" i="45" s="1"/>
  <c r="AE102" i="45"/>
  <c r="AE97" i="45" s="1"/>
  <c r="AF152" i="45"/>
  <c r="AF151" i="45" s="1"/>
  <c r="AF158" i="45"/>
  <c r="AD31" i="45"/>
  <c r="AD35" i="45"/>
  <c r="AE38" i="45"/>
  <c r="AE46" i="45"/>
  <c r="AF69" i="45"/>
  <c r="AF68" i="45" s="1"/>
  <c r="AF79" i="45"/>
  <c r="AF78" i="45" s="1"/>
  <c r="AE86" i="45"/>
  <c r="AE85" i="45" s="1"/>
  <c r="AF94" i="45"/>
  <c r="AF90" i="45" s="1"/>
  <c r="AF89" i="45" s="1"/>
  <c r="AD99" i="45"/>
  <c r="AD98" i="45" s="1"/>
  <c r="AF103" i="45"/>
  <c r="AF102" i="45" s="1"/>
  <c r="AF97" i="45" s="1"/>
  <c r="AF111" i="45"/>
  <c r="AF110" i="45" s="1"/>
  <c r="AF143" i="45"/>
  <c r="AF142" i="45" s="1"/>
  <c r="AD147" i="45"/>
  <c r="AD146" i="45" s="1"/>
  <c r="AD158" i="45"/>
  <c r="AD164" i="45"/>
  <c r="AE196" i="45"/>
  <c r="AE180" i="45" s="1"/>
  <c r="AD196" i="45"/>
  <c r="AD180" i="45" s="1"/>
  <c r="AD227" i="45"/>
  <c r="AD208" i="45" s="1"/>
  <c r="AF227" i="45"/>
  <c r="AF208" i="45" s="1"/>
  <c r="AE227" i="45"/>
  <c r="AE208" i="45" s="1"/>
  <c r="AF196" i="45"/>
  <c r="AF180" i="45" s="1"/>
  <c r="L14" i="45"/>
  <c r="X35" i="45"/>
  <c r="Y38" i="45"/>
  <c r="Z69" i="45"/>
  <c r="Z68" i="45" s="1"/>
  <c r="Z79" i="45"/>
  <c r="Z78" i="45" s="1"/>
  <c r="Y86" i="45"/>
  <c r="Y85" i="45" s="1"/>
  <c r="Z94" i="45"/>
  <c r="Z90" i="45" s="1"/>
  <c r="Z89" i="45" s="1"/>
  <c r="X99" i="45"/>
  <c r="X98" i="45" s="1"/>
  <c r="Z103" i="45"/>
  <c r="X106" i="45"/>
  <c r="Z111" i="45"/>
  <c r="Z110" i="45" s="1"/>
  <c r="Z143" i="45"/>
  <c r="Z142" i="45" s="1"/>
  <c r="Y35" i="45"/>
  <c r="X38" i="45"/>
  <c r="X69" i="45"/>
  <c r="X68" i="45" s="1"/>
  <c r="Y69" i="45"/>
  <c r="Y68" i="45" s="1"/>
  <c r="X79" i="45"/>
  <c r="X78" i="45" s="1"/>
  <c r="Y79" i="45"/>
  <c r="Y78" i="45" s="1"/>
  <c r="X94" i="45"/>
  <c r="X103" i="45"/>
  <c r="Z106" i="45"/>
  <c r="X111" i="45"/>
  <c r="X110" i="45" s="1"/>
  <c r="Z152" i="45"/>
  <c r="Z151" i="45" s="1"/>
  <c r="Y164" i="45"/>
  <c r="Z164" i="45"/>
  <c r="Z99" i="45"/>
  <c r="Z98" i="45" s="1"/>
  <c r="Y111" i="45"/>
  <c r="Y110" i="45" s="1"/>
  <c r="Y31" i="45"/>
  <c r="Z38" i="45"/>
  <c r="Z46" i="45"/>
  <c r="Z86" i="45"/>
  <c r="Z85" i="45" s="1"/>
  <c r="X90" i="45"/>
  <c r="X89" i="45" s="1"/>
  <c r="Y99" i="45"/>
  <c r="Y98" i="45" s="1"/>
  <c r="Y106" i="45"/>
  <c r="X143" i="45"/>
  <c r="X142" i="45" s="1"/>
  <c r="Y147" i="45"/>
  <c r="Y146" i="45" s="1"/>
  <c r="X152" i="45"/>
  <c r="X151" i="45" s="1"/>
  <c r="X164" i="45"/>
  <c r="X196" i="45"/>
  <c r="X180" i="45" s="1"/>
  <c r="Z147" i="45"/>
  <c r="Z146" i="45" s="1"/>
  <c r="X147" i="45"/>
  <c r="X146" i="45" s="1"/>
  <c r="Y152" i="45"/>
  <c r="Y151" i="45" s="1"/>
  <c r="Y158" i="45"/>
  <c r="Z158" i="45"/>
  <c r="X158" i="45"/>
  <c r="Y196" i="45"/>
  <c r="Y180" i="45" s="1"/>
  <c r="Z196" i="45"/>
  <c r="Z180" i="45" s="1"/>
  <c r="Z31" i="45"/>
  <c r="X31" i="45"/>
  <c r="Z35" i="45"/>
  <c r="X46" i="45"/>
  <c r="Y46" i="45"/>
  <c r="Y94" i="45"/>
  <c r="Y90" i="45" s="1"/>
  <c r="Y89" i="45" s="1"/>
  <c r="Y103" i="45"/>
  <c r="Y143" i="45"/>
  <c r="Y142" i="45" s="1"/>
  <c r="Z227" i="45"/>
  <c r="Z208" i="45" s="1"/>
  <c r="X227" i="45"/>
  <c r="X208" i="45" s="1"/>
  <c r="Y227" i="45"/>
  <c r="Y208" i="45" s="1"/>
  <c r="M14" i="45"/>
  <c r="T273" i="45"/>
  <c r="N272" i="45"/>
  <c r="S273" i="45"/>
  <c r="M272" i="45"/>
  <c r="N14" i="45"/>
  <c r="R273" i="45"/>
  <c r="L272" i="45"/>
  <c r="R15" i="45"/>
  <c r="S15" i="45"/>
  <c r="T15" i="45"/>
  <c r="R38" i="45"/>
  <c r="T170" i="45"/>
  <c r="N169" i="45"/>
  <c r="R170" i="45"/>
  <c r="L169" i="45"/>
  <c r="S170" i="45"/>
  <c r="M169" i="45"/>
  <c r="R35" i="45"/>
  <c r="T38" i="45"/>
  <c r="T46" i="45"/>
  <c r="T86" i="45"/>
  <c r="T85" i="45" s="1"/>
  <c r="S99" i="45"/>
  <c r="S98" i="45" s="1"/>
  <c r="S106" i="45"/>
  <c r="R164" i="45"/>
  <c r="J102" i="45"/>
  <c r="T69" i="45"/>
  <c r="T68" i="45" s="1"/>
  <c r="T79" i="45"/>
  <c r="T78" i="45" s="1"/>
  <c r="S86" i="45"/>
  <c r="S85" i="45" s="1"/>
  <c r="R99" i="45"/>
  <c r="R98" i="45" s="1"/>
  <c r="I102" i="45"/>
  <c r="I97" i="45" s="1"/>
  <c r="F115" i="45"/>
  <c r="F114" i="45" s="1"/>
  <c r="F109" i="45" s="1"/>
  <c r="R106" i="45"/>
  <c r="T143" i="45"/>
  <c r="T142" i="45" s="1"/>
  <c r="R94" i="45"/>
  <c r="R90" i="45" s="1"/>
  <c r="R89" i="45" s="1"/>
  <c r="T106" i="45"/>
  <c r="R143" i="45"/>
  <c r="R142" i="45" s="1"/>
  <c r="S147" i="45"/>
  <c r="S146" i="45" s="1"/>
  <c r="T147" i="45"/>
  <c r="T146" i="45" s="1"/>
  <c r="R152" i="45"/>
  <c r="R151" i="45" s="1"/>
  <c r="S152" i="45"/>
  <c r="S151" i="45" s="1"/>
  <c r="R158" i="45"/>
  <c r="S158" i="45"/>
  <c r="S164" i="45"/>
  <c r="N24" i="45"/>
  <c r="T25" i="45"/>
  <c r="L28" i="45"/>
  <c r="R29" i="45"/>
  <c r="L41" i="45"/>
  <c r="R42" i="45"/>
  <c r="L50" i="45"/>
  <c r="R51" i="45"/>
  <c r="N55" i="45"/>
  <c r="T56" i="45"/>
  <c r="M61" i="45"/>
  <c r="S62" i="45"/>
  <c r="N76" i="45"/>
  <c r="N75" i="45" s="1"/>
  <c r="T77" i="45"/>
  <c r="M83" i="45"/>
  <c r="M82" i="45" s="1"/>
  <c r="S84" i="45"/>
  <c r="L121" i="45"/>
  <c r="L120" i="45" s="1"/>
  <c r="R122" i="45"/>
  <c r="N22" i="45"/>
  <c r="T23" i="45"/>
  <c r="T31" i="45"/>
  <c r="M50" i="45"/>
  <c r="S51" i="45"/>
  <c r="M59" i="45"/>
  <c r="S60" i="45"/>
  <c r="N61" i="45"/>
  <c r="T62" i="45"/>
  <c r="N73" i="45"/>
  <c r="N72" i="45" s="1"/>
  <c r="T74" i="45"/>
  <c r="N83" i="45"/>
  <c r="N82" i="45" s="1"/>
  <c r="T84" i="45"/>
  <c r="T99" i="45"/>
  <c r="T98" i="45" s="1"/>
  <c r="R111" i="45"/>
  <c r="R110" i="45" s="1"/>
  <c r="N126" i="45"/>
  <c r="N125" i="45" s="1"/>
  <c r="T127" i="45"/>
  <c r="L156" i="45"/>
  <c r="R157" i="45"/>
  <c r="T196" i="45"/>
  <c r="T180" i="45" s="1"/>
  <c r="S227" i="45"/>
  <c r="S208" i="45" s="1"/>
  <c r="T227" i="45"/>
  <c r="T208" i="45" s="1"/>
  <c r="L24" i="45"/>
  <c r="R25" i="45"/>
  <c r="M26" i="45"/>
  <c r="S27" i="45"/>
  <c r="N28" i="45"/>
  <c r="T29" i="45"/>
  <c r="T35" i="45"/>
  <c r="N41" i="45"/>
  <c r="T42" i="45"/>
  <c r="R46" i="45"/>
  <c r="N50" i="45"/>
  <c r="T51" i="45"/>
  <c r="L55" i="45"/>
  <c r="R56" i="45"/>
  <c r="N59" i="45"/>
  <c r="T60" i="45"/>
  <c r="S69" i="45"/>
  <c r="S68" i="45" s="1"/>
  <c r="L76" i="45"/>
  <c r="L75" i="45" s="1"/>
  <c r="R77" i="45"/>
  <c r="S79" i="45"/>
  <c r="S78" i="45" s="1"/>
  <c r="L86" i="45"/>
  <c r="L85" i="45" s="1"/>
  <c r="R87" i="45"/>
  <c r="S94" i="45"/>
  <c r="S90" i="45" s="1"/>
  <c r="S89" i="45" s="1"/>
  <c r="S103" i="45"/>
  <c r="T103" i="45"/>
  <c r="S111" i="45"/>
  <c r="S110" i="45" s="1"/>
  <c r="T111" i="45"/>
  <c r="T110" i="45" s="1"/>
  <c r="L117" i="45"/>
  <c r="L115" i="45" s="1"/>
  <c r="L114" i="45" s="1"/>
  <c r="R118" i="45"/>
  <c r="N121" i="45"/>
  <c r="N120" i="45" s="1"/>
  <c r="T122" i="45"/>
  <c r="S143" i="45"/>
  <c r="S142" i="45" s="1"/>
  <c r="T152" i="45"/>
  <c r="T151" i="45" s="1"/>
  <c r="M156" i="45"/>
  <c r="S157" i="45"/>
  <c r="T158" i="45"/>
  <c r="T164" i="45"/>
  <c r="L167" i="45"/>
  <c r="R168" i="45"/>
  <c r="R196" i="45"/>
  <c r="R180" i="45" s="1"/>
  <c r="M22" i="45"/>
  <c r="S23" i="45"/>
  <c r="M52" i="45"/>
  <c r="S53" i="45"/>
  <c r="L59" i="45"/>
  <c r="R60" i="45"/>
  <c r="M73" i="45"/>
  <c r="M72" i="45" s="1"/>
  <c r="S74" i="45"/>
  <c r="N117" i="45"/>
  <c r="N115" i="45" s="1"/>
  <c r="N114" i="45" s="1"/>
  <c r="T118" i="45"/>
  <c r="M126" i="45"/>
  <c r="M125" i="45" s="1"/>
  <c r="S127" i="45"/>
  <c r="N167" i="45"/>
  <c r="T168" i="45"/>
  <c r="L26" i="45"/>
  <c r="R27" i="45"/>
  <c r="M28" i="45"/>
  <c r="S29" i="45"/>
  <c r="S35" i="45"/>
  <c r="M41" i="45"/>
  <c r="S42" i="45"/>
  <c r="N52" i="45"/>
  <c r="T53" i="45"/>
  <c r="R69" i="45"/>
  <c r="R68" i="45" s="1"/>
  <c r="R79" i="45"/>
  <c r="R78" i="45" s="1"/>
  <c r="R103" i="45"/>
  <c r="M121" i="45"/>
  <c r="M120" i="45" s="1"/>
  <c r="S122" i="45"/>
  <c r="S196" i="45"/>
  <c r="S180" i="45" s="1"/>
  <c r="L22" i="45"/>
  <c r="R23" i="45"/>
  <c r="M24" i="45"/>
  <c r="S25" i="45"/>
  <c r="N26" i="45"/>
  <c r="T27" i="45"/>
  <c r="R31" i="45"/>
  <c r="S31" i="45"/>
  <c r="S38" i="45"/>
  <c r="S46" i="45"/>
  <c r="L52" i="45"/>
  <c r="R53" i="45"/>
  <c r="M55" i="45"/>
  <c r="S56" i="45"/>
  <c r="L61" i="45"/>
  <c r="R62" i="45"/>
  <c r="L73" i="45"/>
  <c r="L72" i="45" s="1"/>
  <c r="R74" i="45"/>
  <c r="M76" i="45"/>
  <c r="M75" i="45" s="1"/>
  <c r="S77" i="45"/>
  <c r="L83" i="45"/>
  <c r="L82" i="45" s="1"/>
  <c r="R84" i="45"/>
  <c r="T94" i="45"/>
  <c r="T90" i="45" s="1"/>
  <c r="T89" i="45" s="1"/>
  <c r="M117" i="45"/>
  <c r="M115" i="45" s="1"/>
  <c r="M114" i="45" s="1"/>
  <c r="S118" i="45"/>
  <c r="L126" i="45"/>
  <c r="L125" i="45" s="1"/>
  <c r="R127" i="45"/>
  <c r="R147" i="45"/>
  <c r="R146" i="45" s="1"/>
  <c r="N156" i="45"/>
  <c r="T157" i="45"/>
  <c r="M167" i="45"/>
  <c r="S168" i="45"/>
  <c r="R227" i="45"/>
  <c r="R208" i="45" s="1"/>
  <c r="L65" i="45"/>
  <c r="R65" i="45" s="1"/>
  <c r="X65" i="45" s="1"/>
  <c r="AD65" i="45" s="1"/>
  <c r="L44" i="45"/>
  <c r="R44" i="45" s="1"/>
  <c r="X44" i="45" s="1"/>
  <c r="AD44" i="45" s="1"/>
  <c r="N276" i="45"/>
  <c r="I21" i="45"/>
  <c r="I20" i="45" s="1"/>
  <c r="L276" i="45"/>
  <c r="I13" i="45"/>
  <c r="I49" i="45"/>
  <c r="I43" i="45" s="1"/>
  <c r="I163" i="45"/>
  <c r="L227" i="45"/>
  <c r="L208" i="45" s="1"/>
  <c r="J58" i="45"/>
  <c r="J54" i="45" s="1"/>
  <c r="I58" i="45"/>
  <c r="I54" i="45" s="1"/>
  <c r="J97" i="45"/>
  <c r="N176" i="45"/>
  <c r="T176" i="45" s="1"/>
  <c r="I30" i="45"/>
  <c r="J49" i="45"/>
  <c r="J43" i="45" s="1"/>
  <c r="H163" i="45"/>
  <c r="N44" i="45"/>
  <c r="T44" i="45" s="1"/>
  <c r="Z44" i="45" s="1"/>
  <c r="AF44" i="45" s="1"/>
  <c r="F49" i="45"/>
  <c r="F43" i="45" s="1"/>
  <c r="M35" i="45"/>
  <c r="N86" i="45"/>
  <c r="N85" i="45" s="1"/>
  <c r="M99" i="45"/>
  <c r="M98" i="45" s="1"/>
  <c r="M106" i="45"/>
  <c r="N267" i="45"/>
  <c r="J163" i="45"/>
  <c r="G102" i="45"/>
  <c r="G97" i="45" s="1"/>
  <c r="G163" i="45"/>
  <c r="L132" i="45"/>
  <c r="M143" i="45"/>
  <c r="M142" i="45" s="1"/>
  <c r="N152" i="45"/>
  <c r="N151" i="45" s="1"/>
  <c r="N164" i="45"/>
  <c r="K13" i="45"/>
  <c r="J30" i="45"/>
  <c r="M46" i="45"/>
  <c r="L99" i="45"/>
  <c r="L98" i="45" s="1"/>
  <c r="N103" i="45"/>
  <c r="L106" i="45"/>
  <c r="L164" i="45"/>
  <c r="N147" i="45"/>
  <c r="N146" i="45" s="1"/>
  <c r="L152" i="45"/>
  <c r="L151" i="45" s="1"/>
  <c r="L31" i="45"/>
  <c r="M31" i="45"/>
  <c r="M38" i="45"/>
  <c r="N38" i="45"/>
  <c r="M69" i="45"/>
  <c r="M68" i="45" s="1"/>
  <c r="M79" i="45"/>
  <c r="M78" i="45" s="1"/>
  <c r="M94" i="45"/>
  <c r="M90" i="45" s="1"/>
  <c r="M89" i="45" s="1"/>
  <c r="M103" i="45"/>
  <c r="M111" i="45"/>
  <c r="M110" i="45" s="1"/>
  <c r="L79" i="45"/>
  <c r="L78" i="45" s="1"/>
  <c r="L94" i="45"/>
  <c r="L90" i="45" s="1"/>
  <c r="L89" i="45" s="1"/>
  <c r="L111" i="45"/>
  <c r="L110" i="45" s="1"/>
  <c r="G275" i="45"/>
  <c r="G49" i="45"/>
  <c r="G43" i="45" s="1"/>
  <c r="L35" i="45"/>
  <c r="L46" i="45"/>
  <c r="L69" i="45"/>
  <c r="L68" i="45" s="1"/>
  <c r="N99" i="45"/>
  <c r="N98" i="45" s="1"/>
  <c r="L103" i="45"/>
  <c r="N106" i="45"/>
  <c r="N143" i="45"/>
  <c r="N142" i="45" s="1"/>
  <c r="L147" i="45"/>
  <c r="L146" i="45" s="1"/>
  <c r="L196" i="45"/>
  <c r="L180" i="45" s="1"/>
  <c r="M196" i="45"/>
  <c r="M180" i="45" s="1"/>
  <c r="M279" i="45"/>
  <c r="J13" i="45"/>
  <c r="L129" i="45"/>
  <c r="L140" i="45"/>
  <c r="R140" i="45" s="1"/>
  <c r="X140" i="45" s="1"/>
  <c r="AD140" i="45" s="1"/>
  <c r="M147" i="45"/>
  <c r="M146" i="45" s="1"/>
  <c r="L176" i="45"/>
  <c r="L267" i="45"/>
  <c r="J21" i="45"/>
  <c r="J20" i="45" s="1"/>
  <c r="N135" i="45"/>
  <c r="N31" i="45"/>
  <c r="F67" i="45"/>
  <c r="F64" i="45" s="1"/>
  <c r="F180" i="45"/>
  <c r="G180" i="45"/>
  <c r="N35" i="45"/>
  <c r="L38" i="45"/>
  <c r="N46" i="45"/>
  <c r="N69" i="45"/>
  <c r="N68" i="45" s="1"/>
  <c r="N79" i="45"/>
  <c r="N78" i="45" s="1"/>
  <c r="M86" i="45"/>
  <c r="M85" i="45" s="1"/>
  <c r="N94" i="45"/>
  <c r="N90" i="45" s="1"/>
  <c r="N89" i="45" s="1"/>
  <c r="N111" i="45"/>
  <c r="N110" i="45" s="1"/>
  <c r="N132" i="45"/>
  <c r="L135" i="45"/>
  <c r="M140" i="45"/>
  <c r="S140" i="45" s="1"/>
  <c r="Y140" i="45" s="1"/>
  <c r="AE140" i="45" s="1"/>
  <c r="L143" i="45"/>
  <c r="L142" i="45" s="1"/>
  <c r="M152" i="45"/>
  <c r="M151" i="45" s="1"/>
  <c r="M164" i="45"/>
  <c r="M176" i="45"/>
  <c r="N196" i="45"/>
  <c r="N180" i="45" s="1"/>
  <c r="M267" i="45"/>
  <c r="H109" i="45"/>
  <c r="N129" i="45"/>
  <c r="M132" i="45"/>
  <c r="M158" i="45"/>
  <c r="I67" i="45"/>
  <c r="I64" i="45" s="1"/>
  <c r="M129" i="45"/>
  <c r="M135" i="45"/>
  <c r="N140" i="45"/>
  <c r="T140" i="45" s="1"/>
  <c r="Z140" i="45" s="1"/>
  <c r="AF140" i="45" s="1"/>
  <c r="N158" i="45"/>
  <c r="L158" i="45"/>
  <c r="F208" i="45"/>
  <c r="N227" i="45"/>
  <c r="N208" i="45" s="1"/>
  <c r="M227" i="45"/>
  <c r="M208" i="45" s="1"/>
  <c r="I174" i="45"/>
  <c r="I173" i="45" s="1"/>
  <c r="J174" i="45"/>
  <c r="J173" i="45" s="1"/>
  <c r="K174" i="45"/>
  <c r="K173" i="45" s="1"/>
  <c r="K163" i="45"/>
  <c r="I124" i="45"/>
  <c r="J124" i="45"/>
  <c r="K124" i="45"/>
  <c r="J109" i="45"/>
  <c r="I109" i="45"/>
  <c r="K109" i="45"/>
  <c r="K102" i="45"/>
  <c r="K97" i="45" s="1"/>
  <c r="J67" i="45"/>
  <c r="J64" i="45" s="1"/>
  <c r="K67" i="45"/>
  <c r="K64" i="45" s="1"/>
  <c r="K58" i="45"/>
  <c r="K54" i="45" s="1"/>
  <c r="K49" i="45"/>
  <c r="K43" i="45" s="1"/>
  <c r="K21" i="45"/>
  <c r="K20" i="45" s="1"/>
  <c r="K30" i="45"/>
  <c r="F30" i="45"/>
  <c r="G67" i="45"/>
  <c r="G64" i="45" s="1"/>
  <c r="H30" i="45"/>
  <c r="F58" i="45"/>
  <c r="F54" i="45" s="1"/>
  <c r="G58" i="45"/>
  <c r="G54" i="45" s="1"/>
  <c r="H102" i="45"/>
  <c r="H97" i="45" s="1"/>
  <c r="H21" i="45"/>
  <c r="H20" i="45" s="1"/>
  <c r="G21" i="45"/>
  <c r="G20" i="45" s="1"/>
  <c r="H124" i="45"/>
  <c r="F124" i="45"/>
  <c r="F21" i="45"/>
  <c r="F20" i="45" s="1"/>
  <c r="H58" i="45"/>
  <c r="H54" i="45" s="1"/>
  <c r="F102" i="45"/>
  <c r="F97" i="45" s="1"/>
  <c r="F163" i="45"/>
  <c r="H49" i="45"/>
  <c r="H43" i="45" s="1"/>
  <c r="G109" i="45"/>
  <c r="H180" i="45"/>
  <c r="H208" i="45"/>
  <c r="G30" i="45"/>
  <c r="F298" i="45"/>
  <c r="G298" i="45"/>
  <c r="H298" i="45"/>
  <c r="H67" i="45"/>
  <c r="H64" i="45" s="1"/>
  <c r="G124" i="45"/>
  <c r="G208" i="45"/>
  <c r="AD97" i="45" l="1"/>
  <c r="X102" i="45"/>
  <c r="X97" i="45" s="1"/>
  <c r="Z102" i="45"/>
  <c r="Z97" i="45" s="1"/>
  <c r="Y102" i="45"/>
  <c r="Y97" i="45" s="1"/>
  <c r="S117" i="45"/>
  <c r="S115" i="45" s="1"/>
  <c r="S114" i="45" s="1"/>
  <c r="S109" i="45" s="1"/>
  <c r="Y118" i="45"/>
  <c r="S28" i="45"/>
  <c r="Y29" i="45"/>
  <c r="T117" i="45"/>
  <c r="T115" i="45" s="1"/>
  <c r="T114" i="45" s="1"/>
  <c r="Z118" i="45"/>
  <c r="R86" i="45"/>
  <c r="R85" i="45" s="1"/>
  <c r="X87" i="45"/>
  <c r="R55" i="45"/>
  <c r="X56" i="45"/>
  <c r="T28" i="45"/>
  <c r="Z29" i="45"/>
  <c r="R24" i="45"/>
  <c r="X25" i="45"/>
  <c r="R121" i="45"/>
  <c r="R120" i="45" s="1"/>
  <c r="X122" i="45"/>
  <c r="T76" i="45"/>
  <c r="T75" i="45" s="1"/>
  <c r="Z77" i="45"/>
  <c r="T55" i="45"/>
  <c r="Z56" i="45"/>
  <c r="R41" i="45"/>
  <c r="R30" i="45" s="1"/>
  <c r="X42" i="45"/>
  <c r="T24" i="45"/>
  <c r="Z25" i="45"/>
  <c r="S14" i="45"/>
  <c r="S298" i="45" s="1"/>
  <c r="Y15" i="45"/>
  <c r="T272" i="45"/>
  <c r="Z273" i="45"/>
  <c r="S167" i="45"/>
  <c r="S163" i="45" s="1"/>
  <c r="Y168" i="45"/>
  <c r="S76" i="45"/>
  <c r="S75" i="45" s="1"/>
  <c r="Y77" i="45"/>
  <c r="R61" i="45"/>
  <c r="X62" i="45"/>
  <c r="R52" i="45"/>
  <c r="X53" i="45"/>
  <c r="S24" i="45"/>
  <c r="Y25" i="45"/>
  <c r="S41" i="45"/>
  <c r="Y42" i="45"/>
  <c r="R117" i="45"/>
  <c r="R115" i="45" s="1"/>
  <c r="R114" i="45" s="1"/>
  <c r="R109" i="45" s="1"/>
  <c r="X118" i="45"/>
  <c r="T41" i="45"/>
  <c r="Z42" i="45"/>
  <c r="R156" i="45"/>
  <c r="X157" i="45"/>
  <c r="T73" i="45"/>
  <c r="T72" i="45" s="1"/>
  <c r="Z74" i="45"/>
  <c r="S59" i="45"/>
  <c r="Y60" i="45"/>
  <c r="S169" i="45"/>
  <c r="Y170" i="45"/>
  <c r="T169" i="45"/>
  <c r="Z170" i="45"/>
  <c r="R14" i="45"/>
  <c r="R298" i="45" s="1"/>
  <c r="X15" i="45"/>
  <c r="R59" i="45"/>
  <c r="X60" i="45"/>
  <c r="S121" i="45"/>
  <c r="S120" i="45" s="1"/>
  <c r="Y122" i="45"/>
  <c r="R26" i="45"/>
  <c r="X27" i="45"/>
  <c r="S126" i="45"/>
  <c r="S125" i="45" s="1"/>
  <c r="Y127" i="45"/>
  <c r="S73" i="45"/>
  <c r="S72" i="45" s="1"/>
  <c r="Y74" i="45"/>
  <c r="S52" i="45"/>
  <c r="Y53" i="45"/>
  <c r="T59" i="45"/>
  <c r="Z60" i="45"/>
  <c r="T50" i="45"/>
  <c r="Z51" i="45"/>
  <c r="S26" i="45"/>
  <c r="Y27" i="45"/>
  <c r="T22" i="45"/>
  <c r="Z23" i="45"/>
  <c r="S83" i="45"/>
  <c r="S82" i="45" s="1"/>
  <c r="Y84" i="45"/>
  <c r="S61" i="45"/>
  <c r="Y62" i="45"/>
  <c r="R50" i="45"/>
  <c r="R49" i="45" s="1"/>
  <c r="R43" i="45" s="1"/>
  <c r="X51" i="45"/>
  <c r="R28" i="45"/>
  <c r="X29" i="45"/>
  <c r="S272" i="45"/>
  <c r="Y273" i="45"/>
  <c r="T167" i="45"/>
  <c r="T163" i="45" s="1"/>
  <c r="Z168" i="45"/>
  <c r="S22" i="45"/>
  <c r="S21" i="45" s="1"/>
  <c r="S20" i="45" s="1"/>
  <c r="Y23" i="45"/>
  <c r="R126" i="45"/>
  <c r="R125" i="45" s="1"/>
  <c r="X127" i="45"/>
  <c r="T175" i="45"/>
  <c r="Z176" i="45"/>
  <c r="T156" i="45"/>
  <c r="Z157" i="45"/>
  <c r="R83" i="45"/>
  <c r="R82" i="45" s="1"/>
  <c r="X84" i="45"/>
  <c r="R73" i="45"/>
  <c r="R72" i="45" s="1"/>
  <c r="X74" i="45"/>
  <c r="S55" i="45"/>
  <c r="Y56" i="45"/>
  <c r="T26" i="45"/>
  <c r="T21" i="45" s="1"/>
  <c r="T20" i="45" s="1"/>
  <c r="Z27" i="45"/>
  <c r="R22" i="45"/>
  <c r="R21" i="45" s="1"/>
  <c r="R20" i="45" s="1"/>
  <c r="X23" i="45"/>
  <c r="T52" i="45"/>
  <c r="T49" i="45" s="1"/>
  <c r="T43" i="45" s="1"/>
  <c r="Z53" i="45"/>
  <c r="R167" i="45"/>
  <c r="R163" i="45" s="1"/>
  <c r="X168" i="45"/>
  <c r="S156" i="45"/>
  <c r="Y157" i="45"/>
  <c r="T121" i="45"/>
  <c r="T120" i="45" s="1"/>
  <c r="T109" i="45" s="1"/>
  <c r="Z122" i="45"/>
  <c r="R76" i="45"/>
  <c r="R75" i="45" s="1"/>
  <c r="X77" i="45"/>
  <c r="T126" i="45"/>
  <c r="T125" i="45" s="1"/>
  <c r="Z127" i="45"/>
  <c r="T83" i="45"/>
  <c r="T82" i="45" s="1"/>
  <c r="Z84" i="45"/>
  <c r="T61" i="45"/>
  <c r="T58" i="45" s="1"/>
  <c r="T54" i="45" s="1"/>
  <c r="Z62" i="45"/>
  <c r="S50" i="45"/>
  <c r="S49" i="45" s="1"/>
  <c r="S43" i="45" s="1"/>
  <c r="Y51" i="45"/>
  <c r="R169" i="45"/>
  <c r="X170" i="45"/>
  <c r="T14" i="45"/>
  <c r="T298" i="45" s="1"/>
  <c r="Z15" i="45"/>
  <c r="R272" i="45"/>
  <c r="X273" i="45"/>
  <c r="N275" i="45"/>
  <c r="T276" i="45"/>
  <c r="L275" i="45"/>
  <c r="R276" i="45"/>
  <c r="S102" i="45"/>
  <c r="S97" i="45" s="1"/>
  <c r="J123" i="45"/>
  <c r="J63" i="45" s="1"/>
  <c r="M102" i="45"/>
  <c r="M97" i="45" s="1"/>
  <c r="M49" i="45"/>
  <c r="M43" i="45" s="1"/>
  <c r="L49" i="45"/>
  <c r="L43" i="45" s="1"/>
  <c r="L163" i="45"/>
  <c r="T102" i="45"/>
  <c r="T97" i="45" s="1"/>
  <c r="M163" i="45"/>
  <c r="L58" i="45"/>
  <c r="L54" i="45" s="1"/>
  <c r="N49" i="45"/>
  <c r="N43" i="45" s="1"/>
  <c r="M58" i="45"/>
  <c r="M54" i="45" s="1"/>
  <c r="N163" i="45"/>
  <c r="I295" i="45"/>
  <c r="N21" i="45"/>
  <c r="N20" i="45" s="1"/>
  <c r="L21" i="45"/>
  <c r="L20" i="45" s="1"/>
  <c r="I12" i="45"/>
  <c r="N58" i="45"/>
  <c r="N54" i="45" s="1"/>
  <c r="M21" i="45"/>
  <c r="M20" i="45" s="1"/>
  <c r="R102" i="45"/>
  <c r="R97" i="45" s="1"/>
  <c r="L134" i="45"/>
  <c r="R135" i="45"/>
  <c r="M276" i="45"/>
  <c r="S279" i="45"/>
  <c r="Y279" i="45" s="1"/>
  <c r="AE279" i="45" s="1"/>
  <c r="T30" i="45"/>
  <c r="M134" i="45"/>
  <c r="S135" i="45"/>
  <c r="M131" i="45"/>
  <c r="S132" i="45"/>
  <c r="M263" i="45"/>
  <c r="S267" i="45"/>
  <c r="N131" i="45"/>
  <c r="T132" i="45"/>
  <c r="N67" i="45"/>
  <c r="N64" i="45" s="1"/>
  <c r="S30" i="45"/>
  <c r="L128" i="45"/>
  <c r="R129" i="45"/>
  <c r="L109" i="45"/>
  <c r="M128" i="45"/>
  <c r="S129" i="45"/>
  <c r="N128" i="45"/>
  <c r="T129" i="45"/>
  <c r="L263" i="45"/>
  <c r="R267" i="45"/>
  <c r="L131" i="45"/>
  <c r="R132" i="45"/>
  <c r="M175" i="45"/>
  <c r="S176" i="45"/>
  <c r="N134" i="45"/>
  <c r="T135" i="45"/>
  <c r="L175" i="45"/>
  <c r="R176" i="45"/>
  <c r="N175" i="45"/>
  <c r="N263" i="45"/>
  <c r="T267" i="45"/>
  <c r="G123" i="45"/>
  <c r="G296" i="45" s="1"/>
  <c r="I123" i="45"/>
  <c r="I63" i="45" s="1"/>
  <c r="G174" i="45"/>
  <c r="G173" i="45" s="1"/>
  <c r="H123" i="45"/>
  <c r="H63" i="45" s="1"/>
  <c r="M109" i="45"/>
  <c r="M67" i="45"/>
  <c r="M64" i="45" s="1"/>
  <c r="L30" i="45"/>
  <c r="F174" i="45"/>
  <c r="F173" i="45" s="1"/>
  <c r="J12" i="45"/>
  <c r="N102" i="45"/>
  <c r="N97" i="45" s="1"/>
  <c r="F123" i="45"/>
  <c r="F63" i="45" s="1"/>
  <c r="K295" i="45"/>
  <c r="K123" i="45"/>
  <c r="N109" i="45"/>
  <c r="J295" i="45"/>
  <c r="L102" i="45"/>
  <c r="L97" i="45" s="1"/>
  <c r="L67" i="45"/>
  <c r="L64" i="45" s="1"/>
  <c r="N30" i="45"/>
  <c r="M30" i="45"/>
  <c r="H295" i="45"/>
  <c r="K12" i="45"/>
  <c r="H174" i="45"/>
  <c r="F12" i="45"/>
  <c r="F295" i="45"/>
  <c r="H12" i="45"/>
  <c r="G12" i="45"/>
  <c r="G295" i="45"/>
  <c r="T67" i="45" l="1"/>
  <c r="Z14" i="45"/>
  <c r="AF15" i="45"/>
  <c r="AF14" i="45" s="1"/>
  <c r="AF13" i="45" s="1"/>
  <c r="Y50" i="45"/>
  <c r="AE51" i="45"/>
  <c r="AE50" i="45" s="1"/>
  <c r="Z83" i="45"/>
  <c r="Z82" i="45" s="1"/>
  <c r="AF84" i="45"/>
  <c r="AF83" i="45" s="1"/>
  <c r="AF82" i="45" s="1"/>
  <c r="X76" i="45"/>
  <c r="X75" i="45" s="1"/>
  <c r="AD77" i="45"/>
  <c r="AD76" i="45" s="1"/>
  <c r="AD75" i="45" s="1"/>
  <c r="Y156" i="45"/>
  <c r="AE157" i="45"/>
  <c r="AE156" i="45" s="1"/>
  <c r="Z52" i="45"/>
  <c r="AF53" i="45"/>
  <c r="AF52" i="45" s="1"/>
  <c r="Z26" i="45"/>
  <c r="AF27" i="45"/>
  <c r="AF26" i="45" s="1"/>
  <c r="X73" i="45"/>
  <c r="X72" i="45" s="1"/>
  <c r="AD74" i="45"/>
  <c r="AD73" i="45" s="1"/>
  <c r="AD72" i="45" s="1"/>
  <c r="AD67" i="45" s="1"/>
  <c r="Z156" i="45"/>
  <c r="AF157" i="45"/>
  <c r="AF156" i="45" s="1"/>
  <c r="X126" i="45"/>
  <c r="X125" i="45" s="1"/>
  <c r="AD127" i="45"/>
  <c r="AD126" i="45" s="1"/>
  <c r="AD125" i="45" s="1"/>
  <c r="Z167" i="45"/>
  <c r="Z163" i="45" s="1"/>
  <c r="AF168" i="45"/>
  <c r="AF167" i="45" s="1"/>
  <c r="AF163" i="45" s="1"/>
  <c r="X28" i="45"/>
  <c r="AD29" i="45"/>
  <c r="AD28" i="45" s="1"/>
  <c r="Y61" i="45"/>
  <c r="AE62" i="45"/>
  <c r="AE61" i="45" s="1"/>
  <c r="Z22" i="45"/>
  <c r="AF23" i="45"/>
  <c r="AF22" i="45" s="1"/>
  <c r="Z50" i="45"/>
  <c r="AF51" i="45"/>
  <c r="AF50" i="45" s="1"/>
  <c r="Y52" i="45"/>
  <c r="AE53" i="45"/>
  <c r="AE52" i="45" s="1"/>
  <c r="Y126" i="45"/>
  <c r="Y125" i="45" s="1"/>
  <c r="AE127" i="45"/>
  <c r="AE126" i="45" s="1"/>
  <c r="AE125" i="45" s="1"/>
  <c r="Y121" i="45"/>
  <c r="Y120" i="45" s="1"/>
  <c r="AE122" i="45"/>
  <c r="AE121" i="45" s="1"/>
  <c r="AE120" i="45" s="1"/>
  <c r="X14" i="45"/>
  <c r="AD15" i="45"/>
  <c r="AD14" i="45" s="1"/>
  <c r="AD13" i="45" s="1"/>
  <c r="Y169" i="45"/>
  <c r="AE170" i="45"/>
  <c r="AE169" i="45" s="1"/>
  <c r="Z73" i="45"/>
  <c r="Z72" i="45" s="1"/>
  <c r="AF74" i="45"/>
  <c r="AF73" i="45" s="1"/>
  <c r="AF72" i="45" s="1"/>
  <c r="Z41" i="45"/>
  <c r="Z30" i="45" s="1"/>
  <c r="AF42" i="45"/>
  <c r="AF41" i="45" s="1"/>
  <c r="AF30" i="45" s="1"/>
  <c r="Y41" i="45"/>
  <c r="Y30" i="45" s="1"/>
  <c r="AE42" i="45"/>
  <c r="AE41" i="45" s="1"/>
  <c r="AE30" i="45" s="1"/>
  <c r="X52" i="45"/>
  <c r="AD53" i="45"/>
  <c r="AD52" i="45" s="1"/>
  <c r="Y76" i="45"/>
  <c r="Y75" i="45" s="1"/>
  <c r="AE77" i="45"/>
  <c r="AE76" i="45" s="1"/>
  <c r="AE75" i="45" s="1"/>
  <c r="Z24" i="45"/>
  <c r="AF25" i="45"/>
  <c r="AF24" i="45" s="1"/>
  <c r="Z55" i="45"/>
  <c r="AF56" i="45"/>
  <c r="AF55" i="45" s="1"/>
  <c r="X121" i="45"/>
  <c r="X120" i="45" s="1"/>
  <c r="AD122" i="45"/>
  <c r="AD121" i="45" s="1"/>
  <c r="AD120" i="45" s="1"/>
  <c r="Z28" i="45"/>
  <c r="AF29" i="45"/>
  <c r="AF28" i="45" s="1"/>
  <c r="X86" i="45"/>
  <c r="X85" i="45" s="1"/>
  <c r="AD87" i="45"/>
  <c r="AD86" i="45" s="1"/>
  <c r="AD85" i="45" s="1"/>
  <c r="Y28" i="45"/>
  <c r="AE29" i="45"/>
  <c r="AE28" i="45" s="1"/>
  <c r="X169" i="45"/>
  <c r="AD170" i="45"/>
  <c r="AD169" i="45" s="1"/>
  <c r="Z61" i="45"/>
  <c r="AF62" i="45"/>
  <c r="AF61" i="45" s="1"/>
  <c r="Z126" i="45"/>
  <c r="Z125" i="45" s="1"/>
  <c r="AF127" i="45"/>
  <c r="AF126" i="45" s="1"/>
  <c r="AF125" i="45" s="1"/>
  <c r="Z121" i="45"/>
  <c r="Z120" i="45" s="1"/>
  <c r="AF122" i="45"/>
  <c r="AF121" i="45" s="1"/>
  <c r="AF120" i="45" s="1"/>
  <c r="X167" i="45"/>
  <c r="X163" i="45" s="1"/>
  <c r="AD168" i="45"/>
  <c r="AD167" i="45" s="1"/>
  <c r="AD163" i="45" s="1"/>
  <c r="X22" i="45"/>
  <c r="AD23" i="45"/>
  <c r="AD22" i="45" s="1"/>
  <c r="Y55" i="45"/>
  <c r="AE56" i="45"/>
  <c r="AE55" i="45" s="1"/>
  <c r="AE54" i="45" s="1"/>
  <c r="X83" i="45"/>
  <c r="X82" i="45" s="1"/>
  <c r="AD84" i="45"/>
  <c r="AD83" i="45" s="1"/>
  <c r="AD82" i="45" s="1"/>
  <c r="Y22" i="45"/>
  <c r="AE23" i="45"/>
  <c r="AE22" i="45" s="1"/>
  <c r="X50" i="45"/>
  <c r="AD51" i="45"/>
  <c r="AD50" i="45" s="1"/>
  <c r="Y83" i="45"/>
  <c r="Y82" i="45" s="1"/>
  <c r="AE84" i="45"/>
  <c r="AE83" i="45" s="1"/>
  <c r="AE82" i="45" s="1"/>
  <c r="Y26" i="45"/>
  <c r="AE27" i="45"/>
  <c r="AE26" i="45" s="1"/>
  <c r="Z59" i="45"/>
  <c r="AF60" i="45"/>
  <c r="AF59" i="45" s="1"/>
  <c r="AF58" i="45" s="1"/>
  <c r="AF54" i="45" s="1"/>
  <c r="Y73" i="45"/>
  <c r="Y72" i="45" s="1"/>
  <c r="AE74" i="45"/>
  <c r="AE73" i="45" s="1"/>
  <c r="AE72" i="45" s="1"/>
  <c r="AE67" i="45" s="1"/>
  <c r="X26" i="45"/>
  <c r="AD27" i="45"/>
  <c r="AD26" i="45" s="1"/>
  <c r="X59" i="45"/>
  <c r="AD60" i="45"/>
  <c r="AD59" i="45" s="1"/>
  <c r="Z169" i="45"/>
  <c r="AF170" i="45"/>
  <c r="AF169" i="45" s="1"/>
  <c r="Y59" i="45"/>
  <c r="AE60" i="45"/>
  <c r="AE59" i="45" s="1"/>
  <c r="AE58" i="45" s="1"/>
  <c r="X156" i="45"/>
  <c r="AD157" i="45"/>
  <c r="AD156" i="45" s="1"/>
  <c r="X117" i="45"/>
  <c r="X115" i="45" s="1"/>
  <c r="X114" i="45" s="1"/>
  <c r="AD118" i="45"/>
  <c r="AD117" i="45" s="1"/>
  <c r="AD115" i="45" s="1"/>
  <c r="AD114" i="45" s="1"/>
  <c r="Y24" i="45"/>
  <c r="AE25" i="45"/>
  <c r="AE24" i="45" s="1"/>
  <c r="X61" i="45"/>
  <c r="AD62" i="45"/>
  <c r="AD61" i="45" s="1"/>
  <c r="AD58" i="45" s="1"/>
  <c r="Y167" i="45"/>
  <c r="Y163" i="45" s="1"/>
  <c r="AE168" i="45"/>
  <c r="AE167" i="45" s="1"/>
  <c r="AE163" i="45" s="1"/>
  <c r="Y14" i="45"/>
  <c r="AE15" i="45"/>
  <c r="AE14" i="45" s="1"/>
  <c r="AE13" i="45" s="1"/>
  <c r="X41" i="45"/>
  <c r="X30" i="45" s="1"/>
  <c r="AD42" i="45"/>
  <c r="AD41" i="45" s="1"/>
  <c r="AD30" i="45" s="1"/>
  <c r="Z76" i="45"/>
  <c r="Z75" i="45" s="1"/>
  <c r="AF77" i="45"/>
  <c r="AF76" i="45" s="1"/>
  <c r="AF75" i="45" s="1"/>
  <c r="X24" i="45"/>
  <c r="AD25" i="45"/>
  <c r="AD24" i="45" s="1"/>
  <c r="X55" i="45"/>
  <c r="AD56" i="45"/>
  <c r="AD55" i="45" s="1"/>
  <c r="AD54" i="45" s="1"/>
  <c r="Z117" i="45"/>
  <c r="Z115" i="45" s="1"/>
  <c r="Z114" i="45" s="1"/>
  <c r="Z109" i="45" s="1"/>
  <c r="AF118" i="45"/>
  <c r="AF117" i="45" s="1"/>
  <c r="AF115" i="45" s="1"/>
  <c r="AF114" i="45" s="1"/>
  <c r="AF109" i="45" s="1"/>
  <c r="Y117" i="45"/>
  <c r="Y115" i="45" s="1"/>
  <c r="Y114" i="45" s="1"/>
  <c r="AE118" i="45"/>
  <c r="AE117" i="45" s="1"/>
  <c r="AE115" i="45" s="1"/>
  <c r="AE114" i="45" s="1"/>
  <c r="X272" i="45"/>
  <c r="AD273" i="45"/>
  <c r="AD272" i="45" s="1"/>
  <c r="Z175" i="45"/>
  <c r="AF176" i="45"/>
  <c r="AF175" i="45" s="1"/>
  <c r="Y272" i="45"/>
  <c r="AE273" i="45"/>
  <c r="AE272" i="45" s="1"/>
  <c r="Z272" i="45"/>
  <c r="AF273" i="45"/>
  <c r="AF272" i="45" s="1"/>
  <c r="J297" i="45"/>
  <c r="Z13" i="45"/>
  <c r="Z298" i="45"/>
  <c r="Z21" i="45"/>
  <c r="Z20" i="45" s="1"/>
  <c r="Z49" i="45"/>
  <c r="Z43" i="45" s="1"/>
  <c r="X13" i="45"/>
  <c r="X298" i="45"/>
  <c r="S67" i="45"/>
  <c r="S64" i="45" s="1"/>
  <c r="Z58" i="45"/>
  <c r="Z54" i="45" s="1"/>
  <c r="Y13" i="45"/>
  <c r="Y298" i="45"/>
  <c r="R67" i="45"/>
  <c r="R64" i="45" s="1"/>
  <c r="Z67" i="45"/>
  <c r="Z64" i="45" s="1"/>
  <c r="X109" i="45"/>
  <c r="J296" i="45"/>
  <c r="X49" i="45"/>
  <c r="X43" i="45" s="1"/>
  <c r="Y67" i="45"/>
  <c r="Y64" i="45" s="1"/>
  <c r="S58" i="45"/>
  <c r="S54" i="45" s="1"/>
  <c r="R58" i="45"/>
  <c r="R54" i="45" s="1"/>
  <c r="R263" i="45"/>
  <c r="X267" i="45"/>
  <c r="S128" i="45"/>
  <c r="Y129" i="45"/>
  <c r="S131" i="45"/>
  <c r="Y132" i="45"/>
  <c r="T263" i="45"/>
  <c r="T174" i="45" s="1"/>
  <c r="Z267" i="45"/>
  <c r="Y49" i="45"/>
  <c r="Y43" i="45" s="1"/>
  <c r="X67" i="45"/>
  <c r="X64" i="45" s="1"/>
  <c r="Y109" i="45"/>
  <c r="S175" i="45"/>
  <c r="Y176" i="45"/>
  <c r="R175" i="45"/>
  <c r="X176" i="45"/>
  <c r="T131" i="45"/>
  <c r="Z132" i="45"/>
  <c r="T275" i="45"/>
  <c r="Z276" i="45"/>
  <c r="T134" i="45"/>
  <c r="Z135" i="45"/>
  <c r="R131" i="45"/>
  <c r="X132" i="45"/>
  <c r="T128" i="45"/>
  <c r="Z129" i="45"/>
  <c r="R128" i="45"/>
  <c r="X129" i="45"/>
  <c r="S263" i="45"/>
  <c r="Y267" i="45"/>
  <c r="S134" i="45"/>
  <c r="Y135" i="45"/>
  <c r="R275" i="45"/>
  <c r="X276" i="45"/>
  <c r="R134" i="45"/>
  <c r="X135" i="45"/>
  <c r="T64" i="45"/>
  <c r="X21" i="45"/>
  <c r="X20" i="45" s="1"/>
  <c r="Y21" i="45"/>
  <c r="Y20" i="45" s="1"/>
  <c r="M275" i="45"/>
  <c r="S276" i="45"/>
  <c r="Y276" i="45" s="1"/>
  <c r="L174" i="45"/>
  <c r="L173" i="45" s="1"/>
  <c r="T13" i="45"/>
  <c r="S13" i="45"/>
  <c r="R13" i="45"/>
  <c r="G297" i="45"/>
  <c r="G63" i="45"/>
  <c r="G172" i="45" s="1"/>
  <c r="G284" i="45" s="1"/>
  <c r="K297" i="45"/>
  <c r="K63" i="45"/>
  <c r="K172" i="45" s="1"/>
  <c r="K299" i="45" s="1"/>
  <c r="K302" i="45" s="1"/>
  <c r="I172" i="45"/>
  <c r="I283" i="45" s="1"/>
  <c r="J172" i="45"/>
  <c r="J283" i="45" s="1"/>
  <c r="M174" i="45"/>
  <c r="L124" i="45"/>
  <c r="L123" i="45" s="1"/>
  <c r="L63" i="45" s="1"/>
  <c r="F296" i="45"/>
  <c r="I297" i="45"/>
  <c r="N124" i="45"/>
  <c r="N123" i="45" s="1"/>
  <c r="I296" i="45"/>
  <c r="N174" i="45"/>
  <c r="N173" i="45" s="1"/>
  <c r="M124" i="45"/>
  <c r="M123" i="45" s="1"/>
  <c r="F172" i="45"/>
  <c r="F283" i="45" s="1"/>
  <c r="F297" i="45"/>
  <c r="H296" i="45"/>
  <c r="H297" i="45"/>
  <c r="K296" i="45"/>
  <c r="H173" i="45"/>
  <c r="H172" i="45"/>
  <c r="H299" i="45" s="1"/>
  <c r="H302" i="45" s="1"/>
  <c r="H300" i="45" s="1"/>
  <c r="T124" i="45" l="1"/>
  <c r="T123" i="45" s="1"/>
  <c r="Z134" i="45"/>
  <c r="AF135" i="45"/>
  <c r="AF134" i="45" s="1"/>
  <c r="AF124" i="45"/>
  <c r="AF123" i="45" s="1"/>
  <c r="AF21" i="45"/>
  <c r="AF20" i="45" s="1"/>
  <c r="AD21" i="45"/>
  <c r="AD20" i="45" s="1"/>
  <c r="AD12" i="45" s="1"/>
  <c r="AD64" i="45"/>
  <c r="AE49" i="45"/>
  <c r="AE43" i="45" s="1"/>
  <c r="AE12" i="45" s="1"/>
  <c r="S295" i="45"/>
  <c r="Y131" i="45"/>
  <c r="AE132" i="45"/>
  <c r="AE131" i="45" s="1"/>
  <c r="Z128" i="45"/>
  <c r="AF129" i="45"/>
  <c r="AF128" i="45" s="1"/>
  <c r="AD109" i="45"/>
  <c r="AE64" i="45"/>
  <c r="AE21" i="45"/>
  <c r="AE20" i="45" s="1"/>
  <c r="AD49" i="45"/>
  <c r="AD43" i="45" s="1"/>
  <c r="AF67" i="45"/>
  <c r="AF64" i="45" s="1"/>
  <c r="AF49" i="45"/>
  <c r="AF43" i="45" s="1"/>
  <c r="Z131" i="45"/>
  <c r="AF132" i="45"/>
  <c r="AF131" i="45" s="1"/>
  <c r="X134" i="45"/>
  <c r="AD135" i="45"/>
  <c r="AD134" i="45" s="1"/>
  <c r="Y134" i="45"/>
  <c r="Y124" i="45" s="1"/>
  <c r="Y123" i="45" s="1"/>
  <c r="Y63" i="45" s="1"/>
  <c r="AE135" i="45"/>
  <c r="AE134" i="45" s="1"/>
  <c r="X128" i="45"/>
  <c r="AD129" i="45"/>
  <c r="AD128" i="45" s="1"/>
  <c r="AD124" i="45" s="1"/>
  <c r="AD123" i="45" s="1"/>
  <c r="X131" i="45"/>
  <c r="AD132" i="45"/>
  <c r="AD131" i="45" s="1"/>
  <c r="AE109" i="45"/>
  <c r="R124" i="45"/>
  <c r="R123" i="45" s="1"/>
  <c r="R297" i="45" s="1"/>
  <c r="Y128" i="45"/>
  <c r="AE129" i="45"/>
  <c r="AE128" i="45" s="1"/>
  <c r="AE124" i="45" s="1"/>
  <c r="AE123" i="45" s="1"/>
  <c r="X58" i="45"/>
  <c r="X54" i="45" s="1"/>
  <c r="Y58" i="45"/>
  <c r="Y54" i="45" s="1"/>
  <c r="Y297" i="45" s="1"/>
  <c r="X175" i="45"/>
  <c r="AD176" i="45"/>
  <c r="AD175" i="45" s="1"/>
  <c r="Z263" i="45"/>
  <c r="Z174" i="45" s="1"/>
  <c r="AF267" i="45"/>
  <c r="AF263" i="45" s="1"/>
  <c r="AF174" i="45" s="1"/>
  <c r="Z275" i="45"/>
  <c r="AF276" i="45"/>
  <c r="AF275" i="45" s="1"/>
  <c r="Y275" i="45"/>
  <c r="AE276" i="45"/>
  <c r="AE275" i="45" s="1"/>
  <c r="X275" i="45"/>
  <c r="AD276" i="45"/>
  <c r="AD275" i="45" s="1"/>
  <c r="Y263" i="45"/>
  <c r="AE267" i="45"/>
  <c r="AE263" i="45" s="1"/>
  <c r="Y175" i="45"/>
  <c r="AE176" i="45"/>
  <c r="AE175" i="45" s="1"/>
  <c r="X263" i="45"/>
  <c r="AD267" i="45"/>
  <c r="AD263" i="45" s="1"/>
  <c r="R295" i="45"/>
  <c r="R174" i="45"/>
  <c r="R173" i="45" s="1"/>
  <c r="Z12" i="45"/>
  <c r="Y296" i="45"/>
  <c r="X295" i="45"/>
  <c r="L296" i="45"/>
  <c r="S124" i="45"/>
  <c r="S123" i="45" s="1"/>
  <c r="S63" i="45" s="1"/>
  <c r="Z295" i="45"/>
  <c r="S174" i="45"/>
  <c r="M173" i="45"/>
  <c r="X174" i="45"/>
  <c r="T63" i="45"/>
  <c r="X12" i="45"/>
  <c r="S275" i="45"/>
  <c r="Y12" i="45"/>
  <c r="T173" i="45"/>
  <c r="J299" i="45"/>
  <c r="J302" i="45" s="1"/>
  <c r="L297" i="45"/>
  <c r="S12" i="45"/>
  <c r="T296" i="45"/>
  <c r="T295" i="45"/>
  <c r="T12" i="45"/>
  <c r="T297" i="45"/>
  <c r="M298" i="45"/>
  <c r="M13" i="45"/>
  <c r="N298" i="45"/>
  <c r="N13" i="45"/>
  <c r="R12" i="45"/>
  <c r="L298" i="45"/>
  <c r="L13" i="45"/>
  <c r="I299" i="45"/>
  <c r="I302" i="45" s="1"/>
  <c r="I284" i="45"/>
  <c r="J284" i="45"/>
  <c r="M63" i="45"/>
  <c r="N296" i="45"/>
  <c r="N63" i="45"/>
  <c r="N297" i="45"/>
  <c r="M297" i="45"/>
  <c r="F284" i="45"/>
  <c r="F299" i="45"/>
  <c r="F302" i="45" s="1"/>
  <c r="F300" i="45" s="1"/>
  <c r="M296" i="45"/>
  <c r="K284" i="45"/>
  <c r="K283" i="45"/>
  <c r="G299" i="45"/>
  <c r="G302" i="45" s="1"/>
  <c r="G300" i="45" s="1"/>
  <c r="G283" i="45"/>
  <c r="H283" i="45"/>
  <c r="H284" i="45"/>
  <c r="AE63" i="45" l="1"/>
  <c r="Y174" i="45"/>
  <c r="Y173" i="45" s="1"/>
  <c r="AF173" i="45"/>
  <c r="Z173" i="45"/>
  <c r="X173" i="45"/>
  <c r="R63" i="45"/>
  <c r="S173" i="45"/>
  <c r="AE172" i="45"/>
  <c r="X124" i="45"/>
  <c r="X123" i="45" s="1"/>
  <c r="X63" i="45" s="1"/>
  <c r="R296" i="45"/>
  <c r="Y295" i="45"/>
  <c r="AE284" i="45"/>
  <c r="AD63" i="45"/>
  <c r="AD172" i="45" s="1"/>
  <c r="AD284" i="45" s="1"/>
  <c r="AF63" i="45"/>
  <c r="Z124" i="45"/>
  <c r="Z123" i="45" s="1"/>
  <c r="AF12" i="45"/>
  <c r="AD174" i="45"/>
  <c r="AD173" i="45" s="1"/>
  <c r="AD283" i="45" s="1"/>
  <c r="AE174" i="45"/>
  <c r="AE173" i="45" s="1"/>
  <c r="S296" i="45"/>
  <c r="S297" i="45"/>
  <c r="S172" i="45"/>
  <c r="S299" i="45" s="1"/>
  <c r="S302" i="45" s="1"/>
  <c r="S300" i="45" s="1"/>
  <c r="T172" i="45"/>
  <c r="T299" i="45" s="1"/>
  <c r="T302" i="45" s="1"/>
  <c r="T300" i="45" s="1"/>
  <c r="X172" i="45"/>
  <c r="Y172" i="45"/>
  <c r="Y299" i="45" s="1"/>
  <c r="R172" i="45"/>
  <c r="R283" i="45" s="1"/>
  <c r="M12" i="45"/>
  <c r="M172" i="45" s="1"/>
  <c r="M295" i="45"/>
  <c r="L12" i="45"/>
  <c r="L172" i="45" s="1"/>
  <c r="L284" i="45" s="1"/>
  <c r="L295" i="45"/>
  <c r="N12" i="45"/>
  <c r="N172" i="45" s="1"/>
  <c r="N295" i="45"/>
  <c r="AE283" i="45" l="1"/>
  <c r="X297" i="45"/>
  <c r="X296" i="45"/>
  <c r="AF172" i="45"/>
  <c r="Z296" i="45"/>
  <c r="Z63" i="45"/>
  <c r="Z172" i="45" s="1"/>
  <c r="Z297" i="45"/>
  <c r="S284" i="45"/>
  <c r="T283" i="45"/>
  <c r="S283" i="45"/>
  <c r="T284" i="45"/>
  <c r="X284" i="45"/>
  <c r="X299" i="45"/>
  <c r="Y302" i="45"/>
  <c r="Y300" i="45" s="1"/>
  <c r="X283" i="45"/>
  <c r="Y283" i="45"/>
  <c r="Y284" i="45"/>
  <c r="R299" i="45"/>
  <c r="M283" i="45"/>
  <c r="M284" i="45"/>
  <c r="M299" i="45"/>
  <c r="R284" i="45"/>
  <c r="L299" i="45"/>
  <c r="L302" i="45" s="1"/>
  <c r="L300" i="45" s="1"/>
  <c r="N284" i="45"/>
  <c r="N299" i="45"/>
  <c r="N302" i="45" s="1"/>
  <c r="N300" i="45" s="1"/>
  <c r="N283" i="45"/>
  <c r="L283" i="45"/>
  <c r="Z299" i="45" l="1"/>
  <c r="Z284" i="45"/>
  <c r="Z283" i="45"/>
  <c r="AF283" i="45"/>
  <c r="AF284" i="45"/>
  <c r="X302" i="45"/>
  <c r="X300" i="45" s="1"/>
  <c r="X303" i="45"/>
  <c r="R302" i="45"/>
  <c r="O299" i="45"/>
  <c r="M302" i="45"/>
  <c r="M300" i="45" s="1"/>
  <c r="Z302" i="45" l="1"/>
  <c r="Z300" i="45" s="1"/>
  <c r="Z303" i="45"/>
  <c r="R300" i="45"/>
  <c r="O302" i="45"/>
</calcChain>
</file>

<file path=xl/comments1.xml><?xml version="1.0" encoding="utf-8"?>
<comments xmlns="http://schemas.openxmlformats.org/spreadsheetml/2006/main">
  <authors>
    <author>Автор</author>
  </authors>
  <commentList>
    <comment ref="L1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добавлено 0,1
</t>
        </r>
      </text>
    </comment>
    <comment ref="R193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минус 0,1</t>
        </r>
      </text>
    </comment>
  </commentList>
</comments>
</file>

<file path=xl/sharedStrings.xml><?xml version="1.0" encoding="utf-8"?>
<sst xmlns="http://schemas.openxmlformats.org/spreadsheetml/2006/main" count="626" uniqueCount="553">
  <si>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</si>
  <si>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</si>
  <si>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</si>
  <si>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</si>
  <si>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</si>
  <si>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</si>
  <si>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</si>
  <si>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</si>
  <si>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</si>
  <si>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</si>
  <si>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</si>
  <si>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</si>
  <si>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</si>
  <si>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</si>
  <si>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</si>
  <si>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</si>
  <si>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</si>
  <si>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</si>
  <si>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</si>
  <si>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</si>
  <si>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</si>
  <si>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</si>
  <si>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</si>
  <si>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</si>
  <si>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</si>
  <si>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</si>
  <si>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</si>
  <si>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</si>
  <si>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</si>
  <si>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</si>
  <si>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</si>
  <si>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</si>
  <si>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</si>
  <si>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</si>
  <si>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</si>
  <si>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>1 08 07150 01 0000 110</t>
  </si>
  <si>
    <t xml:space="preserve"> 1 08 07170 01 0000 110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</si>
  <si>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</si>
  <si>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</si>
  <si>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</si>
  <si>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</si>
  <si>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</si>
  <si>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</si>
  <si>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</si>
  <si>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</si>
  <si>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</si>
  <si>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</si>
  <si>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</si>
  <si>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</si>
  <si>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</si>
  <si>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</si>
  <si>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</si>
  <si>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</si>
  <si>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</si>
  <si>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</si>
  <si>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</si>
  <si>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</si>
  <si>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</si>
  <si>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</si>
  <si>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</si>
  <si>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</si>
  <si>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</si>
  <si>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</si>
  <si>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</si>
  <si>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</si>
  <si>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</si>
  <si>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</si>
  <si>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</si>
  <si>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</si>
  <si>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</si>
  <si>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</si>
  <si>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</si>
  <si>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</si>
  <si>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</si>
  <si>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</si>
  <si>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</si>
  <si>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</si>
  <si>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</si>
  <si>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 xml:space="preserve"> 0390002108</t>
  </si>
  <si>
    <t>0390002089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</si>
  <si>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</si>
  <si>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</si>
  <si>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</si>
  <si>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</si>
  <si>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</si>
  <si>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</si>
  <si>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</si>
  <si>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</si>
  <si>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</si>
  <si>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0390002055</t>
  </si>
  <si>
    <t>0390002056</t>
  </si>
  <si>
    <t>0390002061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</si>
  <si>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</si>
  <si>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</si>
  <si>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</si>
  <si>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</si>
  <si>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</si>
  <si>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</si>
  <si>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</si>
  <si>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</si>
  <si>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</si>
  <si>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</si>
  <si>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</si>
  <si>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0390002127</t>
  </si>
  <si>
    <t>0390002063</t>
  </si>
  <si>
    <t>0390002074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</si>
  <si>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</si>
  <si>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</si>
  <si>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</si>
  <si>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</si>
  <si>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</si>
  <si>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</si>
  <si>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</si>
  <si>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</si>
  <si>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</si>
  <si>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</si>
  <si>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</si>
  <si>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</si>
  <si>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</si>
  <si>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</si>
  <si>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</si>
  <si>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</si>
  <si>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</si>
  <si>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</si>
  <si>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</si>
  <si>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</si>
  <si>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</si>
  <si>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</si>
  <si>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</si>
  <si>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</si>
  <si>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</si>
  <si>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</si>
  <si>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</si>
  <si>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</si>
  <si>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</si>
  <si>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</si>
  <si>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</si>
  <si>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</si>
  <si>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</si>
  <si>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</si>
  <si>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</si>
  <si>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</si>
  <si>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</si>
  <si>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</si>
  <si>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</si>
  <si>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</si>
  <si>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</si>
  <si>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</si>
  <si>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</si>
  <si>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</si>
  <si>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</si>
  <si>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</si>
  <si>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</si>
  <si>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</si>
  <si>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</si>
  <si>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</si>
  <si>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</si>
  <si>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</si>
  <si>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</si>
  <si>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</si>
  <si>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</si>
  <si>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</si>
  <si>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</si>
  <si>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</si>
  <si>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</si>
  <si>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</si>
  <si>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</si>
  <si>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</si>
  <si>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</si>
  <si>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</si>
  <si>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</si>
  <si>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</si>
  <si>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</si>
  <si>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</si>
  <si>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</si>
  <si>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</si>
  <si>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</si>
  <si>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</si>
  <si>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</si>
  <si>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</si>
  <si>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</si>
  <si>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</si>
  <si>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</si>
  <si>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</si>
  <si>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</si>
  <si>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</si>
  <si>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</si>
  <si>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</si>
  <si>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</si>
  <si>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</si>
  <si>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</si>
  <si>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</si>
  <si>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</si>
  <si>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</si>
  <si>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</si>
  <si>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</si>
  <si>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</si>
  <si>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</si>
  <si>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</si>
  <si>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</si>
  <si>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</si>
  <si>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</si>
  <si>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</si>
  <si>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</si>
  <si>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</si>
  <si>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</si>
  <si>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</si>
  <si>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</si>
  <si>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</si>
  <si>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</si>
  <si>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</si>
  <si>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</si>
  <si>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</si>
  <si>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</si>
  <si>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ВСЕГО доходы  бюджета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</si>
  <si>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</si>
  <si>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</si>
  <si>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</si>
  <si>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</si>
  <si>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</si>
  <si>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</si>
  <si>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</si>
  <si>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</si>
  <si>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</si>
  <si>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</si>
  <si>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</si>
  <si>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</si>
  <si>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</si>
  <si>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</si>
  <si>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</si>
  <si>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</si>
  <si>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</si>
  <si>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</si>
  <si>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</si>
  <si>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</si>
  <si>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</si>
  <si>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</si>
  <si>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</si>
  <si>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>0390002001</t>
  </si>
  <si>
    <t>Доходы от оказания платных услуг (работ) и компенсации затрат
 государства</t>
  </si>
  <si>
    <t>Налоговые доходы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</si>
  <si>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</si>
  <si>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</si>
  <si>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</si>
  <si>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</si>
  <si>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</si>
  <si>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</si>
  <si>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</si>
  <si>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</si>
  <si>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</si>
  <si>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</si>
  <si>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</si>
  <si>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</si>
  <si>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</si>
  <si>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</si>
  <si>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</si>
  <si>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</si>
  <si>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</si>
  <si>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Неналоговые доходы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</si>
  <si>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</si>
  <si>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</si>
  <si>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</si>
  <si>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</si>
  <si>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</si>
  <si>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</si>
  <si>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</si>
  <si>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</si>
  <si>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</si>
  <si>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</si>
  <si>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</si>
  <si>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</si>
  <si>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</si>
  <si>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</si>
  <si>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</si>
  <si>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</si>
  <si>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</si>
  <si>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2 02 29999 04 0000 150</t>
  </si>
  <si>
    <t>развитие физической культуры и спорта</t>
  </si>
  <si>
    <t>0390002180</t>
  </si>
  <si>
    <t>2 02 30000 00 0000 150</t>
  </si>
  <si>
    <t>2 02 30013 04 0000 150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</si>
  <si>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</si>
  <si>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</si>
  <si>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</si>
  <si>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</si>
  <si>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2 02 35120 04 0000 150</t>
  </si>
  <si>
    <t>2 02 35135 04 0000 150</t>
  </si>
  <si>
    <t>2 02 35176 04 0000 150</t>
  </si>
  <si>
    <t>2 02 35260 04 0000 150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</si>
  <si>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</si>
  <si>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</si>
  <si>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</si>
  <si>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</si>
  <si>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</si>
  <si>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</si>
  <si>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</si>
  <si>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</si>
  <si>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</si>
  <si>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Содержание и обустройство сибиреязвенных захоронений и скотомогильников (биометрических ям)</t>
  </si>
  <si>
    <t>2 02 40000 00 0000 150</t>
  </si>
  <si>
    <t>2 02 45156 04 0000 150</t>
  </si>
  <si>
    <t>Безвозмездные поступления от негосударственных организаций в бюджеты городских  округов</t>
  </si>
  <si>
    <t>2 07 00000 00 0000 150</t>
  </si>
  <si>
    <t xml:space="preserve">в том числе собственная база </t>
  </si>
  <si>
    <t>% дефицита в решение</t>
  </si>
  <si>
    <t>тыс.руб. дефицит в решении</t>
  </si>
  <si>
    <t>налоговые неналоговые+ дотация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</si>
  <si>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</si>
  <si>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r>
      <t xml:space="preserve">платные( 1 1301000)+ прочие безв </t>
    </r>
    <r>
      <rPr>
        <sz val="14"/>
        <rFont val="Arial"/>
        <family val="2"/>
        <charset val="204"/>
      </rPr>
      <t>(2 07 04000)</t>
    </r>
  </si>
  <si>
    <r>
      <t>реализ. Имущества</t>
    </r>
    <r>
      <rPr>
        <sz val="14"/>
        <rFont val="Arial"/>
        <family val="2"/>
        <charset val="204"/>
      </rPr>
      <t>(1 14 00000</t>
    </r>
    <r>
      <rPr>
        <b/>
        <sz val="14"/>
        <rFont val="Arial"/>
        <family val="2"/>
        <charset val="204"/>
      </rPr>
      <t>)</t>
    </r>
  </si>
  <si>
    <r>
      <rPr>
        <sz val="14"/>
        <rFont val="Arial"/>
        <family val="2"/>
        <charset val="204"/>
      </rPr>
      <t>(1 13 02994)</t>
    </r>
    <r>
      <rPr>
        <b/>
        <sz val="14"/>
        <rFont val="Arial"/>
        <family val="2"/>
        <charset val="204"/>
      </rPr>
      <t xml:space="preserve">  вт.ч. родительская плата</t>
    </r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</si>
  <si>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</si>
  <si>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</si>
  <si>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>выплаты единовременного пособия гражданам усыновившим детей-сирот и детей оставшихся без попечения родителей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</si>
  <si>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</si>
  <si>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</si>
  <si>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</si>
  <si>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</si>
  <si>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</si>
  <si>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1 16 01063 01 0000 140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</si>
  <si>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</si>
  <si>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</si>
  <si>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</si>
  <si>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</si>
  <si>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</si>
  <si>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1 16 01073 01 0000 140</t>
  </si>
  <si>
    <t>1 16 01193 01 0000 140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</si>
  <si>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</si>
  <si>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</si>
  <si>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</si>
  <si>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</si>
  <si>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1 16 01060 01 0000 140</t>
  </si>
  <si>
    <t>1 16 01070 01 0000 140</t>
  </si>
  <si>
    <t>1 16 01110 01 0000 140</t>
  </si>
  <si>
    <t>1 16 01140 01 0000 140</t>
  </si>
  <si>
    <t>1 16 01190 01 0000 140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</si>
  <si>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</si>
  <si>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</si>
  <si>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</si>
  <si>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1 16 10000 00 0000 140</t>
  </si>
  <si>
    <t>Платежи в целях возмещения причиненного ущерба (убытков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</si>
  <si>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</si>
  <si>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</si>
  <si>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</si>
  <si>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</si>
  <si>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2021г</t>
  </si>
  <si>
    <t>2022г</t>
  </si>
  <si>
    <t>Е.Н.Зачиняева</t>
  </si>
  <si>
    <t>1 16 01143 01 0000 140</t>
  </si>
  <si>
    <t xml:space="preserve"> 1 16 11064 01 0000 140</t>
  </si>
  <si>
    <t>Организация мероприятий при осуществлении деятельности по обращению с животными без владельцев</t>
  </si>
  <si>
    <t xml:space="preserve"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
</t>
  </si>
  <si>
    <t>2 02 35462 04 0000 150</t>
  </si>
  <si>
    <t>2 02 25163 04 0000 150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</si>
  <si>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</si>
  <si>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</si>
  <si>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>(акцизы, транспортный налог, субсидия 20220041,
формир.совр.гор.средысубсидии на кап.ремонт дворовых тер-й)</t>
    </r>
  </si>
  <si>
    <t>1 16 10123 01 0000 140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</si>
  <si>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</si>
  <si>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</si>
  <si>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0390002208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</si>
  <si>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</si>
  <si>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0390002210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</si>
  <si>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</si>
  <si>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</si>
  <si>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0390002213</t>
  </si>
  <si>
    <t>2 02 35469 04 0000 150</t>
  </si>
  <si>
    <t>Субвенции бюджетам городских округов на проведение Всероссийской переписи населения 2020год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</si>
  <si>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</si>
  <si>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2 02 49999 04 0000  150</t>
  </si>
  <si>
    <t>государственная поддержка отрасли культуры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</si>
  <si>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</si>
  <si>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</si>
  <si>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</si>
  <si>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</si>
  <si>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2 04 04000 04 0000 150</t>
  </si>
  <si>
    <t>2 04 04010 04 0000 150</t>
  </si>
  <si>
    <t>2 02 20077 04 0000 150</t>
  </si>
  <si>
    <t>Строительство и реконструкция котельных и сетей теплоснабжения с применением энергоэффективных технологий, материалов и оборудования</t>
  </si>
  <si>
    <t>Строительство и реконструкция объектов систем водоснабжения и водоотведения</t>
  </si>
  <si>
    <t>Субсидии бюджетам городских округов на софинансирование капитальных вложений в объекты муниципальной собственности в т.ч.</t>
  </si>
  <si>
    <t>Строительство и реконструкция котельных и сетей теплоснабжения</t>
  </si>
  <si>
    <t xml:space="preserve">Прочие межбюджетные трансферты, передаваемые бюджетам городских округов в т.ч.
</t>
  </si>
  <si>
    <t>390002193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</si>
  <si>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</si>
  <si>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</si>
  <si>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0390002199</t>
  </si>
  <si>
    <t>Устройство многофункциональных спортивных площадок</t>
  </si>
  <si>
    <t>390002219</t>
  </si>
  <si>
    <t>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</si>
  <si>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</si>
  <si>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</si>
  <si>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учреждений)перерасчеты, недоимка,задолженность по платежу</t>
  </si>
  <si>
    <t>1 11 05074 04 0100 120</t>
  </si>
  <si>
    <t>Доходы от сдачи в аренду имущества, составляющего казну городских округов (за исключением земельных участков)перерасчеты, недоимка,задолженность по платежу</t>
  </si>
  <si>
    <t>1 11 05074 04 0200 120</t>
  </si>
  <si>
    <t>Доходы от сдачи в аренду имущества, составляющего казну городских округов (за исключением земельных участков)пеня</t>
  </si>
  <si>
    <t xml:space="preserve"> 1 11 09044 04 0001 120</t>
  </si>
  <si>
    <t xml:space="preserve"> 1 11 09044 04 0002 120</t>
  </si>
  <si>
    <t>1 14 03040 04 0000  440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</si>
  <si>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</si>
  <si>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1 16 11050 01 0000 140</t>
  </si>
  <si>
    <t xml:space="preserve"> 1 08 07173 01 1000 110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</si>
  <si>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округов(перерасчеты, недоимка и задолженность по соответствующему платежу, в том числе по отмененному)</t>
  </si>
  <si>
    <t>1 13 01994 04 0052 130</t>
  </si>
  <si>
    <t>1 13 02994 04 0006 130</t>
  </si>
  <si>
    <t>1 13 01994 04 0009 130</t>
  </si>
  <si>
    <t>Прочие доходы от оказания платных услуг (работ) получателями средств бюджетов городских округов(прочие доходы)</t>
  </si>
  <si>
    <t>Прочие доходы от компенсации затрат бюджетов городских округов (родительская плата)</t>
  </si>
  <si>
    <t>1 16 01083 01 0000 140</t>
  </si>
  <si>
    <t>1 16 01153 01 0000 140</t>
  </si>
  <si>
    <t>1 08 07150 01 1000 110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</si>
  <si>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</si>
  <si>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 xml:space="preserve"> 1 14 01040 04 0001 410</t>
  </si>
  <si>
    <t xml:space="preserve"> 1 14 01040 04 0002 410</t>
  </si>
  <si>
    <t>Доходы от продажи квартир, находящихся в собственности городских округов(п муниципальный жилищный займ)</t>
  </si>
  <si>
    <t>390002225</t>
  </si>
  <si>
    <t>резервный фонд Правительства Кемеровской области</t>
  </si>
  <si>
    <r>
      <t xml:space="preserve">Доходы, получаемые в виде </t>
    </r>
    <r>
      <rPr>
        <b/>
        <sz val="14"/>
        <rFont val="Times"/>
        <family val="1"/>
      </rPr>
      <t>арендной платы за земельные участки,</t>
    </r>
    <r>
      <rPr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</si>
  <si>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участков(перерасчеты, недоимка,задолженность по платежу)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</si>
  <si>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участков(пеня)</t>
    </r>
  </si>
  <si>
    <t>Прочие доходы от оказания платных услуг (работ) получателями средств бюджетов городских округов(доходы от платных услуг, оказываемых казенными учреждениями городских округов)</t>
  </si>
  <si>
    <t>2 04 04020 04 0000 150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</si>
  <si>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</si>
  <si>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</si>
  <si>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</si>
  <si>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2 02 25527 04 0000 150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</si>
  <si>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</t>
  </si>
  <si>
    <t>1 11 05024 04 0100 120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</si>
  <si>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учреждений)(перерасчеты, недоимка,задолженность по платежу)</t>
  </si>
  <si>
    <t>1 14 02043 04 0100 410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</si>
  <si>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имуществу(перерасчеты, недоимка,задолженность по платежу)</t>
  </si>
  <si>
    <t>20-58340-00000-00000</t>
  </si>
  <si>
    <t xml:space="preserve">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 за счет средств резервного фонда Правительства Российской Федерации</t>
  </si>
  <si>
    <t>20-58370-00000-00000</t>
  </si>
  <si>
    <t xml:space="preserve"> финансовому обеспечению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</si>
  <si>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казенных), в части реализации основных средств по указанному имуществу</t>
  </si>
  <si>
    <t>Доходы от продажи квартир, находящихся в собственности городских округов(проценты за пользование муниципальным жилищным займом)</t>
  </si>
  <si>
    <t xml:space="preserve">Безвозмездные поступления от других бюджетов бюджетной системы 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</si>
  <si>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</si>
  <si>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</si>
  <si>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 , в том числе: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</si>
  <si>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</si>
  <si>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</si>
  <si>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(средства, полученные по договорам социального найма жилья )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</si>
  <si>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(средства, полученные по договорам комерческого найма жилья)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</si>
  <si>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</si>
  <si>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</si>
  <si>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</si>
  <si>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</si>
  <si>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</si>
  <si>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</si>
  <si>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</si>
  <si>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</si>
  <si>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</si>
  <si>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</si>
  <si>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</si>
  <si>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</si>
  <si>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</si>
  <si>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</si>
  <si>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</si>
  <si>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</si>
  <si>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Средства от распоряжения и реализации выморочного и иного имущества, обращенного в собственность городских округов (в части реализации материальных запасов по указанному имуществу)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</si>
  <si>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</si>
  <si>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1 16 01080 01 0000 140</t>
  </si>
  <si>
    <t>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</si>
  <si>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</si>
  <si>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</si>
  <si>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городских округов на реализацию программ формирования современной городской среды</t>
  </si>
  <si>
    <t>Итого налоговые и неналоговые доходы</t>
  </si>
  <si>
    <t>2 02 35134 04 0000 150</t>
  </si>
  <si>
    <t>1 13 02994 04 0003 130</t>
  </si>
  <si>
    <t>Дотации бюджетам бюджетной системы Российской Федерации</t>
  </si>
  <si>
    <t xml:space="preserve">
Невыясненные поступления, зачисляемые в бюджеты городских округов
</t>
  </si>
  <si>
    <t>1 11 05012 04 0100 120</t>
  </si>
  <si>
    <t>1 11 05012 04 0200 120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</si>
  <si>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</t>
  </si>
  <si>
    <t>Прочие доходы от компенсации затрат бюджетов городских округов (возврат дебиторской задолженности прошлых лет)</t>
  </si>
  <si>
    <t>1 16 01053 01 9000 140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</si>
  <si>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</si>
  <si>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1 16 01063 01 9000 140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</si>
  <si>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</si>
  <si>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1 16 01073 01 0027 140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</si>
  <si>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 </t>
  </si>
  <si>
    <t>1 16 01083 01 0281 140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</si>
  <si>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</si>
  <si>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1 16 01143 01 9000 140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</si>
  <si>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</si>
  <si>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1 16 01153 01 0005 140</t>
  </si>
  <si>
    <t>1 16 01153 01 9000 140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</si>
  <si>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</si>
  <si>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</si>
  <si>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1 16 01193 01 0005 140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</si>
  <si>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</si>
  <si>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1 16 01193 01 0007 140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</si>
  <si>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</si>
  <si>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1 16 01203 01 0000 140</t>
  </si>
  <si>
    <t>1 16 01203 01 0021 140</t>
  </si>
  <si>
    <t>1 16 01203 01 9000 140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</si>
  <si>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</si>
  <si>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</si>
  <si>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2 07 04050 04 0000 150</t>
  </si>
  <si>
    <t>2 07 04050 04 0009 150</t>
  </si>
  <si>
    <t>2 07 04050 04 0053 150</t>
  </si>
  <si>
    <t>2023г</t>
  </si>
  <si>
    <t>профилактика безнадзорности и правонарушений несовершеннолетних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</si>
  <si>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</si>
  <si>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этнокультурное развитие наций и народностей Кемеровской области-Кузбасса</t>
  </si>
  <si>
    <t xml:space="preserve"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 </t>
  </si>
  <si>
    <t xml:space="preserve">мероприятия по укреплению единства российской нации и этнокультурному развитию народов России </t>
  </si>
  <si>
    <t xml:space="preserve">создание новых мест в образовательных организациях различных типов для реализации дополнительных общеразвивающих программ всех направленностей </t>
  </si>
  <si>
    <t xml:space="preserve"> создание центров цифрового образования детей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</si>
  <si>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</si>
  <si>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2 02 45303 04 0000 150</t>
  </si>
  <si>
    <t>Субвенции на компенсацию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</si>
  <si>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>2 07 04050 04 0300 150</t>
  </si>
  <si>
    <t>Прочие безвозмездные поступления в бюджеты городских округов(на реализацию проектов инициативного бюджетирования "Твой кузбасс-твоя инициатива" в Кемеровской области)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</si>
  <si>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</si>
  <si>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было на 01.01.2021</t>
  </si>
  <si>
    <t>2 02 25516 04 0000 150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</si>
  <si>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</si>
  <si>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</si>
  <si>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2 02 25491 04 0000 150</t>
  </si>
  <si>
    <t>0390002230</t>
  </si>
  <si>
    <t>стало на 01.03.2021</t>
  </si>
  <si>
    <t>изменения в феврале</t>
  </si>
  <si>
    <t>(тыс. руб.)</t>
  </si>
  <si>
    <t>изменения в апреле</t>
  </si>
  <si>
    <t>1 17 15020 04 0101 150</t>
  </si>
  <si>
    <t xml:space="preserve">Инициативные платежи, зачисляемые в бюджеты городских округов (на реализацию проектов инициативного бюджетирования "Твой Кузбасс - твоя инициатива" в Кемеровской области)  </t>
  </si>
  <si>
    <t>1 17 00000 00 0000 000</t>
  </si>
  <si>
    <t>Прочие неналоговые доходы</t>
  </si>
  <si>
    <t>1</t>
  </si>
  <si>
    <t>2</t>
  </si>
  <si>
    <t>3</t>
  </si>
  <si>
    <t>4</t>
  </si>
  <si>
    <t>5</t>
  </si>
  <si>
    <t>6</t>
  </si>
  <si>
    <t>7</t>
  </si>
  <si>
    <t>8</t>
  </si>
  <si>
    <t xml:space="preserve">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</si>
  <si>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 (сумма налога (сбора)</t>
  </si>
  <si>
    <t>изменения в мая</t>
  </si>
  <si>
    <t>стало на 01.06.2021</t>
  </si>
  <si>
    <t>было на 01.05.2021</t>
  </si>
  <si>
    <t>Начальник финансового управления администрации  Анжеро-Судженского городского округа  -</t>
  </si>
  <si>
    <t xml:space="preserve">Приложение 1 </t>
  </si>
  <si>
    <t>к решению  Совета народных депутатов Анжеро-Судженского городского округа</t>
  </si>
  <si>
    <t xml:space="preserve"> от ________________ 2021 г. № _________</t>
  </si>
  <si>
    <t>от 25.12.2020 № 301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</si>
  <si>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2021 год и плановый период 2022 и 2023 годов</t>
  </si>
  <si>
    <t>Наименование групп, подгрупп, статей, подстатей, элементов, 
видов (подвидов), кодов  классификации доходов</t>
  </si>
  <si>
    <t xml:space="preserve">Код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</si>
</sst>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_-* #,##0.00000\ _₽_-;\-* #,##0.00000\ _₽_-;_-* &quot;-&quot;??\ _₽_-;_-@_-"/>
    <numFmt numFmtId="167" formatCode="0.00000"/>
    <numFmt numFmtId="168" formatCode="0.0000"/>
  </numFmts>
  <fonts count="86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b/>
      <sz val="14"/>
      <name val="Times"/>
      <family val="1"/>
    </font>
    <font>
      <i/>
      <sz val="14"/>
      <name val="Times"/>
      <family val="1"/>
    </font>
    <font>
      <sz val="14"/>
      <name val="Times"/>
      <family val="1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i/>
      <sz val="14"/>
      <color rgb="FFFF0000"/>
      <name val="Times"/>
      <family val="1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b/>
      <sz val="11"/>
      <name val="Calibri"/>
      <family val="2"/>
      <scheme val="minor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sz val="14"/>
      <color rgb="FFFF0000"/>
      <name val="Times"/>
      <family val="1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"/>
      <family val="1"/>
    </font>
    <font>
      <sz val="16"/>
      <name val="Calibri"/>
      <family val="2"/>
      <scheme val="minor"/>
    </font>
    <font>
      <b/>
      <sz val="14"/>
      <color theme="1"/>
      <name val="Times"/>
      <family val="1"/>
    </font>
    <font>
      <sz val="14"/>
      <name val="Times"/>
      <family val="1"/>
    </font>
    <font>
      <sz val="12"/>
      <color theme="1"/>
      <name val="Times"/>
      <family val="1"/>
    </font>
    <font>
      <b/>
      <sz val="12"/>
      <name val="Times"/>
      <family val="1"/>
    </font>
    <font>
      <b/>
      <sz val="12"/>
      <color rgb="FFFF0000"/>
      <name val="Times"/>
      <family val="1"/>
    </font>
    <font>
      <sz val="12"/>
      <name val="Times"/>
      <family val="1"/>
    </font>
    <font>
      <sz val="12"/>
      <color rgb="FFFF0000"/>
      <name val="Times"/>
      <family val="1"/>
    </font>
    <font>
      <i/>
      <sz val="12"/>
      <color theme="9" tint="-0.499984740745262"/>
      <name val="Times"/>
      <family val="1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u/>
      <sz val="8"/>
      <name val="Arial CYR"/>
      <family val="2"/>
      <charset val="204"/>
    </font>
    <font>
      <sz val="7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9" tint="-0.249977111117893"/>
      <name val="Times"/>
      <family val="1"/>
    </font>
    <font>
      <sz val="11"/>
      <color theme="9" tint="-0.249977111117893"/>
      <name val="Calibri"/>
      <family val="2"/>
      <scheme val="minor"/>
    </font>
    <font>
      <sz val="12"/>
      <color theme="0"/>
      <name val="Times"/>
      <family val="1"/>
    </font>
    <font>
      <b/>
      <sz val="14"/>
      <color theme="5"/>
      <name val="Times"/>
      <family val="1"/>
    </font>
    <font>
      <b/>
      <sz val="16"/>
      <color theme="1"/>
      <name val="Calibri"/>
      <family val="2"/>
      <charset val="204"/>
      <scheme val="minor"/>
    </font>
    <font>
      <b/>
      <sz val="14"/>
      <name val="Times"/>
      <family val="1"/>
    </font>
    <font>
      <b/>
      <sz val="14"/>
      <color theme="8" tint="-0.249977111117893"/>
      <name val="Times"/>
      <family val="1"/>
    </font>
    <font>
      <b/>
      <sz val="16"/>
      <color theme="8" tint="-0.249977111117893"/>
      <name val="Times"/>
      <family val="1"/>
    </font>
    <font>
      <b/>
      <i/>
      <sz val="14"/>
      <color theme="8" tint="-0.249977111117893"/>
      <name val="Times"/>
      <family val="1"/>
    </font>
    <font>
      <b/>
      <u/>
      <sz val="14"/>
      <color theme="8" tint="-0.249977111117893"/>
      <name val="Times"/>
      <family val="1"/>
    </font>
    <font>
      <b/>
      <sz val="14"/>
      <color theme="6" tint="-0.249977111117893"/>
      <name val="Times"/>
      <family val="1"/>
    </font>
    <font>
      <sz val="12"/>
      <color theme="3" tint="0.59999389629810485"/>
      <name val="Times"/>
      <family val="1"/>
    </font>
    <font>
      <sz val="14"/>
      <color theme="9" tint="0.79998168889431442"/>
      <name val="Times"/>
      <family val="1"/>
    </font>
    <font>
      <sz val="8"/>
      <color theme="1"/>
      <name val="Times New Roman"/>
      <family val="1"/>
      <charset val="204"/>
    </font>
    <font>
      <sz val="14"/>
      <color theme="3" tint="0.39997558519241921"/>
      <name val="Times"/>
      <family val="1"/>
    </font>
    <font>
      <b/>
      <sz val="12"/>
      <name val="Times"/>
      <family val="1"/>
    </font>
    <font>
      <b/>
      <sz val="14"/>
      <color theme="1"/>
      <name val="Times"/>
      <family val="1"/>
    </font>
    <font>
      <sz val="14"/>
      <color rgb="FF00B0F0"/>
      <name val="Times New Roman"/>
      <family val="1"/>
      <charset val="204"/>
    </font>
    <font>
      <sz val="14"/>
      <color theme="3" tint="0.39997558519241921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"/>
      <family val="1"/>
    </font>
    <font>
      <sz val="1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"/>
      <family val="1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9" fillId="0" borderId="0">
      <alignment vertical="top"/>
    </xf>
    <xf numFmtId="0" fontId="49" fillId="0" borderId="1">
      <alignment vertical="top"/>
    </xf>
    <xf numFmtId="49" fontId="53" fillId="0" borderId="1" applyFill="0" applyProtection="0">
      <alignment horizontal="center" vertical="center" wrapText="1"/>
    </xf>
    <xf numFmtId="0" fontId="51" fillId="0" borderId="0" applyNumberFormat="0" applyFill="0" applyBorder="0" applyProtection="0">
      <alignment horizontal="left" vertical="top"/>
    </xf>
    <xf numFmtId="0" fontId="53" fillId="0" borderId="1">
      <alignment vertical="top"/>
    </xf>
    <xf numFmtId="49" fontId="50" fillId="0" borderId="0" applyFill="0" applyBorder="0" applyProtection="0">
      <alignment horizontal="center" vertical="center"/>
    </xf>
    <xf numFmtId="49" fontId="49" fillId="0" borderId="0" applyFont="0" applyFill="0" applyBorder="0" applyProtection="0">
      <alignment horizontal="right" vertical="top"/>
    </xf>
    <xf numFmtId="49" fontId="52" fillId="0" borderId="0" applyFill="0" applyBorder="0" applyProtection="0">
      <alignment horizontal="left" vertical="top"/>
    </xf>
  </cellStyleXfs>
  <cellXfs count="374">
    <xf numFmtId="0" fontId="0" fillId="0" borderId="0" xfId="0"/>
    <xf numFmtId="0" fontId="7" fillId="0" borderId="0" xfId="0" applyFont="1"/>
    <xf numFmtId="0" fontId="0" fillId="0" borderId="0" xfId="0" applyFill="1"/>
    <xf numFmtId="0" fontId="17" fillId="0" borderId="0" xfId="0" applyFont="1"/>
    <xf numFmtId="0" fontId="23" fillId="0" borderId="0" xfId="0" applyFont="1"/>
    <xf numFmtId="0" fontId="7" fillId="0" borderId="0" xfId="0" applyFont="1" applyFill="1"/>
    <xf numFmtId="0" fontId="5" fillId="2" borderId="1" xfId="0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10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5" fillId="0" borderId="1" xfId="0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Border="1"/>
    <xf numFmtId="164" fontId="0" fillId="3" borderId="0" xfId="0" applyNumberFormat="1" applyFill="1"/>
    <xf numFmtId="0" fontId="7" fillId="3" borderId="0" xfId="0" applyFont="1" applyFill="1"/>
    <xf numFmtId="0" fontId="4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2" fontId="13" fillId="2" borderId="0" xfId="0" applyNumberFormat="1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13" fillId="2" borderId="0" xfId="0" applyFont="1" applyFill="1"/>
    <xf numFmtId="0" fontId="0" fillId="2" borderId="0" xfId="0" applyFont="1" applyFill="1"/>
    <xf numFmtId="0" fontId="10" fillId="2" borderId="0" xfId="0" applyFont="1" applyFill="1"/>
    <xf numFmtId="0" fontId="10" fillId="2" borderId="11" xfId="0" applyFont="1" applyFill="1" applyBorder="1"/>
    <xf numFmtId="0" fontId="39" fillId="2" borderId="1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/>
    <xf numFmtId="0" fontId="10" fillId="0" borderId="0" xfId="0" applyFont="1" applyFill="1"/>
    <xf numFmtId="0" fontId="13" fillId="0" borderId="0" xfId="0" applyFont="1" applyFill="1"/>
    <xf numFmtId="0" fontId="6" fillId="3" borderId="0" xfId="0" applyFont="1" applyFill="1" applyAlignment="1"/>
    <xf numFmtId="0" fontId="1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right" wrapText="1"/>
    </xf>
    <xf numFmtId="0" fontId="27" fillId="3" borderId="1" xfId="0" applyFont="1" applyFill="1" applyBorder="1" applyAlignment="1">
      <alignment horizontal="right" wrapText="1"/>
    </xf>
    <xf numFmtId="0" fontId="27" fillId="3" borderId="1" xfId="0" applyFont="1" applyFill="1" applyBorder="1" applyAlignment="1">
      <alignment horizontal="right"/>
    </xf>
    <xf numFmtId="0" fontId="29" fillId="3" borderId="1" xfId="0" applyFont="1" applyFill="1" applyBorder="1" applyAlignment="1">
      <alignment horizontal="right"/>
    </xf>
    <xf numFmtId="0" fontId="27" fillId="3" borderId="1" xfId="0" applyFont="1" applyFill="1" applyBorder="1" applyAlignment="1">
      <alignment horizontal="right" vertical="distributed"/>
    </xf>
    <xf numFmtId="0" fontId="6" fillId="0" borderId="0" xfId="0" applyFont="1" applyFill="1" applyAlignment="1"/>
    <xf numFmtId="0" fontId="55" fillId="2" borderId="0" xfId="0" applyFont="1" applyFill="1"/>
    <xf numFmtId="0" fontId="1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43" fillId="3" borderId="0" xfId="0" applyFont="1" applyFill="1" applyAlignment="1">
      <alignment horizontal="right" vertical="center"/>
    </xf>
    <xf numFmtId="0" fontId="46" fillId="3" borderId="1" xfId="0" applyFont="1" applyFill="1" applyBorder="1" applyAlignment="1">
      <alignment horizontal="right" vertical="center" wrapText="1"/>
    </xf>
    <xf numFmtId="0" fontId="46" fillId="3" borderId="1" xfId="0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 vertical="center" wrapText="1"/>
    </xf>
    <xf numFmtId="0" fontId="46" fillId="3" borderId="9" xfId="0" applyFont="1" applyFill="1" applyBorder="1" applyAlignment="1">
      <alignment horizontal="right" vertical="center" wrapText="1"/>
    </xf>
    <xf numFmtId="0" fontId="46" fillId="3" borderId="3" xfId="0" applyFont="1" applyFill="1" applyBorder="1" applyAlignment="1">
      <alignment horizontal="right" vertical="center"/>
    </xf>
    <xf numFmtId="0" fontId="58" fillId="3" borderId="0" xfId="0" applyFont="1" applyFill="1"/>
    <xf numFmtId="164" fontId="58" fillId="3" borderId="0" xfId="0" applyNumberFormat="1" applyFont="1" applyFill="1"/>
    <xf numFmtId="0" fontId="60" fillId="2" borderId="1" xfId="0" applyFont="1" applyFill="1" applyBorder="1" applyAlignment="1">
      <alignment horizontal="right" vertical="center"/>
    </xf>
    <xf numFmtId="0" fontId="62" fillId="2" borderId="1" xfId="0" applyFont="1" applyFill="1" applyBorder="1" applyAlignment="1">
      <alignment horizontal="right" vertical="center"/>
    </xf>
    <xf numFmtId="49" fontId="60" fillId="2" borderId="1" xfId="0" applyNumberFormat="1" applyFont="1" applyFill="1" applyBorder="1" applyAlignment="1">
      <alignment horizontal="right" vertical="center"/>
    </xf>
    <xf numFmtId="0" fontId="60" fillId="2" borderId="1" xfId="0" applyFont="1" applyFill="1" applyBorder="1" applyAlignment="1">
      <alignment horizontal="right" vertical="center" wrapText="1"/>
    </xf>
    <xf numFmtId="0" fontId="60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60" fillId="2" borderId="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60" fillId="2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/>
    </xf>
    <xf numFmtId="0" fontId="61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0" fillId="2" borderId="1" xfId="0" applyNumberFormat="1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right" vertical="center"/>
    </xf>
    <xf numFmtId="0" fontId="57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60" fillId="2" borderId="3" xfId="0" applyFont="1" applyFill="1" applyBorder="1" applyAlignment="1">
      <alignment horizontal="right" vertical="center"/>
    </xf>
    <xf numFmtId="0" fontId="64" fillId="2" borderId="3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 wrapText="1"/>
    </xf>
    <xf numFmtId="0" fontId="63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/>
    </xf>
    <xf numFmtId="0" fontId="60" fillId="2" borderId="2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60" fillId="2" borderId="9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/>
    </xf>
    <xf numFmtId="0" fontId="61" fillId="2" borderId="3" xfId="0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right" vertical="center"/>
    </xf>
    <xf numFmtId="0" fontId="62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60" fillId="2" borderId="1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0" fillId="0" borderId="0" xfId="0" applyFont="1" applyFill="1" applyBorder="1" applyAlignment="1">
      <alignment horizontal="right" vertical="center"/>
    </xf>
    <xf numFmtId="0" fontId="25" fillId="2" borderId="1" xfId="0" applyFont="1" applyFill="1" applyBorder="1" applyAlignment="1">
      <alignment vertical="center" wrapText="1"/>
    </xf>
    <xf numFmtId="0" fontId="47" fillId="2" borderId="1" xfId="0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right" vertical="center"/>
    </xf>
    <xf numFmtId="164" fontId="1" fillId="3" borderId="4" xfId="1" applyNumberFormat="1" applyFont="1" applyFill="1" applyBorder="1" applyAlignment="1">
      <alignment vertical="center"/>
    </xf>
    <xf numFmtId="0" fontId="0" fillId="0" borderId="1" xfId="0" applyFill="1" applyBorder="1"/>
    <xf numFmtId="0" fontId="7" fillId="0" borderId="1" xfId="0" applyFont="1" applyFill="1" applyBorder="1"/>
    <xf numFmtId="0" fontId="7" fillId="0" borderId="1" xfId="0" applyFont="1" applyBorder="1"/>
    <xf numFmtId="0" fontId="43" fillId="0" borderId="0" xfId="0" applyFont="1" applyFill="1" applyAlignment="1">
      <alignment horizontal="right" vertical="center"/>
    </xf>
    <xf numFmtId="2" fontId="3" fillId="2" borderId="1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6" fillId="2" borderId="4" xfId="0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49" fontId="56" fillId="2" borderId="1" xfId="0" applyNumberFormat="1" applyFont="1" applyFill="1" applyBorder="1" applyAlignment="1">
      <alignment horizontal="right" vertical="center" wrapText="1"/>
    </xf>
    <xf numFmtId="0" fontId="37" fillId="2" borderId="3" xfId="0" applyFont="1" applyFill="1" applyBorder="1" applyAlignment="1">
      <alignment vertical="center" wrapText="1"/>
    </xf>
    <xf numFmtId="49" fontId="46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wrapText="1"/>
    </xf>
    <xf numFmtId="0" fontId="31" fillId="2" borderId="1" xfId="0" applyFont="1" applyFill="1" applyBorder="1" applyAlignment="1">
      <alignment vertical="top" wrapText="1"/>
    </xf>
    <xf numFmtId="49" fontId="65" fillId="2" borderId="1" xfId="0" applyNumberFormat="1" applyFont="1" applyFill="1" applyBorder="1" applyAlignment="1">
      <alignment horizontal="right" vertical="center" wrapText="1"/>
    </xf>
    <xf numFmtId="44" fontId="31" fillId="2" borderId="1" xfId="2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horizontal="right" vertical="center"/>
    </xf>
    <xf numFmtId="0" fontId="46" fillId="2" borderId="3" xfId="0" applyFont="1" applyFill="1" applyBorder="1" applyAlignment="1">
      <alignment horizontal="right" vertical="center" wrapText="1"/>
    </xf>
    <xf numFmtId="0" fontId="48" fillId="2" borderId="3" xfId="0" applyFont="1" applyFill="1" applyBorder="1" applyAlignment="1">
      <alignment horizontal="right" vertical="center"/>
    </xf>
    <xf numFmtId="165" fontId="2" fillId="2" borderId="4" xfId="1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48" fillId="2" borderId="1" xfId="0" applyFont="1" applyFill="1" applyBorder="1" applyAlignment="1">
      <alignment horizontal="right" vertical="center" wrapText="1"/>
    </xf>
    <xf numFmtId="43" fontId="46" fillId="2" borderId="1" xfId="1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/>
    </xf>
    <xf numFmtId="165" fontId="8" fillId="2" borderId="4" xfId="1" applyNumberFormat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43" fontId="24" fillId="2" borderId="1" xfId="1" applyFont="1" applyFill="1" applyBorder="1" applyAlignment="1">
      <alignment horizontal="center" vertical="center"/>
    </xf>
    <xf numFmtId="43" fontId="24" fillId="2" borderId="4" xfId="1" applyFont="1" applyFill="1" applyBorder="1" applyAlignment="1">
      <alignment horizontal="center" vertical="center"/>
    </xf>
    <xf numFmtId="0" fontId="46" fillId="2" borderId="1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46" fillId="2" borderId="1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43" fontId="4" fillId="2" borderId="5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center" vertical="center"/>
    </xf>
    <xf numFmtId="0" fontId="46" fillId="2" borderId="14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43" fontId="30" fillId="2" borderId="4" xfId="1" applyFont="1" applyFill="1" applyBorder="1" applyAlignment="1">
      <alignment horizontal="center" vertical="center"/>
    </xf>
    <xf numFmtId="164" fontId="42" fillId="2" borderId="1" xfId="1" applyNumberFormat="1" applyFont="1" applyFill="1" applyBorder="1" applyAlignment="1">
      <alignment horizontal="right" vertical="center"/>
    </xf>
    <xf numFmtId="164" fontId="42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1" fillId="2" borderId="1" xfId="0" applyNumberFormat="1" applyFont="1" applyFill="1" applyBorder="1" applyAlignment="1">
      <alignment vertical="center"/>
    </xf>
    <xf numFmtId="164" fontId="31" fillId="2" borderId="4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1" fillId="2" borderId="1" xfId="0" applyNumberFormat="1" applyFont="1" applyFill="1" applyBorder="1" applyAlignment="1">
      <alignment vertical="center" wrapText="1"/>
    </xf>
    <xf numFmtId="164" fontId="31" fillId="2" borderId="4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1" fillId="2" borderId="1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4" fontId="1" fillId="3" borderId="1" xfId="1" applyNumberFormat="1" applyFont="1" applyFill="1" applyBorder="1" applyAlignment="1">
      <alignment vertical="center"/>
    </xf>
    <xf numFmtId="0" fontId="7" fillId="0" borderId="2" xfId="0" applyFont="1" applyFill="1" applyBorder="1"/>
    <xf numFmtId="0" fontId="7" fillId="0" borderId="2" xfId="0" applyFont="1" applyBorder="1"/>
    <xf numFmtId="0" fontId="0" fillId="0" borderId="0" xfId="0" applyFill="1" applyBorder="1"/>
    <xf numFmtId="0" fontId="0" fillId="0" borderId="0" xfId="0" applyBorder="1"/>
    <xf numFmtId="0" fontId="0" fillId="2" borderId="0" xfId="0" applyFill="1" applyBorder="1"/>
    <xf numFmtId="0" fontId="1" fillId="2" borderId="5" xfId="0" applyFont="1" applyFill="1" applyBorder="1" applyAlignment="1">
      <alignment horizontal="left" vertical="center" wrapText="1"/>
    </xf>
    <xf numFmtId="0" fontId="67" fillId="0" borderId="0" xfId="0" applyFont="1" applyAlignment="1">
      <alignment horizontal="right"/>
    </xf>
    <xf numFmtId="2" fontId="3" fillId="2" borderId="4" xfId="1" applyNumberFormat="1" applyFont="1" applyFill="1" applyBorder="1" applyAlignment="1">
      <alignment horizontal="right" vertical="center"/>
    </xf>
    <xf numFmtId="2" fontId="1" fillId="2" borderId="4" xfId="1" applyNumberFormat="1" applyFont="1" applyFill="1" applyBorder="1" applyAlignment="1">
      <alignment horizontal="right" vertical="center"/>
    </xf>
    <xf numFmtId="2" fontId="1" fillId="2" borderId="1" xfId="1" applyNumberFormat="1" applyFont="1" applyFill="1" applyBorder="1" applyAlignment="1">
      <alignment horizontal="right" vertical="center"/>
    </xf>
    <xf numFmtId="166" fontId="1" fillId="2" borderId="4" xfId="1" applyNumberFormat="1" applyFont="1" applyFill="1" applyBorder="1" applyAlignment="1">
      <alignment horizontal="right" vertical="center"/>
    </xf>
    <xf numFmtId="43" fontId="1" fillId="2" borderId="4" xfId="1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>
      <alignment horizontal="right" vertical="center"/>
    </xf>
    <xf numFmtId="166" fontId="3" fillId="2" borderId="4" xfId="1" applyNumberFormat="1" applyFont="1" applyFill="1" applyBorder="1" applyAlignment="1">
      <alignment horizontal="right" vertical="center"/>
    </xf>
    <xf numFmtId="43" fontId="3" fillId="2" borderId="4" xfId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0" fontId="7" fillId="2" borderId="0" xfId="0" applyFont="1" applyFill="1"/>
    <xf numFmtId="2" fontId="3" fillId="2" borderId="1" xfId="1" applyNumberFormat="1" applyFont="1" applyFill="1" applyBorder="1" applyAlignment="1">
      <alignment horizontal="right" vertical="center" wrapText="1"/>
    </xf>
    <xf numFmtId="2" fontId="3" fillId="2" borderId="4" xfId="1" applyNumberFormat="1" applyFont="1" applyFill="1" applyBorder="1" applyAlignment="1">
      <alignment horizontal="right" vertical="center" wrapText="1"/>
    </xf>
    <xf numFmtId="166" fontId="3" fillId="2" borderId="4" xfId="1" applyNumberFormat="1" applyFont="1" applyFill="1" applyBorder="1" applyAlignment="1">
      <alignment horizontal="right" vertical="center" wrapText="1"/>
    </xf>
    <xf numFmtId="43" fontId="3" fillId="2" borderId="4" xfId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vertical="center" wrapText="1"/>
    </xf>
    <xf numFmtId="2" fontId="42" fillId="2" borderId="1" xfId="1" applyNumberFormat="1" applyFont="1" applyFill="1" applyBorder="1" applyAlignment="1">
      <alignment horizontal="right" vertical="center"/>
    </xf>
    <xf numFmtId="2" fontId="42" fillId="2" borderId="4" xfId="1" applyNumberFormat="1" applyFont="1" applyFill="1" applyBorder="1" applyAlignment="1">
      <alignment horizontal="right" vertical="center"/>
    </xf>
    <xf numFmtId="166" fontId="42" fillId="2" borderId="4" xfId="1" applyNumberFormat="1" applyFont="1" applyFill="1" applyBorder="1" applyAlignment="1">
      <alignment horizontal="right" vertical="center"/>
    </xf>
    <xf numFmtId="43" fontId="42" fillId="2" borderId="4" xfId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justify" vertical="center" wrapText="1"/>
    </xf>
    <xf numFmtId="0" fontId="32" fillId="2" borderId="1" xfId="0" applyFont="1" applyFill="1" applyBorder="1" applyAlignment="1">
      <alignment horizontal="justify" vertical="center" wrapText="1"/>
    </xf>
    <xf numFmtId="2" fontId="31" fillId="2" borderId="1" xfId="0" applyNumberFormat="1" applyFont="1" applyFill="1" applyBorder="1" applyAlignment="1">
      <alignment vertical="center"/>
    </xf>
    <xf numFmtId="2" fontId="31" fillId="2" borderId="4" xfId="0" applyNumberFormat="1" applyFont="1" applyFill="1" applyBorder="1" applyAlignment="1">
      <alignment vertical="center"/>
    </xf>
    <xf numFmtId="166" fontId="31" fillId="2" borderId="4" xfId="1" applyNumberFormat="1" applyFont="1" applyFill="1" applyBorder="1" applyAlignment="1">
      <alignment horizontal="right" vertical="center"/>
    </xf>
    <xf numFmtId="43" fontId="31" fillId="2" borderId="4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justify" vertical="center" wrapText="1"/>
    </xf>
    <xf numFmtId="166" fontId="3" fillId="2" borderId="4" xfId="1" applyNumberFormat="1" applyFont="1" applyFill="1" applyBorder="1" applyAlignment="1">
      <alignment vertical="center"/>
    </xf>
    <xf numFmtId="43" fontId="3" fillId="2" borderId="4" xfId="1" applyFont="1" applyFill="1" applyBorder="1" applyAlignment="1">
      <alignment vertical="center"/>
    </xf>
    <xf numFmtId="0" fontId="44" fillId="2" borderId="1" xfId="0" applyFont="1" applyFill="1" applyBorder="1" applyAlignment="1">
      <alignment horizontal="right" vertical="center" wrapText="1"/>
    </xf>
    <xf numFmtId="2" fontId="41" fillId="2" borderId="1" xfId="0" applyNumberFormat="1" applyFont="1" applyFill="1" applyBorder="1" applyAlignment="1">
      <alignment vertical="center"/>
    </xf>
    <xf numFmtId="2" fontId="41" fillId="2" borderId="4" xfId="0" applyNumberFormat="1" applyFont="1" applyFill="1" applyBorder="1" applyAlignment="1">
      <alignment vertical="center"/>
    </xf>
    <xf numFmtId="166" fontId="41" fillId="2" borderId="4" xfId="1" applyNumberFormat="1" applyFont="1" applyFill="1" applyBorder="1" applyAlignment="1">
      <alignment vertical="center"/>
    </xf>
    <xf numFmtId="43" fontId="41" fillId="2" borderId="4" xfId="1" applyFont="1" applyFill="1" applyBorder="1" applyAlignment="1">
      <alignment vertical="center"/>
    </xf>
    <xf numFmtId="0" fontId="36" fillId="2" borderId="1" xfId="0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vertical="center" wrapText="1"/>
    </xf>
    <xf numFmtId="49" fontId="46" fillId="2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2" fontId="26" fillId="2" borderId="1" xfId="1" applyNumberFormat="1" applyFont="1" applyFill="1" applyBorder="1" applyAlignment="1">
      <alignment horizontal="right" vertical="center"/>
    </xf>
    <xf numFmtId="2" fontId="26" fillId="2" borderId="4" xfId="1" applyNumberFormat="1" applyFont="1" applyFill="1" applyBorder="1" applyAlignment="1">
      <alignment horizontal="right" vertical="center"/>
    </xf>
    <xf numFmtId="166" fontId="26" fillId="2" borderId="4" xfId="1" applyNumberFormat="1" applyFont="1" applyFill="1" applyBorder="1" applyAlignment="1">
      <alignment horizontal="right" vertical="center"/>
    </xf>
    <xf numFmtId="43" fontId="26" fillId="2" borderId="4" xfId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166" fontId="6" fillId="2" borderId="4" xfId="1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justify" vertical="center" wrapText="1"/>
    </xf>
    <xf numFmtId="2" fontId="32" fillId="2" borderId="1" xfId="0" applyNumberFormat="1" applyFont="1" applyFill="1" applyBorder="1" applyAlignment="1">
      <alignment vertical="center"/>
    </xf>
    <xf numFmtId="2" fontId="32" fillId="2" borderId="4" xfId="0" applyNumberFormat="1" applyFont="1" applyFill="1" applyBorder="1" applyAlignment="1">
      <alignment vertical="center"/>
    </xf>
    <xf numFmtId="0" fontId="26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32" fillId="2" borderId="1" xfId="0" applyFont="1" applyFill="1" applyBorder="1" applyAlignment="1">
      <alignment wrapText="1"/>
    </xf>
    <xf numFmtId="0" fontId="43" fillId="2" borderId="1" xfId="0" applyFont="1" applyFill="1" applyBorder="1" applyAlignment="1">
      <alignment horizontal="right" vertical="center"/>
    </xf>
    <xf numFmtId="49" fontId="47" fillId="2" borderId="1" xfId="0" applyNumberFormat="1" applyFont="1" applyFill="1" applyBorder="1" applyAlignment="1">
      <alignment horizontal="right" vertical="center" wrapText="1"/>
    </xf>
    <xf numFmtId="0" fontId="31" fillId="2" borderId="1" xfId="0" applyNumberFormat="1" applyFont="1" applyFill="1" applyBorder="1" applyAlignment="1">
      <alignment wrapText="1"/>
    </xf>
    <xf numFmtId="49" fontId="46" fillId="2" borderId="3" xfId="0" applyNumberFormat="1" applyFont="1" applyFill="1" applyBorder="1" applyAlignment="1">
      <alignment horizontal="right" vertical="center" wrapText="1"/>
    </xf>
    <xf numFmtId="0" fontId="60" fillId="0" borderId="1" xfId="0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vertical="center"/>
    </xf>
    <xf numFmtId="0" fontId="13" fillId="0" borderId="0" xfId="0" applyFont="1"/>
    <xf numFmtId="0" fontId="40" fillId="0" borderId="0" xfId="0" applyFont="1"/>
    <xf numFmtId="164" fontId="31" fillId="2" borderId="4" xfId="1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1" fillId="3" borderId="4" xfId="1" applyNumberFormat="1" applyFont="1" applyFill="1" applyBorder="1" applyAlignment="1">
      <alignment vertical="center"/>
    </xf>
    <xf numFmtId="165" fontId="1" fillId="2" borderId="4" xfId="1" applyNumberFormat="1" applyFont="1" applyFill="1" applyBorder="1" applyAlignment="1">
      <alignment horizontal="right" vertical="center"/>
    </xf>
    <xf numFmtId="165" fontId="31" fillId="2" borderId="4" xfId="1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right" vertical="center"/>
    </xf>
    <xf numFmtId="0" fontId="38" fillId="0" borderId="0" xfId="0" applyFont="1"/>
    <xf numFmtId="49" fontId="76" fillId="3" borderId="1" xfId="0" applyNumberFormat="1" applyFont="1" applyFill="1" applyBorder="1" applyAlignment="1">
      <alignment horizontal="center" wrapText="1"/>
    </xf>
    <xf numFmtId="49" fontId="77" fillId="3" borderId="1" xfId="0" applyNumberFormat="1" applyFont="1" applyFill="1" applyBorder="1" applyAlignment="1">
      <alignment horizontal="center" vertical="center"/>
    </xf>
    <xf numFmtId="49" fontId="77" fillId="3" borderId="4" xfId="0" applyNumberFormat="1" applyFont="1" applyFill="1" applyBorder="1" applyAlignment="1">
      <alignment horizontal="center" vertical="center"/>
    </xf>
    <xf numFmtId="49" fontId="77" fillId="0" borderId="1" xfId="0" applyNumberFormat="1" applyFont="1" applyFill="1" applyBorder="1" applyAlignment="1">
      <alignment horizontal="center" vertical="center"/>
    </xf>
    <xf numFmtId="49" fontId="77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right" vertical="center"/>
    </xf>
    <xf numFmtId="2" fontId="1" fillId="0" borderId="4" xfId="1" applyNumberFormat="1" applyFont="1" applyFill="1" applyBorder="1" applyAlignment="1">
      <alignment horizontal="right" vertical="center"/>
    </xf>
    <xf numFmtId="2" fontId="3" fillId="0" borderId="1" xfId="1" applyNumberFormat="1" applyFont="1" applyFill="1" applyBorder="1" applyAlignment="1">
      <alignment horizontal="right" vertical="center"/>
    </xf>
    <xf numFmtId="2" fontId="3" fillId="0" borderId="4" xfId="1" applyNumberFormat="1" applyFont="1" applyFill="1" applyBorder="1" applyAlignment="1">
      <alignment horizontal="right" vertical="center"/>
    </xf>
    <xf numFmtId="164" fontId="3" fillId="2" borderId="4" xfId="1" applyNumberFormat="1" applyFont="1" applyFill="1" applyBorder="1" applyAlignment="1">
      <alignment horizontal="right" vertical="center" wrapText="1"/>
    </xf>
    <xf numFmtId="165" fontId="3" fillId="2" borderId="4" xfId="1" applyNumberFormat="1" applyFont="1" applyFill="1" applyBorder="1" applyAlignment="1">
      <alignment horizontal="right" vertical="center" wrapText="1"/>
    </xf>
    <xf numFmtId="165" fontId="42" fillId="2" borderId="4" xfId="1" applyNumberFormat="1" applyFont="1" applyFill="1" applyBorder="1" applyAlignment="1">
      <alignment horizontal="right" vertical="center"/>
    </xf>
    <xf numFmtId="165" fontId="3" fillId="2" borderId="4" xfId="1" applyNumberFormat="1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69" fillId="2" borderId="1" xfId="0" applyFont="1" applyFill="1" applyBorder="1" applyAlignment="1">
      <alignment horizontal="right" vertical="center"/>
    </xf>
    <xf numFmtId="0" fontId="59" fillId="2" borderId="1" xfId="0" applyFont="1" applyFill="1" applyBorder="1" applyAlignment="1">
      <alignment horizontal="justify" vertical="center" wrapText="1"/>
    </xf>
    <xf numFmtId="2" fontId="70" fillId="2" borderId="1" xfId="0" applyNumberFormat="1" applyFont="1" applyFill="1" applyBorder="1" applyAlignment="1">
      <alignment vertical="center"/>
    </xf>
    <xf numFmtId="164" fontId="59" fillId="2" borderId="1" xfId="0" applyNumberFormat="1" applyFont="1" applyFill="1" applyBorder="1" applyAlignment="1">
      <alignment vertical="center"/>
    </xf>
    <xf numFmtId="0" fontId="42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9" fillId="2" borderId="0" xfId="0" applyFont="1" applyFill="1"/>
    <xf numFmtId="167" fontId="68" fillId="2" borderId="1" xfId="0" applyNumberFormat="1" applyFont="1" applyFill="1" applyBorder="1" applyAlignment="1">
      <alignment vertical="center"/>
    </xf>
    <xf numFmtId="167" fontId="71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vertical="center"/>
    </xf>
    <xf numFmtId="167" fontId="73" fillId="2" borderId="1" xfId="0" applyNumberFormat="1" applyFont="1" applyFill="1" applyBorder="1" applyAlignment="1">
      <alignment horizontal="right" vertical="center"/>
    </xf>
    <xf numFmtId="168" fontId="68" fillId="2" borderId="1" xfId="0" applyNumberFormat="1" applyFont="1" applyFill="1" applyBorder="1" applyAlignment="1">
      <alignment vertical="center"/>
    </xf>
    <xf numFmtId="168" fontId="72" fillId="2" borderId="1" xfId="0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vertical="center"/>
    </xf>
    <xf numFmtId="168" fontId="73" fillId="2" borderId="1" xfId="0" applyNumberFormat="1" applyFont="1" applyFill="1" applyBorder="1" applyAlignment="1">
      <alignment horizontal="right" vertical="center"/>
    </xf>
    <xf numFmtId="0" fontId="59" fillId="2" borderId="1" xfId="0" applyFont="1" applyFill="1" applyBorder="1" applyAlignment="1">
      <alignment vertical="center" wrapText="1"/>
    </xf>
    <xf numFmtId="164" fontId="1" fillId="2" borderId="1" xfId="1" applyNumberFormat="1" applyFont="1" applyFill="1" applyBorder="1" applyAlignment="1">
      <alignment horizontal="right" vertical="center" wrapText="1"/>
    </xf>
    <xf numFmtId="164" fontId="1" fillId="2" borderId="4" xfId="1" applyNumberFormat="1" applyFont="1" applyFill="1" applyBorder="1" applyAlignment="1">
      <alignment horizontal="right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0" fontId="56" fillId="2" borderId="1" xfId="0" applyFont="1" applyFill="1" applyBorder="1" applyAlignment="1">
      <alignment horizontal="right" vertical="center" wrapText="1"/>
    </xf>
    <xf numFmtId="0" fontId="21" fillId="2" borderId="0" xfId="0" applyFont="1" applyFill="1"/>
    <xf numFmtId="0" fontId="3" fillId="2" borderId="1" xfId="0" applyFont="1" applyFill="1" applyBorder="1" applyAlignment="1">
      <alignment vertical="top" wrapText="1"/>
    </xf>
    <xf numFmtId="44" fontId="3" fillId="2" borderId="1" xfId="2" applyFont="1" applyFill="1" applyBorder="1" applyAlignment="1">
      <alignment vertical="center" wrapText="1"/>
    </xf>
    <xf numFmtId="164" fontId="24" fillId="2" borderId="1" xfId="1" applyNumberFormat="1" applyFont="1" applyFill="1" applyBorder="1" applyAlignment="1">
      <alignment horizontal="right" vertical="center"/>
    </xf>
    <xf numFmtId="164" fontId="24" fillId="2" borderId="4" xfId="1" applyNumberFormat="1" applyFont="1" applyFill="1" applyBorder="1" applyAlignment="1">
      <alignment horizontal="right" vertical="center"/>
    </xf>
    <xf numFmtId="164" fontId="59" fillId="2" borderId="4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justify" wrapText="1"/>
    </xf>
    <xf numFmtId="0" fontId="54" fillId="2" borderId="1" xfId="0" applyFont="1" applyFill="1" applyBorder="1" applyAlignment="1">
      <alignment horizontal="right" vertical="center"/>
    </xf>
    <xf numFmtId="0" fontId="33" fillId="2" borderId="0" xfId="0" applyFont="1" applyFill="1"/>
    <xf numFmtId="164" fontId="66" fillId="2" borderId="1" xfId="0" applyNumberFormat="1" applyFont="1" applyFill="1" applyBorder="1" applyAlignment="1">
      <alignment vertical="center"/>
    </xf>
    <xf numFmtId="164" fontId="66" fillId="2" borderId="4" xfId="0" applyNumberFormat="1" applyFont="1" applyFill="1" applyBorder="1" applyAlignment="1">
      <alignment vertical="center"/>
    </xf>
    <xf numFmtId="2" fontId="45" fillId="2" borderId="1" xfId="0" applyNumberFormat="1" applyFont="1" applyFill="1" applyBorder="1" applyAlignment="1">
      <alignment horizontal="right" vertical="center" wrapText="1"/>
    </xf>
    <xf numFmtId="0" fontId="45" fillId="2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right" vertical="center"/>
    </xf>
    <xf numFmtId="164" fontId="1" fillId="0" borderId="4" xfId="1" applyNumberFormat="1" applyFont="1" applyFill="1" applyBorder="1" applyAlignment="1">
      <alignment horizontal="right" vertical="center"/>
    </xf>
    <xf numFmtId="2" fontId="3" fillId="0" borderId="4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6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2" fontId="1" fillId="3" borderId="1" xfId="1" applyNumberFormat="1" applyFont="1" applyFill="1" applyBorder="1" applyAlignment="1">
      <alignment vertical="center"/>
    </xf>
    <xf numFmtId="2" fontId="31" fillId="2" borderId="4" xfId="1" applyNumberFormat="1" applyFont="1" applyFill="1" applyBorder="1" applyAlignment="1">
      <alignment horizontal="right" vertical="center"/>
    </xf>
    <xf numFmtId="2" fontId="3" fillId="2" borderId="4" xfId="1" applyNumberFormat="1" applyFont="1" applyFill="1" applyBorder="1" applyAlignment="1">
      <alignment vertical="center"/>
    </xf>
    <xf numFmtId="2" fontId="3" fillId="3" borderId="4" xfId="0" applyNumberFormat="1" applyFont="1" applyFill="1" applyBorder="1" applyAlignment="1">
      <alignment vertical="center"/>
    </xf>
    <xf numFmtId="2" fontId="3" fillId="3" borderId="4" xfId="1" applyNumberFormat="1" applyFont="1" applyFill="1" applyBorder="1" applyAlignment="1">
      <alignment horizontal="right" vertical="center"/>
    </xf>
    <xf numFmtId="2" fontId="41" fillId="2" borderId="4" xfId="1" applyNumberFormat="1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vertical="center"/>
    </xf>
    <xf numFmtId="2" fontId="6" fillId="2" borderId="4" xfId="1" applyNumberFormat="1" applyFont="1" applyFill="1" applyBorder="1" applyAlignment="1">
      <alignment vertical="center"/>
    </xf>
    <xf numFmtId="2" fontId="59" fillId="2" borderId="1" xfId="0" applyNumberFormat="1" applyFont="1" applyFill="1" applyBorder="1" applyAlignment="1">
      <alignment vertical="center"/>
    </xf>
    <xf numFmtId="2" fontId="73" fillId="2" borderId="1" xfId="0" applyNumberFormat="1" applyFont="1" applyFill="1" applyBorder="1" applyAlignment="1">
      <alignment horizontal="right" vertical="center"/>
    </xf>
    <xf numFmtId="2" fontId="59" fillId="2" borderId="4" xfId="1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center" vertical="center"/>
    </xf>
    <xf numFmtId="2" fontId="78" fillId="0" borderId="0" xfId="0" applyNumberFormat="1" applyFont="1"/>
    <xf numFmtId="165" fontId="1" fillId="2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 wrapText="1"/>
    </xf>
    <xf numFmtId="165" fontId="42" fillId="2" borderId="1" xfId="1" applyNumberFormat="1" applyFont="1" applyFill="1" applyBorder="1" applyAlignment="1">
      <alignment horizontal="right" vertical="center"/>
    </xf>
    <xf numFmtId="165" fontId="31" fillId="2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vertical="center"/>
    </xf>
    <xf numFmtId="2" fontId="31" fillId="2" borderId="1" xfId="1" applyNumberFormat="1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>
      <alignment vertical="center"/>
    </xf>
    <xf numFmtId="2" fontId="41" fillId="2" borderId="1" xfId="1" applyNumberFormat="1" applyFont="1" applyFill="1" applyBorder="1" applyAlignment="1">
      <alignment vertical="center"/>
    </xf>
    <xf numFmtId="2" fontId="6" fillId="2" borderId="1" xfId="1" applyNumberFormat="1" applyFont="1" applyFill="1" applyBorder="1" applyAlignment="1">
      <alignment vertical="center"/>
    </xf>
    <xf numFmtId="2" fontId="1" fillId="2" borderId="1" xfId="1" applyNumberFormat="1" applyFont="1" applyFill="1" applyBorder="1" applyAlignment="1">
      <alignment horizontal="right" vertical="center" wrapText="1"/>
    </xf>
    <xf numFmtId="2" fontId="59" fillId="2" borderId="1" xfId="1" applyNumberFormat="1" applyFont="1" applyFill="1" applyBorder="1" applyAlignment="1">
      <alignment horizontal="right" vertical="center"/>
    </xf>
    <xf numFmtId="49" fontId="77" fillId="3" borderId="1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43" fontId="24" fillId="2" borderId="1" xfId="1" applyFont="1" applyFill="1" applyBorder="1" applyAlignment="1">
      <alignment vertical="center"/>
    </xf>
    <xf numFmtId="165" fontId="24" fillId="2" borderId="1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2" fontId="24" fillId="2" borderId="1" xfId="1" applyNumberFormat="1" applyFont="1" applyFill="1" applyBorder="1" applyAlignment="1">
      <alignment vertical="center"/>
    </xf>
    <xf numFmtId="2" fontId="1" fillId="2" borderId="1" xfId="1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right" vertical="center"/>
    </xf>
    <xf numFmtId="0" fontId="60" fillId="3" borderId="1" xfId="0" applyFont="1" applyFill="1" applyBorder="1" applyAlignment="1">
      <alignment horizontal="right" vertical="center"/>
    </xf>
    <xf numFmtId="164" fontId="66" fillId="3" borderId="1" xfId="0" applyNumberFormat="1" applyFont="1" applyFill="1" applyBorder="1" applyAlignment="1">
      <alignment vertical="center"/>
    </xf>
    <xf numFmtId="164" fontId="66" fillId="3" borderId="4" xfId="0" applyNumberFormat="1" applyFont="1" applyFill="1" applyBorder="1" applyAlignment="1">
      <alignment vertical="center"/>
    </xf>
    <xf numFmtId="164" fontId="3" fillId="3" borderId="4" xfId="0" applyNumberFormat="1" applyFont="1" applyFill="1" applyBorder="1" applyAlignment="1">
      <alignment vertical="center"/>
    </xf>
    <xf numFmtId="164" fontId="3" fillId="3" borderId="4" xfId="1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right" vertical="center"/>
    </xf>
    <xf numFmtId="0" fontId="13" fillId="3" borderId="0" xfId="0" applyFont="1" applyFill="1"/>
    <xf numFmtId="0" fontId="3" fillId="0" borderId="1" xfId="0" applyNumberFormat="1" applyFont="1" applyFill="1" applyBorder="1" applyAlignment="1">
      <alignment wrapText="1"/>
    </xf>
    <xf numFmtId="0" fontId="6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wrapText="1"/>
    </xf>
    <xf numFmtId="0" fontId="82" fillId="3" borderId="0" xfId="0" applyFont="1" applyFill="1" applyAlignment="1"/>
    <xf numFmtId="0" fontId="17" fillId="3" borderId="0" xfId="0" applyFont="1" applyFill="1"/>
    <xf numFmtId="0" fontId="77" fillId="0" borderId="0" xfId="0" applyFont="1"/>
    <xf numFmtId="0" fontId="83" fillId="3" borderId="0" xfId="0" applyFont="1" applyFill="1"/>
    <xf numFmtId="0" fontId="83" fillId="0" borderId="0" xfId="0" applyFont="1"/>
    <xf numFmtId="0" fontId="84" fillId="0" borderId="0" xfId="0" applyFont="1"/>
    <xf numFmtId="165" fontId="85" fillId="3" borderId="1" xfId="1" applyNumberFormat="1" applyFont="1" applyFill="1" applyBorder="1" applyAlignment="1">
      <alignment horizontal="center" vertical="center" wrapText="1"/>
    </xf>
    <xf numFmtId="43" fontId="85" fillId="3" borderId="1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164" fontId="3" fillId="2" borderId="1" xfId="1" applyNumberFormat="1" applyFont="1" applyFill="1" applyBorder="1" applyAlignment="1">
      <alignment horizontal="right" vertical="center"/>
    </xf>
    <xf numFmtId="164" fontId="31" fillId="2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59" fillId="2" borderId="1" xfId="1" applyNumberFormat="1" applyFont="1" applyFill="1" applyBorder="1" applyAlignment="1">
      <alignment horizontal="right" vertical="center"/>
    </xf>
    <xf numFmtId="0" fontId="85" fillId="3" borderId="1" xfId="0" applyFont="1" applyFill="1" applyBorder="1" applyAlignment="1">
      <alignment horizontal="center" wrapText="1"/>
    </xf>
    <xf numFmtId="0" fontId="73" fillId="3" borderId="0" xfId="0" applyFont="1" applyFill="1" applyAlignment="1">
      <alignment horizontal="left"/>
    </xf>
    <xf numFmtId="0" fontId="38" fillId="3" borderId="9" xfId="0" applyFont="1" applyFill="1" applyBorder="1" applyAlignment="1">
      <alignment horizontal="right"/>
    </xf>
    <xf numFmtId="0" fontId="73" fillId="0" borderId="1" xfId="0" applyFont="1" applyFill="1" applyBorder="1" applyAlignment="1">
      <alignment horizontal="center" wrapText="1"/>
    </xf>
    <xf numFmtId="0" fontId="73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 vertical="center"/>
    </xf>
    <xf numFmtId="165" fontId="85" fillId="3" borderId="1" xfId="1" applyNumberFormat="1" applyFont="1" applyFill="1" applyBorder="1" applyAlignment="1">
      <alignment horizontal="center" vertical="center" wrapText="1"/>
    </xf>
    <xf numFmtId="43" fontId="85" fillId="3" borderId="1" xfId="1" applyFont="1" applyFill="1" applyBorder="1" applyAlignment="1">
      <alignment horizontal="center" vertical="center" wrapText="1"/>
    </xf>
    <xf numFmtId="0" fontId="83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81" fillId="0" borderId="0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/>
    </xf>
    <xf numFmtId="0" fontId="82" fillId="3" borderId="0" xfId="0" applyFont="1" applyFill="1" applyAlignment="1">
      <alignment horizontal="right"/>
    </xf>
  </cellXfs>
  <cellStyles count="11">
    <cellStyle name="Данные таблицы" xfId="4"/>
    <cellStyle name="Денежный" xfId="2" builtinId="4"/>
    <cellStyle name="Заголовок таблицы" xfId="5"/>
    <cellStyle name="Значение параметра" xfId="6"/>
    <cellStyle name="Итоговая строка" xfId="7"/>
    <cellStyle name="Название документа" xfId="8"/>
    <cellStyle name="Название параметра" xfId="9"/>
    <cellStyle name="Обычный" xfId="0" builtinId="0"/>
    <cellStyle name="Обычный 2" xfId="3"/>
    <cellStyle name="Подписи под подписями" xfId="10"/>
    <cellStyle name="Финансовый" xfId="1" builtinId="3"/>
  </cellStyles>
  <dxfs count="0"/>
  <tableStyles count="0" defaultTableStyle="TableStyleMedium2" defaultPivotStyle="PivotStyleMedium9"/>
  <colors>
    <mruColors>
      <color rgb="FFD8CFE3"/>
      <color rgb="FFD4CAE0"/>
      <color rgb="FFB6B1F9"/>
      <color rgb="FF69FFFF"/>
      <color rgb="FFFF6699"/>
      <color rgb="FFFF93B7"/>
      <color rgb="FFBBD46A"/>
      <color rgb="FF0FB158"/>
      <color rgb="FFF8A95A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05"/>
  <sheetViews>
    <sheetView tabSelected="1" view="pageBreakPreview" topLeftCell="D1" zoomScale="69" zoomScaleNormal="75" zoomScaleSheetLayoutView="69" workbookViewId="0">
      <selection activeCell="AL275" sqref="AL275"/>
    </sheetView>
  </sheetViews>
  <sheetFormatPr defaultRowHeight="18.75" outlineLevelCol="1" x14ac:dyDescent="0.3"/>
  <cols>
    <col min="1" max="1" width="8.28515625" style="61" hidden="1" customWidth="1"/>
    <col min="2" max="2" width="4.28515625" style="62" hidden="1" customWidth="1" outlineLevel="1"/>
    <col min="3" max="3" width="5.5703125" style="62" hidden="1" customWidth="1" outlineLevel="1"/>
    <col min="4" max="4" width="28.140625" style="48" customWidth="1" collapsed="1"/>
    <col min="5" max="5" width="82.5703125" style="36" customWidth="1"/>
    <col min="6" max="6" width="22.85546875" style="11" hidden="1" customWidth="1"/>
    <col min="7" max="7" width="19.85546875" style="11" hidden="1" customWidth="1"/>
    <col min="8" max="8" width="20.42578125" style="11" hidden="1" customWidth="1"/>
    <col min="9" max="9" width="19" hidden="1" customWidth="1"/>
    <col min="10" max="10" width="21.140625" hidden="1" customWidth="1"/>
    <col min="11" max="11" width="21.42578125" hidden="1" customWidth="1"/>
    <col min="12" max="12" width="24.42578125" hidden="1" customWidth="1"/>
    <col min="13" max="13" width="21.28515625" hidden="1" customWidth="1"/>
    <col min="14" max="14" width="21.85546875" hidden="1" customWidth="1"/>
    <col min="15" max="15" width="23.28515625" style="229" hidden="1" customWidth="1"/>
    <col min="16" max="16" width="23.140625" hidden="1" customWidth="1"/>
    <col min="17" max="17" width="22.85546875" hidden="1" customWidth="1"/>
    <col min="18" max="18" width="28.85546875" hidden="1" customWidth="1"/>
    <col min="19" max="19" width="27.140625" hidden="1" customWidth="1"/>
    <col min="20" max="20" width="28" hidden="1" customWidth="1"/>
    <col min="21" max="21" width="19.28515625" hidden="1" customWidth="1"/>
    <col min="22" max="22" width="18.85546875" hidden="1" customWidth="1"/>
    <col min="23" max="23" width="21.42578125" hidden="1" customWidth="1"/>
    <col min="24" max="24" width="22.140625" hidden="1" customWidth="1"/>
    <col min="25" max="25" width="20.42578125" hidden="1" customWidth="1"/>
    <col min="26" max="26" width="19.85546875" hidden="1" customWidth="1"/>
    <col min="27" max="27" width="17" hidden="1" customWidth="1"/>
    <col min="28" max="28" width="17.42578125" hidden="1" customWidth="1"/>
    <col min="29" max="29" width="16.42578125" hidden="1" customWidth="1"/>
    <col min="30" max="30" width="16.42578125" customWidth="1"/>
    <col min="31" max="31" width="16.5703125" customWidth="1"/>
    <col min="32" max="32" width="16.42578125" customWidth="1"/>
  </cols>
  <sheetData>
    <row r="1" spans="1:32" x14ac:dyDescent="0.3">
      <c r="F1" s="350"/>
      <c r="G1" s="350"/>
      <c r="H1" s="350"/>
      <c r="I1" s="351"/>
      <c r="J1" s="351"/>
      <c r="K1" s="351"/>
      <c r="L1" s="351"/>
      <c r="M1" s="351"/>
      <c r="N1" s="351"/>
      <c r="O1" s="352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68" t="s">
        <v>546</v>
      </c>
      <c r="AE1" s="368"/>
      <c r="AF1" s="368"/>
    </row>
    <row r="2" spans="1:32" x14ac:dyDescent="0.25">
      <c r="E2" s="371" t="s">
        <v>547</v>
      </c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</row>
    <row r="3" spans="1:32" x14ac:dyDescent="0.3">
      <c r="E3" s="372" t="s">
        <v>548</v>
      </c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</row>
    <row r="4" spans="1:32" ht="21" customHeight="1" x14ac:dyDescent="0.25">
      <c r="E4" s="347"/>
      <c r="F4" s="348"/>
      <c r="G4" s="348"/>
      <c r="H4" s="348"/>
      <c r="I4" s="3"/>
      <c r="J4" s="3"/>
      <c r="K4" s="3"/>
      <c r="L4" s="3"/>
      <c r="M4" s="3"/>
      <c r="N4" s="3"/>
      <c r="O4" s="34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55" t="s">
        <v>546</v>
      </c>
    </row>
    <row r="5" spans="1:32" ht="13.5" customHeight="1" x14ac:dyDescent="0.25">
      <c r="E5" s="373" t="s">
        <v>547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</row>
    <row r="6" spans="1:32" ht="12.75" customHeight="1" x14ac:dyDescent="0.25">
      <c r="E6" s="347"/>
      <c r="F6" s="348"/>
      <c r="G6" s="348"/>
      <c r="H6" s="348"/>
      <c r="I6" s="3"/>
      <c r="J6" s="3"/>
      <c r="K6" s="3"/>
      <c r="L6" s="3"/>
      <c r="M6" s="3"/>
      <c r="N6" s="3"/>
      <c r="O6" s="34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69" t="s">
        <v>549</v>
      </c>
      <c r="AF6" s="369"/>
    </row>
    <row r="7" spans="1:32" ht="79.5" customHeight="1" x14ac:dyDescent="0.25">
      <c r="D7" s="370" t="s">
        <v>550</v>
      </c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0"/>
      <c r="AE7" s="370"/>
      <c r="AF7" s="370"/>
    </row>
    <row r="8" spans="1:32" x14ac:dyDescent="0.3">
      <c r="B8" s="88"/>
      <c r="C8" s="88"/>
      <c r="D8" s="97"/>
      <c r="E8" s="44"/>
      <c r="F8" s="2"/>
      <c r="G8" s="2"/>
      <c r="H8" s="2"/>
      <c r="AA8" s="166"/>
      <c r="AB8" s="327"/>
      <c r="AC8" s="327"/>
      <c r="AD8" s="327"/>
      <c r="AE8" s="327"/>
      <c r="AF8" s="327" t="s">
        <v>526</v>
      </c>
    </row>
    <row r="9" spans="1:32" ht="20.25" customHeight="1" x14ac:dyDescent="0.3">
      <c r="B9" s="88"/>
      <c r="C9" s="88"/>
      <c r="D9" s="365" t="s">
        <v>552</v>
      </c>
      <c r="E9" s="363" t="s">
        <v>551</v>
      </c>
      <c r="F9" s="360" t="s">
        <v>518</v>
      </c>
      <c r="G9" s="360"/>
      <c r="H9" s="360"/>
      <c r="I9" s="360" t="s">
        <v>525</v>
      </c>
      <c r="J9" s="360"/>
      <c r="K9" s="360"/>
      <c r="L9" s="360" t="s">
        <v>524</v>
      </c>
      <c r="M9" s="360"/>
      <c r="N9" s="360"/>
      <c r="O9" s="360" t="s">
        <v>527</v>
      </c>
      <c r="P9" s="360"/>
      <c r="Q9" s="360"/>
      <c r="R9" s="360" t="s">
        <v>544</v>
      </c>
      <c r="S9" s="360"/>
      <c r="T9" s="360"/>
      <c r="U9" s="360" t="s">
        <v>542</v>
      </c>
      <c r="V9" s="360"/>
      <c r="W9" s="360"/>
      <c r="X9" s="360" t="s">
        <v>543</v>
      </c>
      <c r="Y9" s="360"/>
      <c r="Z9" s="360"/>
      <c r="AA9" s="360" t="s">
        <v>542</v>
      </c>
      <c r="AB9" s="360"/>
      <c r="AC9" s="360"/>
      <c r="AD9" s="366" t="s">
        <v>345</v>
      </c>
      <c r="AE9" s="367" t="s">
        <v>346</v>
      </c>
      <c r="AF9" s="367" t="s">
        <v>504</v>
      </c>
    </row>
    <row r="10" spans="1:32" s="3" customFormat="1" ht="33" customHeight="1" x14ac:dyDescent="0.2">
      <c r="A10" s="6"/>
      <c r="B10" s="56"/>
      <c r="C10" s="56"/>
      <c r="D10" s="365"/>
      <c r="E10" s="364"/>
      <c r="F10" s="353" t="s">
        <v>345</v>
      </c>
      <c r="G10" s="354" t="s">
        <v>346</v>
      </c>
      <c r="H10" s="354" t="s">
        <v>504</v>
      </c>
      <c r="I10" s="353" t="s">
        <v>345</v>
      </c>
      <c r="J10" s="354" t="s">
        <v>346</v>
      </c>
      <c r="K10" s="354" t="s">
        <v>504</v>
      </c>
      <c r="L10" s="353" t="s">
        <v>345</v>
      </c>
      <c r="M10" s="354" t="s">
        <v>346</v>
      </c>
      <c r="N10" s="354" t="s">
        <v>504</v>
      </c>
      <c r="O10" s="353" t="s">
        <v>345</v>
      </c>
      <c r="P10" s="354" t="s">
        <v>346</v>
      </c>
      <c r="Q10" s="354" t="s">
        <v>504</v>
      </c>
      <c r="R10" s="353" t="s">
        <v>345</v>
      </c>
      <c r="S10" s="354" t="s">
        <v>346</v>
      </c>
      <c r="T10" s="354" t="s">
        <v>504</v>
      </c>
      <c r="U10" s="353" t="s">
        <v>345</v>
      </c>
      <c r="V10" s="354" t="s">
        <v>346</v>
      </c>
      <c r="W10" s="354" t="s">
        <v>504</v>
      </c>
      <c r="X10" s="353" t="s">
        <v>345</v>
      </c>
      <c r="Y10" s="354" t="s">
        <v>346</v>
      </c>
      <c r="Z10" s="354" t="s">
        <v>504</v>
      </c>
      <c r="AA10" s="353" t="s">
        <v>345</v>
      </c>
      <c r="AB10" s="354" t="s">
        <v>346</v>
      </c>
      <c r="AC10" s="354" t="s">
        <v>504</v>
      </c>
      <c r="AD10" s="366"/>
      <c r="AE10" s="367"/>
      <c r="AF10" s="367"/>
    </row>
    <row r="11" spans="1:32" s="2" customFormat="1" ht="18.75" customHeight="1" x14ac:dyDescent="0.25">
      <c r="A11" s="63"/>
      <c r="B11" s="64"/>
      <c r="C11" s="64"/>
      <c r="D11" s="239" t="s">
        <v>532</v>
      </c>
      <c r="E11" s="239" t="s">
        <v>533</v>
      </c>
      <c r="F11" s="240"/>
      <c r="G11" s="240"/>
      <c r="H11" s="241"/>
      <c r="I11" s="242"/>
      <c r="J11" s="242"/>
      <c r="K11" s="242"/>
      <c r="L11" s="243" t="s">
        <v>534</v>
      </c>
      <c r="M11" s="242" t="s">
        <v>535</v>
      </c>
      <c r="N11" s="242" t="s">
        <v>536</v>
      </c>
      <c r="O11" s="242" t="s">
        <v>537</v>
      </c>
      <c r="P11" s="242" t="s">
        <v>538</v>
      </c>
      <c r="Q11" s="242" t="s">
        <v>539</v>
      </c>
      <c r="R11" s="326" t="s">
        <v>534</v>
      </c>
      <c r="S11" s="240" t="s">
        <v>535</v>
      </c>
      <c r="T11" s="240" t="s">
        <v>536</v>
      </c>
      <c r="U11" s="242" t="s">
        <v>537</v>
      </c>
      <c r="V11" s="242" t="s">
        <v>538</v>
      </c>
      <c r="W11" s="242" t="s">
        <v>539</v>
      </c>
      <c r="X11" s="243" t="s">
        <v>534</v>
      </c>
      <c r="Y11" s="242" t="s">
        <v>535</v>
      </c>
      <c r="Z11" s="242" t="s">
        <v>536</v>
      </c>
      <c r="AA11" s="242" t="s">
        <v>537</v>
      </c>
      <c r="AB11" s="242" t="s">
        <v>538</v>
      </c>
      <c r="AC11" s="242" t="s">
        <v>539</v>
      </c>
      <c r="AD11" s="243" t="s">
        <v>534</v>
      </c>
      <c r="AE11" s="242" t="s">
        <v>535</v>
      </c>
      <c r="AF11" s="242" t="s">
        <v>536</v>
      </c>
    </row>
    <row r="12" spans="1:32" s="296" customFormat="1" ht="29.25" hidden="1" customHeight="1" x14ac:dyDescent="0.25">
      <c r="A12" s="65"/>
      <c r="B12" s="66"/>
      <c r="C12" s="66"/>
      <c r="D12" s="51"/>
      <c r="E12" s="260" t="s">
        <v>240</v>
      </c>
      <c r="F12" s="259">
        <f>F13+F20+F30+F43+F54</f>
        <v>518276</v>
      </c>
      <c r="G12" s="259">
        <f t="shared" ref="G12:N12" si="0">G13+G20+G30+G43+G54</f>
        <v>521781</v>
      </c>
      <c r="H12" s="171">
        <f t="shared" si="0"/>
        <v>532447</v>
      </c>
      <c r="I12" s="171">
        <f t="shared" si="0"/>
        <v>0</v>
      </c>
      <c r="J12" s="171">
        <f t="shared" si="0"/>
        <v>0</v>
      </c>
      <c r="K12" s="171">
        <f t="shared" si="0"/>
        <v>0</v>
      </c>
      <c r="L12" s="234">
        <f t="shared" si="0"/>
        <v>518276</v>
      </c>
      <c r="M12" s="234">
        <f t="shared" si="0"/>
        <v>521781</v>
      </c>
      <c r="N12" s="234">
        <f t="shared" si="0"/>
        <v>532447</v>
      </c>
      <c r="O12" s="234">
        <f t="shared" ref="O12:T12" si="1">O13+O20+O30+O43+O54</f>
        <v>0</v>
      </c>
      <c r="P12" s="234">
        <f t="shared" si="1"/>
        <v>0</v>
      </c>
      <c r="Q12" s="234">
        <f t="shared" si="1"/>
        <v>0</v>
      </c>
      <c r="R12" s="234">
        <f t="shared" si="1"/>
        <v>518276</v>
      </c>
      <c r="S12" s="234">
        <f t="shared" si="1"/>
        <v>521781</v>
      </c>
      <c r="T12" s="234">
        <f t="shared" si="1"/>
        <v>532447</v>
      </c>
      <c r="U12" s="234">
        <f t="shared" ref="U12:Z12" si="2">U13+U20+U30+U43+U54</f>
        <v>0</v>
      </c>
      <c r="V12" s="234">
        <f t="shared" si="2"/>
        <v>0</v>
      </c>
      <c r="W12" s="234">
        <f t="shared" si="2"/>
        <v>0</v>
      </c>
      <c r="X12" s="234">
        <f t="shared" si="2"/>
        <v>518276</v>
      </c>
      <c r="Y12" s="234">
        <f t="shared" si="2"/>
        <v>521781</v>
      </c>
      <c r="Z12" s="314">
        <f t="shared" si="2"/>
        <v>532447</v>
      </c>
      <c r="AA12" s="234">
        <f t="shared" ref="AA12:AF12" si="3">AA13+AA20+AA30+AA43+AA54</f>
        <v>0</v>
      </c>
      <c r="AB12" s="234">
        <f t="shared" si="3"/>
        <v>0</v>
      </c>
      <c r="AC12" s="234">
        <f t="shared" si="3"/>
        <v>0</v>
      </c>
      <c r="AD12" s="234">
        <f t="shared" si="3"/>
        <v>518276</v>
      </c>
      <c r="AE12" s="234">
        <f t="shared" si="3"/>
        <v>521781</v>
      </c>
      <c r="AF12" s="314">
        <f t="shared" si="3"/>
        <v>532447</v>
      </c>
    </row>
    <row r="13" spans="1:32" s="8" customFormat="1" hidden="1" x14ac:dyDescent="0.3">
      <c r="A13" s="6"/>
      <c r="B13" s="56"/>
      <c r="C13" s="56"/>
      <c r="D13" s="103" t="s">
        <v>0</v>
      </c>
      <c r="E13" s="261" t="s">
        <v>108</v>
      </c>
      <c r="F13" s="169">
        <f t="shared" ref="F13:AF13" si="4">F14</f>
        <v>390887</v>
      </c>
      <c r="G13" s="169">
        <f t="shared" si="4"/>
        <v>400248</v>
      </c>
      <c r="H13" s="168">
        <f t="shared" si="4"/>
        <v>408715</v>
      </c>
      <c r="I13" s="168">
        <f t="shared" si="4"/>
        <v>0</v>
      </c>
      <c r="J13" s="168">
        <f t="shared" si="4"/>
        <v>0</v>
      </c>
      <c r="K13" s="168">
        <f t="shared" si="4"/>
        <v>0</v>
      </c>
      <c r="L13" s="234">
        <f t="shared" si="4"/>
        <v>390887</v>
      </c>
      <c r="M13" s="234">
        <f t="shared" si="4"/>
        <v>400248</v>
      </c>
      <c r="N13" s="234">
        <f t="shared" si="4"/>
        <v>408715</v>
      </c>
      <c r="O13" s="234">
        <f t="shared" si="4"/>
        <v>0</v>
      </c>
      <c r="P13" s="234">
        <f t="shared" si="4"/>
        <v>0</v>
      </c>
      <c r="Q13" s="234">
        <f t="shared" si="4"/>
        <v>0</v>
      </c>
      <c r="R13" s="234">
        <f t="shared" si="4"/>
        <v>390887</v>
      </c>
      <c r="S13" s="234">
        <f t="shared" si="4"/>
        <v>400248</v>
      </c>
      <c r="T13" s="234">
        <f t="shared" si="4"/>
        <v>408715</v>
      </c>
      <c r="U13" s="234">
        <f t="shared" si="4"/>
        <v>0</v>
      </c>
      <c r="V13" s="234">
        <f t="shared" si="4"/>
        <v>0</v>
      </c>
      <c r="W13" s="234">
        <f t="shared" si="4"/>
        <v>0</v>
      </c>
      <c r="X13" s="234">
        <f t="shared" si="4"/>
        <v>390887</v>
      </c>
      <c r="Y13" s="234">
        <f t="shared" si="4"/>
        <v>400248</v>
      </c>
      <c r="Z13" s="314">
        <f t="shared" si="4"/>
        <v>408715</v>
      </c>
      <c r="AA13" s="234">
        <f t="shared" si="4"/>
        <v>0</v>
      </c>
      <c r="AB13" s="234">
        <f t="shared" si="4"/>
        <v>0</v>
      </c>
      <c r="AC13" s="234">
        <f t="shared" si="4"/>
        <v>0</v>
      </c>
      <c r="AD13" s="234">
        <f t="shared" si="4"/>
        <v>390887</v>
      </c>
      <c r="AE13" s="234">
        <f t="shared" si="4"/>
        <v>400248</v>
      </c>
      <c r="AF13" s="314">
        <f t="shared" si="4"/>
        <v>408715</v>
      </c>
    </row>
    <row r="14" spans="1:32" s="8" customFormat="1" ht="23.25" hidden="1" customHeight="1" x14ac:dyDescent="0.3">
      <c r="A14" s="6"/>
      <c r="B14" s="56"/>
      <c r="C14" s="56"/>
      <c r="D14" s="103" t="s">
        <v>1</v>
      </c>
      <c r="E14" s="110" t="s">
        <v>109</v>
      </c>
      <c r="F14" s="172">
        <f t="shared" ref="F14:L14" si="5">SUM(F15:F19)</f>
        <v>390887</v>
      </c>
      <c r="G14" s="172">
        <f t="shared" si="5"/>
        <v>400248</v>
      </c>
      <c r="H14" s="167">
        <f t="shared" si="5"/>
        <v>408715</v>
      </c>
      <c r="I14" s="167">
        <f t="shared" si="5"/>
        <v>0</v>
      </c>
      <c r="J14" s="167">
        <f t="shared" si="5"/>
        <v>0</v>
      </c>
      <c r="K14" s="167">
        <f t="shared" si="5"/>
        <v>0</v>
      </c>
      <c r="L14" s="118">
        <f t="shared" si="5"/>
        <v>390887</v>
      </c>
      <c r="M14" s="118">
        <f t="shared" ref="M14:T14" si="6">SUM(M15:M19)</f>
        <v>400248</v>
      </c>
      <c r="N14" s="118">
        <f t="shared" si="6"/>
        <v>408715</v>
      </c>
      <c r="O14" s="118">
        <f t="shared" si="6"/>
        <v>0</v>
      </c>
      <c r="P14" s="118">
        <f t="shared" si="6"/>
        <v>0</v>
      </c>
      <c r="Q14" s="118">
        <f t="shared" si="6"/>
        <v>0</v>
      </c>
      <c r="R14" s="118">
        <f t="shared" si="6"/>
        <v>390887</v>
      </c>
      <c r="S14" s="118">
        <f t="shared" si="6"/>
        <v>400248</v>
      </c>
      <c r="T14" s="118">
        <f t="shared" si="6"/>
        <v>408715</v>
      </c>
      <c r="U14" s="118">
        <f t="shared" ref="U14:Z14" si="7">SUM(U15:U19)</f>
        <v>0</v>
      </c>
      <c r="V14" s="118">
        <f t="shared" si="7"/>
        <v>0</v>
      </c>
      <c r="W14" s="118">
        <f t="shared" si="7"/>
        <v>0</v>
      </c>
      <c r="X14" s="118">
        <f t="shared" si="7"/>
        <v>390887</v>
      </c>
      <c r="Y14" s="118">
        <f t="shared" si="7"/>
        <v>400248</v>
      </c>
      <c r="Z14" s="315">
        <f t="shared" si="7"/>
        <v>408715</v>
      </c>
      <c r="AA14" s="118">
        <f t="shared" ref="AA14:AF14" si="8">SUM(AA15:AA19)</f>
        <v>0</v>
      </c>
      <c r="AB14" s="118">
        <f t="shared" si="8"/>
        <v>0</v>
      </c>
      <c r="AC14" s="118">
        <f t="shared" si="8"/>
        <v>0</v>
      </c>
      <c r="AD14" s="118">
        <f t="shared" si="8"/>
        <v>390887</v>
      </c>
      <c r="AE14" s="118">
        <f t="shared" si="8"/>
        <v>400248</v>
      </c>
      <c r="AF14" s="315">
        <f t="shared" si="8"/>
        <v>408715</v>
      </c>
    </row>
    <row r="15" spans="1:32" s="8" customFormat="1" ht="97.5" hidden="1" x14ac:dyDescent="0.25">
      <c r="A15" s="6">
        <v>182</v>
      </c>
      <c r="B15" s="56"/>
      <c r="C15" s="56"/>
      <c r="D15" s="51" t="s">
        <v>2</v>
      </c>
      <c r="E15" s="175" t="s">
        <v>241</v>
      </c>
      <c r="F15" s="100">
        <v>385784</v>
      </c>
      <c r="G15" s="100">
        <v>395020</v>
      </c>
      <c r="H15" s="101">
        <v>403377</v>
      </c>
      <c r="I15" s="99"/>
      <c r="J15" s="99"/>
      <c r="K15" s="99"/>
      <c r="L15" s="173">
        <f t="shared" ref="L15:L77" si="9">F15+I15</f>
        <v>385784</v>
      </c>
      <c r="M15" s="174">
        <f>G15+J15</f>
        <v>395020</v>
      </c>
      <c r="N15" s="174">
        <f t="shared" ref="N15:N77" si="10">H15+K15</f>
        <v>403377</v>
      </c>
      <c r="O15" s="145">
        <f>-26150</f>
        <v>-26150</v>
      </c>
      <c r="P15" s="99"/>
      <c r="Q15" s="99"/>
      <c r="R15" s="118">
        <f t="shared" ref="R15:T19" si="11">L15+O15</f>
        <v>359634</v>
      </c>
      <c r="S15" s="118">
        <f t="shared" si="11"/>
        <v>395020</v>
      </c>
      <c r="T15" s="118">
        <f t="shared" si="11"/>
        <v>403377</v>
      </c>
      <c r="U15" s="145"/>
      <c r="V15" s="99"/>
      <c r="W15" s="99"/>
      <c r="X15" s="118">
        <f t="shared" ref="X15:Z19" si="12">R15+U15</f>
        <v>359634</v>
      </c>
      <c r="Y15" s="118">
        <f t="shared" si="12"/>
        <v>395020</v>
      </c>
      <c r="Z15" s="315">
        <f t="shared" si="12"/>
        <v>403377</v>
      </c>
      <c r="AA15" s="145"/>
      <c r="AB15" s="99"/>
      <c r="AC15" s="99"/>
      <c r="AD15" s="118">
        <f t="shared" ref="AD15:AD19" si="13">X15+AA15</f>
        <v>359634</v>
      </c>
      <c r="AE15" s="118">
        <f t="shared" ref="AE15:AE19" si="14">Y15+AB15</f>
        <v>395020</v>
      </c>
      <c r="AF15" s="315">
        <f t="shared" ref="AF15:AF19" si="15">Z15+AC15</f>
        <v>403377</v>
      </c>
    </row>
    <row r="16" spans="1:32" s="2" customFormat="1" ht="131.25" hidden="1" x14ac:dyDescent="0.25">
      <c r="A16" s="12">
        <v>182</v>
      </c>
      <c r="B16" s="227"/>
      <c r="C16" s="227"/>
      <c r="D16" s="51" t="s">
        <v>3</v>
      </c>
      <c r="E16" s="47" t="s">
        <v>110</v>
      </c>
      <c r="F16" s="100">
        <v>1553</v>
      </c>
      <c r="G16" s="100">
        <v>1600</v>
      </c>
      <c r="H16" s="101">
        <v>1642</v>
      </c>
      <c r="I16" s="99"/>
      <c r="J16" s="99"/>
      <c r="K16" s="99"/>
      <c r="L16" s="173">
        <f t="shared" si="9"/>
        <v>1553</v>
      </c>
      <c r="M16" s="174">
        <f>G16+J16</f>
        <v>1600</v>
      </c>
      <c r="N16" s="174">
        <f t="shared" si="10"/>
        <v>1642</v>
      </c>
      <c r="O16" s="145"/>
      <c r="P16" s="99"/>
      <c r="Q16" s="99"/>
      <c r="R16" s="118">
        <f t="shared" si="11"/>
        <v>1553</v>
      </c>
      <c r="S16" s="118">
        <f t="shared" si="11"/>
        <v>1600</v>
      </c>
      <c r="T16" s="118">
        <f t="shared" si="11"/>
        <v>1642</v>
      </c>
      <c r="U16" s="145"/>
      <c r="V16" s="99"/>
      <c r="W16" s="99"/>
      <c r="X16" s="118">
        <f t="shared" si="12"/>
        <v>1553</v>
      </c>
      <c r="Y16" s="118">
        <f t="shared" si="12"/>
        <v>1600</v>
      </c>
      <c r="Z16" s="315">
        <f t="shared" si="12"/>
        <v>1642</v>
      </c>
      <c r="AA16" s="145"/>
      <c r="AB16" s="99"/>
      <c r="AC16" s="99"/>
      <c r="AD16" s="118">
        <f t="shared" si="13"/>
        <v>1553</v>
      </c>
      <c r="AE16" s="118">
        <f t="shared" si="14"/>
        <v>1600</v>
      </c>
      <c r="AF16" s="315">
        <f t="shared" si="15"/>
        <v>1642</v>
      </c>
    </row>
    <row r="17" spans="1:32" s="14" customFormat="1" ht="56.25" hidden="1" x14ac:dyDescent="0.25">
      <c r="A17" s="12">
        <v>182</v>
      </c>
      <c r="B17" s="227"/>
      <c r="C17" s="227"/>
      <c r="D17" s="51" t="s">
        <v>4</v>
      </c>
      <c r="E17" s="47" t="s">
        <v>111</v>
      </c>
      <c r="F17" s="100">
        <v>2557</v>
      </c>
      <c r="G17" s="100">
        <v>2635</v>
      </c>
      <c r="H17" s="101">
        <v>2703</v>
      </c>
      <c r="I17" s="99"/>
      <c r="J17" s="99"/>
      <c r="K17" s="99"/>
      <c r="L17" s="173">
        <f t="shared" si="9"/>
        <v>2557</v>
      </c>
      <c r="M17" s="174">
        <f>G17+J17</f>
        <v>2635</v>
      </c>
      <c r="N17" s="174">
        <f t="shared" si="10"/>
        <v>2703</v>
      </c>
      <c r="O17" s="145"/>
      <c r="P17" s="99"/>
      <c r="Q17" s="99"/>
      <c r="R17" s="118">
        <f t="shared" si="11"/>
        <v>2557</v>
      </c>
      <c r="S17" s="118">
        <f t="shared" si="11"/>
        <v>2635</v>
      </c>
      <c r="T17" s="118">
        <f t="shared" si="11"/>
        <v>2703</v>
      </c>
      <c r="U17" s="145"/>
      <c r="V17" s="99"/>
      <c r="W17" s="99"/>
      <c r="X17" s="118">
        <f t="shared" si="12"/>
        <v>2557</v>
      </c>
      <c r="Y17" s="118">
        <f t="shared" si="12"/>
        <v>2635</v>
      </c>
      <c r="Z17" s="315">
        <f t="shared" si="12"/>
        <v>2703</v>
      </c>
      <c r="AA17" s="145"/>
      <c r="AB17" s="99"/>
      <c r="AC17" s="99"/>
      <c r="AD17" s="118">
        <f t="shared" si="13"/>
        <v>2557</v>
      </c>
      <c r="AE17" s="118">
        <f t="shared" si="14"/>
        <v>2635</v>
      </c>
      <c r="AF17" s="315">
        <f t="shared" si="15"/>
        <v>2703</v>
      </c>
    </row>
    <row r="18" spans="1:32" s="14" customFormat="1" ht="112.5" hidden="1" x14ac:dyDescent="0.25">
      <c r="A18" s="12">
        <v>182</v>
      </c>
      <c r="B18" s="227"/>
      <c r="C18" s="227"/>
      <c r="D18" s="51" t="s">
        <v>5</v>
      </c>
      <c r="E18" s="47" t="s">
        <v>112</v>
      </c>
      <c r="F18" s="100">
        <v>993</v>
      </c>
      <c r="G18" s="100">
        <v>993</v>
      </c>
      <c r="H18" s="101">
        <v>993</v>
      </c>
      <c r="I18" s="99"/>
      <c r="J18" s="99"/>
      <c r="K18" s="99"/>
      <c r="L18" s="173">
        <f t="shared" si="9"/>
        <v>993</v>
      </c>
      <c r="M18" s="174">
        <f>G18+J18</f>
        <v>993</v>
      </c>
      <c r="N18" s="174">
        <f t="shared" si="10"/>
        <v>993</v>
      </c>
      <c r="O18" s="145"/>
      <c r="P18" s="99"/>
      <c r="Q18" s="99"/>
      <c r="R18" s="118">
        <f t="shared" si="11"/>
        <v>993</v>
      </c>
      <c r="S18" s="118">
        <f t="shared" si="11"/>
        <v>993</v>
      </c>
      <c r="T18" s="118">
        <f t="shared" si="11"/>
        <v>993</v>
      </c>
      <c r="U18" s="145"/>
      <c r="V18" s="99"/>
      <c r="W18" s="99"/>
      <c r="X18" s="118">
        <f t="shared" si="12"/>
        <v>993</v>
      </c>
      <c r="Y18" s="118">
        <f t="shared" si="12"/>
        <v>993</v>
      </c>
      <c r="Z18" s="315">
        <f t="shared" si="12"/>
        <v>993</v>
      </c>
      <c r="AA18" s="145"/>
      <c r="AB18" s="99"/>
      <c r="AC18" s="99"/>
      <c r="AD18" s="118">
        <f t="shared" si="13"/>
        <v>993</v>
      </c>
      <c r="AE18" s="118">
        <f t="shared" si="14"/>
        <v>993</v>
      </c>
      <c r="AF18" s="315">
        <f t="shared" si="15"/>
        <v>993</v>
      </c>
    </row>
    <row r="19" spans="1:32" s="9" customFormat="1" ht="78.75" hidden="1" customHeight="1" x14ac:dyDescent="0.25">
      <c r="A19" s="6">
        <v>182</v>
      </c>
      <c r="B19" s="56"/>
      <c r="C19" s="56"/>
      <c r="D19" s="51" t="s">
        <v>540</v>
      </c>
      <c r="E19" s="47" t="s">
        <v>541</v>
      </c>
      <c r="F19" s="98"/>
      <c r="G19" s="98"/>
      <c r="H19" s="99"/>
      <c r="I19" s="99"/>
      <c r="J19" s="99"/>
      <c r="K19" s="99"/>
      <c r="L19" s="173">
        <v>0</v>
      </c>
      <c r="M19" s="174">
        <v>0</v>
      </c>
      <c r="N19" s="174">
        <v>0</v>
      </c>
      <c r="O19" s="145">
        <v>26150</v>
      </c>
      <c r="P19" s="99"/>
      <c r="Q19" s="99"/>
      <c r="R19" s="118">
        <f t="shared" si="11"/>
        <v>26150</v>
      </c>
      <c r="S19" s="118">
        <f t="shared" si="11"/>
        <v>0</v>
      </c>
      <c r="T19" s="118">
        <f t="shared" si="11"/>
        <v>0</v>
      </c>
      <c r="U19" s="145"/>
      <c r="V19" s="99"/>
      <c r="W19" s="99"/>
      <c r="X19" s="118">
        <f t="shared" si="12"/>
        <v>26150</v>
      </c>
      <c r="Y19" s="118">
        <f t="shared" si="12"/>
        <v>0</v>
      </c>
      <c r="Z19" s="315">
        <f t="shared" si="12"/>
        <v>0</v>
      </c>
      <c r="AA19" s="145"/>
      <c r="AB19" s="99"/>
      <c r="AC19" s="99"/>
      <c r="AD19" s="118">
        <f t="shared" si="13"/>
        <v>26150</v>
      </c>
      <c r="AE19" s="118">
        <f t="shared" si="14"/>
        <v>0</v>
      </c>
      <c r="AF19" s="315">
        <f t="shared" si="15"/>
        <v>0</v>
      </c>
    </row>
    <row r="20" spans="1:32" s="177" customFormat="1" ht="37.5" hidden="1" x14ac:dyDescent="0.35">
      <c r="A20" s="6"/>
      <c r="B20" s="56"/>
      <c r="C20" s="56"/>
      <c r="D20" s="51" t="s">
        <v>6</v>
      </c>
      <c r="E20" s="104" t="s">
        <v>242</v>
      </c>
      <c r="F20" s="169">
        <f t="shared" ref="F20:AF20" si="16">F21</f>
        <v>21416</v>
      </c>
      <c r="G20" s="169">
        <f t="shared" si="16"/>
        <v>21420</v>
      </c>
      <c r="H20" s="168">
        <f t="shared" si="16"/>
        <v>22646</v>
      </c>
      <c r="I20" s="168">
        <f t="shared" si="16"/>
        <v>0</v>
      </c>
      <c r="J20" s="168">
        <f t="shared" si="16"/>
        <v>0</v>
      </c>
      <c r="K20" s="168">
        <f t="shared" si="16"/>
        <v>0</v>
      </c>
      <c r="L20" s="170">
        <f t="shared" si="16"/>
        <v>21416</v>
      </c>
      <c r="M20" s="171">
        <f t="shared" si="16"/>
        <v>21420</v>
      </c>
      <c r="N20" s="171">
        <f t="shared" si="16"/>
        <v>22646</v>
      </c>
      <c r="O20" s="158">
        <f t="shared" si="16"/>
        <v>0</v>
      </c>
      <c r="P20" s="168">
        <f t="shared" si="16"/>
        <v>0</v>
      </c>
      <c r="Q20" s="168">
        <f t="shared" si="16"/>
        <v>0</v>
      </c>
      <c r="R20" s="234">
        <f t="shared" si="16"/>
        <v>21416</v>
      </c>
      <c r="S20" s="234">
        <f t="shared" si="16"/>
        <v>21420</v>
      </c>
      <c r="T20" s="234">
        <f t="shared" si="16"/>
        <v>22646</v>
      </c>
      <c r="U20" s="158">
        <f t="shared" si="16"/>
        <v>0</v>
      </c>
      <c r="V20" s="168">
        <f t="shared" si="16"/>
        <v>0</v>
      </c>
      <c r="W20" s="168">
        <f t="shared" si="16"/>
        <v>0</v>
      </c>
      <c r="X20" s="234">
        <f t="shared" si="16"/>
        <v>21416</v>
      </c>
      <c r="Y20" s="234">
        <f t="shared" si="16"/>
        <v>21420</v>
      </c>
      <c r="Z20" s="314">
        <f t="shared" si="16"/>
        <v>22646</v>
      </c>
      <c r="AA20" s="158">
        <f t="shared" si="16"/>
        <v>0</v>
      </c>
      <c r="AB20" s="168">
        <f t="shared" si="16"/>
        <v>0</v>
      </c>
      <c r="AC20" s="168">
        <f t="shared" si="16"/>
        <v>0</v>
      </c>
      <c r="AD20" s="234">
        <f t="shared" si="16"/>
        <v>21416</v>
      </c>
      <c r="AE20" s="234">
        <f t="shared" si="16"/>
        <v>21420</v>
      </c>
      <c r="AF20" s="314">
        <f t="shared" si="16"/>
        <v>22646</v>
      </c>
    </row>
    <row r="21" spans="1:32" s="7" customFormat="1" ht="37.5" hidden="1" x14ac:dyDescent="0.25">
      <c r="A21" s="6"/>
      <c r="B21" s="56"/>
      <c r="C21" s="56"/>
      <c r="D21" s="51" t="s">
        <v>7</v>
      </c>
      <c r="E21" s="105" t="s">
        <v>243</v>
      </c>
      <c r="F21" s="178">
        <f t="shared" ref="F21:N21" si="17">F22+F24+F26+F28</f>
        <v>21416</v>
      </c>
      <c r="G21" s="178">
        <f t="shared" si="17"/>
        <v>21420</v>
      </c>
      <c r="H21" s="179">
        <f t="shared" si="17"/>
        <v>22646</v>
      </c>
      <c r="I21" s="179">
        <f t="shared" si="17"/>
        <v>0</v>
      </c>
      <c r="J21" s="179">
        <f t="shared" si="17"/>
        <v>0</v>
      </c>
      <c r="K21" s="179">
        <f t="shared" si="17"/>
        <v>0</v>
      </c>
      <c r="L21" s="180">
        <f t="shared" si="17"/>
        <v>21416</v>
      </c>
      <c r="M21" s="181">
        <f t="shared" si="17"/>
        <v>21420</v>
      </c>
      <c r="N21" s="181">
        <f t="shared" si="17"/>
        <v>22646</v>
      </c>
      <c r="O21" s="248">
        <f t="shared" ref="O21:T21" si="18">O22+O24+O26+O28</f>
        <v>0</v>
      </c>
      <c r="P21" s="179">
        <f t="shared" si="18"/>
        <v>0</v>
      </c>
      <c r="Q21" s="179">
        <f t="shared" si="18"/>
        <v>0</v>
      </c>
      <c r="R21" s="249">
        <f t="shared" si="18"/>
        <v>21416</v>
      </c>
      <c r="S21" s="249">
        <f t="shared" si="18"/>
        <v>21420</v>
      </c>
      <c r="T21" s="249">
        <f t="shared" si="18"/>
        <v>22646</v>
      </c>
      <c r="U21" s="248">
        <f t="shared" ref="U21:Z21" si="19">U22+U24+U26+U28</f>
        <v>0</v>
      </c>
      <c r="V21" s="179">
        <f t="shared" si="19"/>
        <v>0</v>
      </c>
      <c r="W21" s="179">
        <f t="shared" si="19"/>
        <v>0</v>
      </c>
      <c r="X21" s="249">
        <f t="shared" si="19"/>
        <v>21416</v>
      </c>
      <c r="Y21" s="249">
        <f t="shared" si="19"/>
        <v>21420</v>
      </c>
      <c r="Z21" s="316">
        <f t="shared" si="19"/>
        <v>22646</v>
      </c>
      <c r="AA21" s="248">
        <f t="shared" ref="AA21:AF21" si="20">AA22+AA24+AA26+AA28</f>
        <v>0</v>
      </c>
      <c r="AB21" s="179">
        <f t="shared" si="20"/>
        <v>0</v>
      </c>
      <c r="AC21" s="179">
        <f t="shared" si="20"/>
        <v>0</v>
      </c>
      <c r="AD21" s="249">
        <f t="shared" si="20"/>
        <v>21416</v>
      </c>
      <c r="AE21" s="249">
        <f t="shared" si="20"/>
        <v>21420</v>
      </c>
      <c r="AF21" s="316">
        <f t="shared" si="20"/>
        <v>22646</v>
      </c>
    </row>
    <row r="22" spans="1:32" s="7" customFormat="1" ht="93.75" hidden="1" x14ac:dyDescent="0.25">
      <c r="A22" s="6"/>
      <c r="B22" s="56"/>
      <c r="C22" s="56"/>
      <c r="D22" s="51" t="s">
        <v>8</v>
      </c>
      <c r="E22" s="182" t="s">
        <v>113</v>
      </c>
      <c r="F22" s="172">
        <f t="shared" ref="F22:AF22" si="21">F23</f>
        <v>9834</v>
      </c>
      <c r="G22" s="172">
        <f t="shared" si="21"/>
        <v>9847</v>
      </c>
      <c r="H22" s="167">
        <f t="shared" si="21"/>
        <v>10485</v>
      </c>
      <c r="I22" s="167">
        <f t="shared" si="21"/>
        <v>0</v>
      </c>
      <c r="J22" s="167">
        <f t="shared" si="21"/>
        <v>0</v>
      </c>
      <c r="K22" s="167">
        <f t="shared" si="21"/>
        <v>0</v>
      </c>
      <c r="L22" s="173">
        <f t="shared" si="21"/>
        <v>9834</v>
      </c>
      <c r="M22" s="174">
        <f t="shared" si="21"/>
        <v>9847</v>
      </c>
      <c r="N22" s="174">
        <f t="shared" si="21"/>
        <v>10485</v>
      </c>
      <c r="O22" s="146">
        <f t="shared" si="21"/>
        <v>0</v>
      </c>
      <c r="P22" s="167">
        <f t="shared" si="21"/>
        <v>0</v>
      </c>
      <c r="Q22" s="167">
        <f t="shared" si="21"/>
        <v>0</v>
      </c>
      <c r="R22" s="118">
        <f t="shared" si="21"/>
        <v>9834</v>
      </c>
      <c r="S22" s="118">
        <f t="shared" si="21"/>
        <v>9847</v>
      </c>
      <c r="T22" s="118">
        <f t="shared" si="21"/>
        <v>10485</v>
      </c>
      <c r="U22" s="146">
        <f t="shared" si="21"/>
        <v>0</v>
      </c>
      <c r="V22" s="167">
        <f t="shared" si="21"/>
        <v>0</v>
      </c>
      <c r="W22" s="167">
        <f t="shared" si="21"/>
        <v>0</v>
      </c>
      <c r="X22" s="118">
        <f t="shared" si="21"/>
        <v>9834</v>
      </c>
      <c r="Y22" s="118">
        <f t="shared" si="21"/>
        <v>9847</v>
      </c>
      <c r="Z22" s="315">
        <f t="shared" si="21"/>
        <v>10485</v>
      </c>
      <c r="AA22" s="146">
        <f t="shared" si="21"/>
        <v>0</v>
      </c>
      <c r="AB22" s="167">
        <f t="shared" si="21"/>
        <v>0</v>
      </c>
      <c r="AC22" s="167">
        <f t="shared" si="21"/>
        <v>0</v>
      </c>
      <c r="AD22" s="118">
        <f t="shared" si="21"/>
        <v>9834</v>
      </c>
      <c r="AE22" s="118">
        <f t="shared" si="21"/>
        <v>9847</v>
      </c>
      <c r="AF22" s="315">
        <f t="shared" si="21"/>
        <v>10485</v>
      </c>
    </row>
    <row r="23" spans="1:32" s="7" customFormat="1" ht="131.25" hidden="1" x14ac:dyDescent="0.25">
      <c r="A23" s="6">
        <v>100</v>
      </c>
      <c r="B23" s="56"/>
      <c r="C23" s="56"/>
      <c r="D23" s="51" t="s">
        <v>244</v>
      </c>
      <c r="E23" s="47" t="s">
        <v>245</v>
      </c>
      <c r="F23" s="100">
        <v>9834</v>
      </c>
      <c r="G23" s="100">
        <v>9847</v>
      </c>
      <c r="H23" s="101">
        <v>10485</v>
      </c>
      <c r="I23" s="99"/>
      <c r="J23" s="99"/>
      <c r="K23" s="99"/>
      <c r="L23" s="173">
        <f t="shared" si="9"/>
        <v>9834</v>
      </c>
      <c r="M23" s="174">
        <f>G23+J23</f>
        <v>9847</v>
      </c>
      <c r="N23" s="174">
        <f t="shared" si="10"/>
        <v>10485</v>
      </c>
      <c r="O23" s="145"/>
      <c r="P23" s="99"/>
      <c r="Q23" s="99"/>
      <c r="R23" s="118">
        <f>L23+O23</f>
        <v>9834</v>
      </c>
      <c r="S23" s="118">
        <f>M23+P23</f>
        <v>9847</v>
      </c>
      <c r="T23" s="118">
        <f>N23+Q23</f>
        <v>10485</v>
      </c>
      <c r="U23" s="145"/>
      <c r="V23" s="99"/>
      <c r="W23" s="99"/>
      <c r="X23" s="118">
        <f>R23+U23</f>
        <v>9834</v>
      </c>
      <c r="Y23" s="118">
        <f>S23+V23</f>
        <v>9847</v>
      </c>
      <c r="Z23" s="315">
        <f>T23+W23</f>
        <v>10485</v>
      </c>
      <c r="AA23" s="145"/>
      <c r="AB23" s="99"/>
      <c r="AC23" s="99"/>
      <c r="AD23" s="118">
        <f>X23+AA23</f>
        <v>9834</v>
      </c>
      <c r="AE23" s="118">
        <f>Y23+AB23</f>
        <v>9847</v>
      </c>
      <c r="AF23" s="315">
        <f>Z23+AC23</f>
        <v>10485</v>
      </c>
    </row>
    <row r="24" spans="1:32" s="7" customFormat="1" ht="112.5" hidden="1" x14ac:dyDescent="0.25">
      <c r="A24" s="6"/>
      <c r="B24" s="56"/>
      <c r="C24" s="56"/>
      <c r="D24" s="51" t="s">
        <v>9</v>
      </c>
      <c r="E24" s="182" t="s">
        <v>114</v>
      </c>
      <c r="F24" s="183">
        <f t="shared" ref="F24:AF24" si="22">F25</f>
        <v>56</v>
      </c>
      <c r="G24" s="183">
        <f t="shared" si="22"/>
        <v>56</v>
      </c>
      <c r="H24" s="184">
        <f t="shared" si="22"/>
        <v>59</v>
      </c>
      <c r="I24" s="184">
        <f t="shared" si="22"/>
        <v>0</v>
      </c>
      <c r="J24" s="184">
        <f t="shared" si="22"/>
        <v>0</v>
      </c>
      <c r="K24" s="184">
        <f t="shared" si="22"/>
        <v>0</v>
      </c>
      <c r="L24" s="185">
        <f t="shared" si="22"/>
        <v>56</v>
      </c>
      <c r="M24" s="186">
        <f t="shared" si="22"/>
        <v>56</v>
      </c>
      <c r="N24" s="186">
        <f t="shared" si="22"/>
        <v>59</v>
      </c>
      <c r="O24" s="144">
        <f t="shared" si="22"/>
        <v>0</v>
      </c>
      <c r="P24" s="184">
        <f t="shared" si="22"/>
        <v>0</v>
      </c>
      <c r="Q24" s="184">
        <f t="shared" si="22"/>
        <v>0</v>
      </c>
      <c r="R24" s="250">
        <f t="shared" si="22"/>
        <v>56</v>
      </c>
      <c r="S24" s="250">
        <f t="shared" si="22"/>
        <v>56</v>
      </c>
      <c r="T24" s="250">
        <f t="shared" si="22"/>
        <v>59</v>
      </c>
      <c r="U24" s="144">
        <f t="shared" si="22"/>
        <v>0</v>
      </c>
      <c r="V24" s="184">
        <f t="shared" si="22"/>
        <v>0</v>
      </c>
      <c r="W24" s="184">
        <f t="shared" si="22"/>
        <v>0</v>
      </c>
      <c r="X24" s="250">
        <f t="shared" si="22"/>
        <v>56</v>
      </c>
      <c r="Y24" s="250">
        <f t="shared" si="22"/>
        <v>56</v>
      </c>
      <c r="Z24" s="317">
        <f t="shared" si="22"/>
        <v>59</v>
      </c>
      <c r="AA24" s="144">
        <f t="shared" si="22"/>
        <v>0</v>
      </c>
      <c r="AB24" s="184">
        <f t="shared" si="22"/>
        <v>0</v>
      </c>
      <c r="AC24" s="184">
        <f t="shared" si="22"/>
        <v>0</v>
      </c>
      <c r="AD24" s="250">
        <f t="shared" si="22"/>
        <v>56</v>
      </c>
      <c r="AE24" s="250">
        <f t="shared" si="22"/>
        <v>56</v>
      </c>
      <c r="AF24" s="317">
        <f t="shared" si="22"/>
        <v>59</v>
      </c>
    </row>
    <row r="25" spans="1:32" s="7" customFormat="1" ht="150" hidden="1" x14ac:dyDescent="0.25">
      <c r="A25" s="6">
        <v>100</v>
      </c>
      <c r="B25" s="56"/>
      <c r="C25" s="56"/>
      <c r="D25" s="51" t="s">
        <v>246</v>
      </c>
      <c r="E25" s="47" t="s">
        <v>247</v>
      </c>
      <c r="F25" s="100">
        <v>56</v>
      </c>
      <c r="G25" s="100">
        <v>56</v>
      </c>
      <c r="H25" s="101">
        <v>59</v>
      </c>
      <c r="I25" s="99"/>
      <c r="J25" s="99"/>
      <c r="K25" s="99"/>
      <c r="L25" s="173">
        <f t="shared" si="9"/>
        <v>56</v>
      </c>
      <c r="M25" s="174">
        <f>G25+J25</f>
        <v>56</v>
      </c>
      <c r="N25" s="174">
        <f t="shared" si="10"/>
        <v>59</v>
      </c>
      <c r="O25" s="145"/>
      <c r="P25" s="99"/>
      <c r="Q25" s="99"/>
      <c r="R25" s="118">
        <f>L25+O25</f>
        <v>56</v>
      </c>
      <c r="S25" s="118">
        <f>M25+P25</f>
        <v>56</v>
      </c>
      <c r="T25" s="118">
        <f>N25+Q25</f>
        <v>59</v>
      </c>
      <c r="U25" s="145"/>
      <c r="V25" s="99"/>
      <c r="W25" s="99"/>
      <c r="X25" s="118">
        <f>R25+U25</f>
        <v>56</v>
      </c>
      <c r="Y25" s="118">
        <f>S25+V25</f>
        <v>56</v>
      </c>
      <c r="Z25" s="315">
        <f>T25+W25</f>
        <v>59</v>
      </c>
      <c r="AA25" s="145"/>
      <c r="AB25" s="99"/>
      <c r="AC25" s="99"/>
      <c r="AD25" s="118">
        <f>X25+AA25</f>
        <v>56</v>
      </c>
      <c r="AE25" s="118">
        <f>Y25+AB25</f>
        <v>56</v>
      </c>
      <c r="AF25" s="315">
        <f>Z25+AC25</f>
        <v>59</v>
      </c>
    </row>
    <row r="26" spans="1:32" s="7" customFormat="1" ht="93.75" hidden="1" x14ac:dyDescent="0.25">
      <c r="A26" s="6"/>
      <c r="B26" s="56"/>
      <c r="C26" s="56"/>
      <c r="D26" s="51" t="s">
        <v>10</v>
      </c>
      <c r="E26" s="182" t="s">
        <v>115</v>
      </c>
      <c r="F26" s="172">
        <f t="shared" ref="F26:AF26" si="23">F27</f>
        <v>12935</v>
      </c>
      <c r="G26" s="172">
        <f t="shared" si="23"/>
        <v>12920</v>
      </c>
      <c r="H26" s="167">
        <f t="shared" si="23"/>
        <v>13712</v>
      </c>
      <c r="I26" s="167">
        <f t="shared" si="23"/>
        <v>0</v>
      </c>
      <c r="J26" s="167">
        <f t="shared" si="23"/>
        <v>0</v>
      </c>
      <c r="K26" s="167">
        <f t="shared" si="23"/>
        <v>0</v>
      </c>
      <c r="L26" s="173">
        <f t="shared" si="23"/>
        <v>12935</v>
      </c>
      <c r="M26" s="174">
        <f t="shared" si="23"/>
        <v>12920</v>
      </c>
      <c r="N26" s="174">
        <f t="shared" si="23"/>
        <v>13712</v>
      </c>
      <c r="O26" s="146">
        <f t="shared" si="23"/>
        <v>0</v>
      </c>
      <c r="P26" s="167">
        <f t="shared" si="23"/>
        <v>0</v>
      </c>
      <c r="Q26" s="167">
        <f t="shared" si="23"/>
        <v>0</v>
      </c>
      <c r="R26" s="118">
        <f t="shared" si="23"/>
        <v>12935</v>
      </c>
      <c r="S26" s="118">
        <f t="shared" si="23"/>
        <v>12920</v>
      </c>
      <c r="T26" s="118">
        <f t="shared" si="23"/>
        <v>13712</v>
      </c>
      <c r="U26" s="146">
        <f t="shared" si="23"/>
        <v>0</v>
      </c>
      <c r="V26" s="167">
        <f t="shared" si="23"/>
        <v>0</v>
      </c>
      <c r="W26" s="167">
        <f t="shared" si="23"/>
        <v>0</v>
      </c>
      <c r="X26" s="118">
        <f t="shared" si="23"/>
        <v>12935</v>
      </c>
      <c r="Y26" s="118">
        <f t="shared" si="23"/>
        <v>12920</v>
      </c>
      <c r="Z26" s="315">
        <f t="shared" si="23"/>
        <v>13712</v>
      </c>
      <c r="AA26" s="146">
        <f t="shared" si="23"/>
        <v>0</v>
      </c>
      <c r="AB26" s="167">
        <f t="shared" si="23"/>
        <v>0</v>
      </c>
      <c r="AC26" s="167">
        <f t="shared" si="23"/>
        <v>0</v>
      </c>
      <c r="AD26" s="118">
        <f t="shared" si="23"/>
        <v>12935</v>
      </c>
      <c r="AE26" s="118">
        <f t="shared" si="23"/>
        <v>12920</v>
      </c>
      <c r="AF26" s="315">
        <f t="shared" si="23"/>
        <v>13712</v>
      </c>
    </row>
    <row r="27" spans="1:32" s="7" customFormat="1" ht="150" hidden="1" x14ac:dyDescent="0.25">
      <c r="A27" s="6">
        <v>100</v>
      </c>
      <c r="B27" s="56"/>
      <c r="C27" s="56"/>
      <c r="D27" s="51" t="s">
        <v>248</v>
      </c>
      <c r="E27" s="47" t="s">
        <v>249</v>
      </c>
      <c r="F27" s="100">
        <v>12935</v>
      </c>
      <c r="G27" s="100">
        <v>12920</v>
      </c>
      <c r="H27" s="101">
        <v>13712</v>
      </c>
      <c r="I27" s="99"/>
      <c r="J27" s="99"/>
      <c r="K27" s="99"/>
      <c r="L27" s="173">
        <f t="shared" si="9"/>
        <v>12935</v>
      </c>
      <c r="M27" s="174">
        <f>G27+J27</f>
        <v>12920</v>
      </c>
      <c r="N27" s="174">
        <f t="shared" si="10"/>
        <v>13712</v>
      </c>
      <c r="O27" s="145"/>
      <c r="P27" s="99"/>
      <c r="Q27" s="99"/>
      <c r="R27" s="118">
        <f>L27+O27</f>
        <v>12935</v>
      </c>
      <c r="S27" s="118">
        <f>M27+P27</f>
        <v>12920</v>
      </c>
      <c r="T27" s="118">
        <f>N27+Q27</f>
        <v>13712</v>
      </c>
      <c r="U27" s="145"/>
      <c r="V27" s="99"/>
      <c r="W27" s="99"/>
      <c r="X27" s="118">
        <f>R27+U27</f>
        <v>12935</v>
      </c>
      <c r="Y27" s="118">
        <f>S27+V27</f>
        <v>12920</v>
      </c>
      <c r="Z27" s="315">
        <f>T27+W27</f>
        <v>13712</v>
      </c>
      <c r="AA27" s="145"/>
      <c r="AB27" s="99"/>
      <c r="AC27" s="99"/>
      <c r="AD27" s="118">
        <f>X27+AA27</f>
        <v>12935</v>
      </c>
      <c r="AE27" s="118">
        <f>Y27+AB27</f>
        <v>12920</v>
      </c>
      <c r="AF27" s="315">
        <f>Z27+AC27</f>
        <v>13712</v>
      </c>
    </row>
    <row r="28" spans="1:32" s="7" customFormat="1" ht="93.75" hidden="1" x14ac:dyDescent="0.25">
      <c r="A28" s="6"/>
      <c r="B28" s="56"/>
      <c r="C28" s="56"/>
      <c r="D28" s="51" t="s">
        <v>11</v>
      </c>
      <c r="E28" s="182" t="s">
        <v>116</v>
      </c>
      <c r="F28" s="172">
        <f t="shared" ref="F28:AF28" si="24">F29</f>
        <v>-1409</v>
      </c>
      <c r="G28" s="172">
        <f t="shared" si="24"/>
        <v>-1403</v>
      </c>
      <c r="H28" s="167">
        <f t="shared" si="24"/>
        <v>-1610</v>
      </c>
      <c r="I28" s="167">
        <f t="shared" si="24"/>
        <v>0</v>
      </c>
      <c r="J28" s="167">
        <f t="shared" si="24"/>
        <v>0</v>
      </c>
      <c r="K28" s="167">
        <f t="shared" si="24"/>
        <v>0</v>
      </c>
      <c r="L28" s="173">
        <f t="shared" si="24"/>
        <v>-1409</v>
      </c>
      <c r="M28" s="174">
        <f t="shared" si="24"/>
        <v>-1403</v>
      </c>
      <c r="N28" s="174">
        <f t="shared" si="24"/>
        <v>-1610</v>
      </c>
      <c r="O28" s="146">
        <f t="shared" si="24"/>
        <v>0</v>
      </c>
      <c r="P28" s="167">
        <f t="shared" si="24"/>
        <v>0</v>
      </c>
      <c r="Q28" s="167">
        <f t="shared" si="24"/>
        <v>0</v>
      </c>
      <c r="R28" s="118">
        <f t="shared" si="24"/>
        <v>-1409</v>
      </c>
      <c r="S28" s="118">
        <f t="shared" si="24"/>
        <v>-1403</v>
      </c>
      <c r="T28" s="118">
        <f t="shared" si="24"/>
        <v>-1610</v>
      </c>
      <c r="U28" s="146">
        <f t="shared" si="24"/>
        <v>0</v>
      </c>
      <c r="V28" s="167">
        <f t="shared" si="24"/>
        <v>0</v>
      </c>
      <c r="W28" s="167">
        <f t="shared" si="24"/>
        <v>0</v>
      </c>
      <c r="X28" s="118">
        <f t="shared" si="24"/>
        <v>-1409</v>
      </c>
      <c r="Y28" s="118">
        <f t="shared" si="24"/>
        <v>-1403</v>
      </c>
      <c r="Z28" s="315">
        <f t="shared" si="24"/>
        <v>-1610</v>
      </c>
      <c r="AA28" s="146">
        <f t="shared" si="24"/>
        <v>0</v>
      </c>
      <c r="AB28" s="167">
        <f t="shared" si="24"/>
        <v>0</v>
      </c>
      <c r="AC28" s="167">
        <f t="shared" si="24"/>
        <v>0</v>
      </c>
      <c r="AD28" s="118">
        <f t="shared" si="24"/>
        <v>-1409</v>
      </c>
      <c r="AE28" s="118">
        <f t="shared" si="24"/>
        <v>-1403</v>
      </c>
      <c r="AF28" s="315">
        <f t="shared" si="24"/>
        <v>-1610</v>
      </c>
    </row>
    <row r="29" spans="1:32" s="7" customFormat="1" ht="131.25" hidden="1" x14ac:dyDescent="0.25">
      <c r="A29" s="6">
        <v>100</v>
      </c>
      <c r="B29" s="56"/>
      <c r="C29" s="56"/>
      <c r="D29" s="51" t="s">
        <v>250</v>
      </c>
      <c r="E29" s="47" t="s">
        <v>251</v>
      </c>
      <c r="F29" s="100">
        <v>-1409</v>
      </c>
      <c r="G29" s="100">
        <v>-1403</v>
      </c>
      <c r="H29" s="101">
        <v>-1610</v>
      </c>
      <c r="I29" s="99"/>
      <c r="J29" s="99"/>
      <c r="K29" s="99"/>
      <c r="L29" s="173">
        <f t="shared" si="9"/>
        <v>-1409</v>
      </c>
      <c r="M29" s="174">
        <f>G29+J29</f>
        <v>-1403</v>
      </c>
      <c r="N29" s="174">
        <f t="shared" si="10"/>
        <v>-1610</v>
      </c>
      <c r="O29" s="145"/>
      <c r="P29" s="99"/>
      <c r="Q29" s="99"/>
      <c r="R29" s="118">
        <f>L29+O29</f>
        <v>-1409</v>
      </c>
      <c r="S29" s="118">
        <f>M29+P29</f>
        <v>-1403</v>
      </c>
      <c r="T29" s="118">
        <f>N29+Q29</f>
        <v>-1610</v>
      </c>
      <c r="U29" s="145"/>
      <c r="V29" s="99"/>
      <c r="W29" s="99"/>
      <c r="X29" s="118">
        <f>R29+U29</f>
        <v>-1409</v>
      </c>
      <c r="Y29" s="118">
        <f>S29+V29</f>
        <v>-1403</v>
      </c>
      <c r="Z29" s="315">
        <f>T29+W29</f>
        <v>-1610</v>
      </c>
      <c r="AA29" s="145"/>
      <c r="AB29" s="99"/>
      <c r="AC29" s="99"/>
      <c r="AD29" s="118">
        <f>X29+AA29</f>
        <v>-1409</v>
      </c>
      <c r="AE29" s="118">
        <f>Y29+AB29</f>
        <v>-1403</v>
      </c>
      <c r="AF29" s="315">
        <f>Z29+AC29</f>
        <v>-1610</v>
      </c>
    </row>
    <row r="30" spans="1:32" s="187" customFormat="1" ht="21" hidden="1" x14ac:dyDescent="0.25">
      <c r="A30" s="6"/>
      <c r="B30" s="56"/>
      <c r="C30" s="56"/>
      <c r="D30" s="51" t="s">
        <v>12</v>
      </c>
      <c r="E30" s="104" t="s">
        <v>117</v>
      </c>
      <c r="F30" s="169">
        <f t="shared" ref="F30:M30" si="25">F31+F35+F38+F41</f>
        <v>53288</v>
      </c>
      <c r="G30" s="169">
        <f t="shared" si="25"/>
        <v>47029</v>
      </c>
      <c r="H30" s="168">
        <f t="shared" si="25"/>
        <v>47587</v>
      </c>
      <c r="I30" s="168">
        <f t="shared" si="25"/>
        <v>0</v>
      </c>
      <c r="J30" s="168">
        <f t="shared" si="25"/>
        <v>0</v>
      </c>
      <c r="K30" s="168">
        <f t="shared" si="25"/>
        <v>0</v>
      </c>
      <c r="L30" s="170">
        <f t="shared" si="25"/>
        <v>53288</v>
      </c>
      <c r="M30" s="171">
        <f t="shared" si="25"/>
        <v>47029</v>
      </c>
      <c r="N30" s="171">
        <f t="shared" ref="N30:S30" si="26">N31+N35+N38+N41</f>
        <v>47587</v>
      </c>
      <c r="O30" s="158">
        <f t="shared" si="26"/>
        <v>0</v>
      </c>
      <c r="P30" s="168">
        <f t="shared" si="26"/>
        <v>0</v>
      </c>
      <c r="Q30" s="168">
        <f t="shared" si="26"/>
        <v>0</v>
      </c>
      <c r="R30" s="234">
        <f t="shared" si="26"/>
        <v>53288</v>
      </c>
      <c r="S30" s="234">
        <f t="shared" si="26"/>
        <v>47029</v>
      </c>
      <c r="T30" s="234">
        <f t="shared" ref="T30:Y30" si="27">T31+T35+T38+T41</f>
        <v>47587</v>
      </c>
      <c r="U30" s="158">
        <f t="shared" si="27"/>
        <v>0</v>
      </c>
      <c r="V30" s="168">
        <f t="shared" si="27"/>
        <v>0</v>
      </c>
      <c r="W30" s="168">
        <f t="shared" si="27"/>
        <v>0</v>
      </c>
      <c r="X30" s="234">
        <f t="shared" si="27"/>
        <v>53288</v>
      </c>
      <c r="Y30" s="234">
        <f t="shared" si="27"/>
        <v>47029</v>
      </c>
      <c r="Z30" s="314">
        <f>Z31+Z35+Z38+Z41</f>
        <v>47587</v>
      </c>
      <c r="AA30" s="158">
        <f t="shared" ref="AA30:AE30" si="28">AA31+AA35+AA38+AA41</f>
        <v>0</v>
      </c>
      <c r="AB30" s="168">
        <f t="shared" si="28"/>
        <v>0</v>
      </c>
      <c r="AC30" s="168">
        <f t="shared" si="28"/>
        <v>0</v>
      </c>
      <c r="AD30" s="234">
        <f t="shared" si="28"/>
        <v>53288</v>
      </c>
      <c r="AE30" s="234">
        <f t="shared" si="28"/>
        <v>47029</v>
      </c>
      <c r="AF30" s="314">
        <f>AF31+AF35+AF38+AF41</f>
        <v>47587</v>
      </c>
    </row>
    <row r="31" spans="1:32" s="7" customFormat="1" ht="37.5" hidden="1" x14ac:dyDescent="0.25">
      <c r="A31" s="6"/>
      <c r="B31" s="56"/>
      <c r="C31" s="56"/>
      <c r="D31" s="51" t="s">
        <v>215</v>
      </c>
      <c r="E31" s="105" t="s">
        <v>218</v>
      </c>
      <c r="F31" s="172">
        <f t="shared" ref="F31:N31" si="29">F32+F33+F34</f>
        <v>33085</v>
      </c>
      <c r="G31" s="172">
        <f t="shared" si="29"/>
        <v>33085</v>
      </c>
      <c r="H31" s="167">
        <f t="shared" si="29"/>
        <v>33085</v>
      </c>
      <c r="I31" s="167">
        <f t="shared" si="29"/>
        <v>0</v>
      </c>
      <c r="J31" s="167">
        <f t="shared" si="29"/>
        <v>0</v>
      </c>
      <c r="K31" s="167">
        <f t="shared" si="29"/>
        <v>0</v>
      </c>
      <c r="L31" s="173">
        <f t="shared" si="29"/>
        <v>33085</v>
      </c>
      <c r="M31" s="174">
        <f t="shared" si="29"/>
        <v>33085</v>
      </c>
      <c r="N31" s="174">
        <f t="shared" si="29"/>
        <v>33085</v>
      </c>
      <c r="O31" s="146">
        <f t="shared" ref="O31:T31" si="30">O32+O33+O34</f>
        <v>0</v>
      </c>
      <c r="P31" s="167">
        <f t="shared" si="30"/>
        <v>0</v>
      </c>
      <c r="Q31" s="167">
        <f t="shared" si="30"/>
        <v>0</v>
      </c>
      <c r="R31" s="118">
        <f t="shared" si="30"/>
        <v>33085</v>
      </c>
      <c r="S31" s="118">
        <f t="shared" si="30"/>
        <v>33085</v>
      </c>
      <c r="T31" s="118">
        <f t="shared" si="30"/>
        <v>33085</v>
      </c>
      <c r="U31" s="146">
        <f t="shared" ref="U31:Z31" si="31">U32+U33+U34</f>
        <v>0</v>
      </c>
      <c r="V31" s="167">
        <f t="shared" si="31"/>
        <v>0</v>
      </c>
      <c r="W31" s="167">
        <f t="shared" si="31"/>
        <v>0</v>
      </c>
      <c r="X31" s="118">
        <f t="shared" si="31"/>
        <v>33085</v>
      </c>
      <c r="Y31" s="118">
        <f t="shared" si="31"/>
        <v>33085</v>
      </c>
      <c r="Z31" s="315">
        <f t="shared" si="31"/>
        <v>33085</v>
      </c>
      <c r="AA31" s="146">
        <f t="shared" ref="AA31:AF31" si="32">AA32+AA33+AA34</f>
        <v>0</v>
      </c>
      <c r="AB31" s="167">
        <f t="shared" si="32"/>
        <v>0</v>
      </c>
      <c r="AC31" s="167">
        <f t="shared" si="32"/>
        <v>0</v>
      </c>
      <c r="AD31" s="118">
        <f t="shared" si="32"/>
        <v>33085</v>
      </c>
      <c r="AE31" s="118">
        <f t="shared" si="32"/>
        <v>33085</v>
      </c>
      <c r="AF31" s="315">
        <f t="shared" si="32"/>
        <v>33085</v>
      </c>
    </row>
    <row r="32" spans="1:32" s="8" customFormat="1" ht="37.5" hidden="1" x14ac:dyDescent="0.25">
      <c r="A32" s="6">
        <v>182</v>
      </c>
      <c r="B32" s="56"/>
      <c r="C32" s="56"/>
      <c r="D32" s="51" t="s">
        <v>216</v>
      </c>
      <c r="E32" s="47" t="s">
        <v>219</v>
      </c>
      <c r="F32" s="100">
        <v>24741</v>
      </c>
      <c r="G32" s="100">
        <v>24741</v>
      </c>
      <c r="H32" s="101">
        <v>24741</v>
      </c>
      <c r="I32" s="99"/>
      <c r="J32" s="99"/>
      <c r="K32" s="99"/>
      <c r="L32" s="173">
        <f t="shared" si="9"/>
        <v>24741</v>
      </c>
      <c r="M32" s="174">
        <f>G32+J32</f>
        <v>24741</v>
      </c>
      <c r="N32" s="174">
        <f t="shared" si="10"/>
        <v>24741</v>
      </c>
      <c r="O32" s="145"/>
      <c r="P32" s="99"/>
      <c r="Q32" s="99"/>
      <c r="R32" s="118">
        <f t="shared" ref="R32:T34" si="33">L32+O32</f>
        <v>24741</v>
      </c>
      <c r="S32" s="118">
        <f t="shared" si="33"/>
        <v>24741</v>
      </c>
      <c r="T32" s="118">
        <f t="shared" si="33"/>
        <v>24741</v>
      </c>
      <c r="U32" s="145"/>
      <c r="V32" s="99"/>
      <c r="W32" s="99"/>
      <c r="X32" s="118">
        <f t="shared" ref="X32:Z34" si="34">R32+U32</f>
        <v>24741</v>
      </c>
      <c r="Y32" s="118">
        <f t="shared" si="34"/>
        <v>24741</v>
      </c>
      <c r="Z32" s="315">
        <f t="shared" si="34"/>
        <v>24741</v>
      </c>
      <c r="AA32" s="145"/>
      <c r="AB32" s="99"/>
      <c r="AC32" s="99"/>
      <c r="AD32" s="118">
        <f t="shared" ref="AD32:AD34" si="35">X32+AA32</f>
        <v>24741</v>
      </c>
      <c r="AE32" s="118">
        <f t="shared" ref="AE32:AE34" si="36">Y32+AB32</f>
        <v>24741</v>
      </c>
      <c r="AF32" s="315">
        <f t="shared" ref="AF32:AF34" si="37">Z32+AC32</f>
        <v>24741</v>
      </c>
    </row>
    <row r="33" spans="1:32" s="8" customFormat="1" ht="56.25" hidden="1" x14ac:dyDescent="0.25">
      <c r="A33" s="6">
        <v>182</v>
      </c>
      <c r="B33" s="56"/>
      <c r="C33" s="56"/>
      <c r="D33" s="51" t="s">
        <v>217</v>
      </c>
      <c r="E33" s="47" t="s">
        <v>220</v>
      </c>
      <c r="F33" s="100">
        <v>8344</v>
      </c>
      <c r="G33" s="100">
        <v>8344</v>
      </c>
      <c r="H33" s="101">
        <v>8344</v>
      </c>
      <c r="I33" s="99"/>
      <c r="J33" s="99"/>
      <c r="K33" s="99"/>
      <c r="L33" s="173">
        <f t="shared" si="9"/>
        <v>8344</v>
      </c>
      <c r="M33" s="174">
        <f>G33+J33</f>
        <v>8344</v>
      </c>
      <c r="N33" s="174">
        <f t="shared" si="10"/>
        <v>8344</v>
      </c>
      <c r="O33" s="145"/>
      <c r="P33" s="99"/>
      <c r="Q33" s="99"/>
      <c r="R33" s="118">
        <f t="shared" si="33"/>
        <v>8344</v>
      </c>
      <c r="S33" s="118">
        <f t="shared" si="33"/>
        <v>8344</v>
      </c>
      <c r="T33" s="118">
        <f t="shared" si="33"/>
        <v>8344</v>
      </c>
      <c r="U33" s="145"/>
      <c r="V33" s="99"/>
      <c r="W33" s="99"/>
      <c r="X33" s="118">
        <f t="shared" si="34"/>
        <v>8344</v>
      </c>
      <c r="Y33" s="118">
        <f t="shared" si="34"/>
        <v>8344</v>
      </c>
      <c r="Z33" s="315">
        <f t="shared" si="34"/>
        <v>8344</v>
      </c>
      <c r="AA33" s="145"/>
      <c r="AB33" s="99"/>
      <c r="AC33" s="99"/>
      <c r="AD33" s="118">
        <f t="shared" si="35"/>
        <v>8344</v>
      </c>
      <c r="AE33" s="118">
        <f t="shared" si="36"/>
        <v>8344</v>
      </c>
      <c r="AF33" s="315">
        <f t="shared" si="37"/>
        <v>8344</v>
      </c>
    </row>
    <row r="34" spans="1:32" s="8" customFormat="1" ht="37.5" hidden="1" customHeight="1" x14ac:dyDescent="0.25">
      <c r="A34" s="6">
        <v>182</v>
      </c>
      <c r="B34" s="56"/>
      <c r="C34" s="56"/>
      <c r="D34" s="90" t="s">
        <v>234</v>
      </c>
      <c r="E34" s="91" t="s">
        <v>233</v>
      </c>
      <c r="F34" s="100"/>
      <c r="G34" s="100"/>
      <c r="H34" s="101"/>
      <c r="I34" s="99"/>
      <c r="J34" s="99"/>
      <c r="K34" s="99"/>
      <c r="L34" s="173">
        <f t="shared" si="9"/>
        <v>0</v>
      </c>
      <c r="M34" s="174">
        <f>G34+J34</f>
        <v>0</v>
      </c>
      <c r="N34" s="174">
        <f t="shared" si="10"/>
        <v>0</v>
      </c>
      <c r="O34" s="145"/>
      <c r="P34" s="99"/>
      <c r="Q34" s="99"/>
      <c r="R34" s="118">
        <f t="shared" si="33"/>
        <v>0</v>
      </c>
      <c r="S34" s="118">
        <f t="shared" si="33"/>
        <v>0</v>
      </c>
      <c r="T34" s="118">
        <f t="shared" si="33"/>
        <v>0</v>
      </c>
      <c r="U34" s="145"/>
      <c r="V34" s="99"/>
      <c r="W34" s="99"/>
      <c r="X34" s="118">
        <f t="shared" si="34"/>
        <v>0</v>
      </c>
      <c r="Y34" s="118">
        <f t="shared" si="34"/>
        <v>0</v>
      </c>
      <c r="Z34" s="315">
        <f t="shared" si="34"/>
        <v>0</v>
      </c>
      <c r="AA34" s="145"/>
      <c r="AB34" s="99"/>
      <c r="AC34" s="99"/>
      <c r="AD34" s="118">
        <f t="shared" si="35"/>
        <v>0</v>
      </c>
      <c r="AE34" s="118">
        <f t="shared" si="36"/>
        <v>0</v>
      </c>
      <c r="AF34" s="315">
        <f t="shared" si="37"/>
        <v>0</v>
      </c>
    </row>
    <row r="35" spans="1:32" s="8" customFormat="1" ht="37.5" hidden="1" x14ac:dyDescent="0.25">
      <c r="A35" s="6"/>
      <c r="B35" s="56"/>
      <c r="C35" s="56"/>
      <c r="D35" s="103" t="s">
        <v>13</v>
      </c>
      <c r="E35" s="105" t="s">
        <v>118</v>
      </c>
      <c r="F35" s="172">
        <f t="shared" ref="F35:N35" si="38">F36+F37</f>
        <v>6795</v>
      </c>
      <c r="G35" s="172">
        <f t="shared" si="38"/>
        <v>0</v>
      </c>
      <c r="H35" s="167">
        <f t="shared" si="38"/>
        <v>0</v>
      </c>
      <c r="I35" s="167">
        <f t="shared" si="38"/>
        <v>0</v>
      </c>
      <c r="J35" s="167">
        <f t="shared" si="38"/>
        <v>0</v>
      </c>
      <c r="K35" s="167">
        <f t="shared" si="38"/>
        <v>0</v>
      </c>
      <c r="L35" s="173">
        <f t="shared" si="38"/>
        <v>6795</v>
      </c>
      <c r="M35" s="174">
        <f t="shared" si="38"/>
        <v>0</v>
      </c>
      <c r="N35" s="174">
        <f t="shared" si="38"/>
        <v>0</v>
      </c>
      <c r="O35" s="146">
        <f t="shared" ref="O35:T35" si="39">O36+O37</f>
        <v>0</v>
      </c>
      <c r="P35" s="167">
        <f t="shared" si="39"/>
        <v>0</v>
      </c>
      <c r="Q35" s="167">
        <f t="shared" si="39"/>
        <v>0</v>
      </c>
      <c r="R35" s="118">
        <f t="shared" si="39"/>
        <v>6795</v>
      </c>
      <c r="S35" s="118">
        <f t="shared" si="39"/>
        <v>0</v>
      </c>
      <c r="T35" s="118">
        <f t="shared" si="39"/>
        <v>0</v>
      </c>
      <c r="U35" s="146">
        <f t="shared" ref="U35:Z35" si="40">U36+U37</f>
        <v>0</v>
      </c>
      <c r="V35" s="167">
        <f t="shared" si="40"/>
        <v>0</v>
      </c>
      <c r="W35" s="167">
        <f t="shared" si="40"/>
        <v>0</v>
      </c>
      <c r="X35" s="118">
        <f t="shared" si="40"/>
        <v>6795</v>
      </c>
      <c r="Y35" s="118">
        <f t="shared" si="40"/>
        <v>0</v>
      </c>
      <c r="Z35" s="315">
        <f t="shared" si="40"/>
        <v>0</v>
      </c>
      <c r="AA35" s="146">
        <f t="shared" ref="AA35:AF35" si="41">AA36+AA37</f>
        <v>0</v>
      </c>
      <c r="AB35" s="167">
        <f t="shared" si="41"/>
        <v>0</v>
      </c>
      <c r="AC35" s="167">
        <f t="shared" si="41"/>
        <v>0</v>
      </c>
      <c r="AD35" s="118">
        <f t="shared" si="41"/>
        <v>6795</v>
      </c>
      <c r="AE35" s="118">
        <f t="shared" si="41"/>
        <v>0</v>
      </c>
      <c r="AF35" s="315">
        <f t="shared" si="41"/>
        <v>0</v>
      </c>
    </row>
    <row r="36" spans="1:32" s="7" customFormat="1" ht="37.5" hidden="1" x14ac:dyDescent="0.25">
      <c r="A36" s="6">
        <v>182</v>
      </c>
      <c r="B36" s="56"/>
      <c r="C36" s="56"/>
      <c r="D36" s="51" t="s">
        <v>14</v>
      </c>
      <c r="E36" s="188" t="s">
        <v>118</v>
      </c>
      <c r="F36" s="100">
        <v>6795</v>
      </c>
      <c r="G36" s="100">
        <v>0</v>
      </c>
      <c r="H36" s="101">
        <v>0</v>
      </c>
      <c r="I36" s="99"/>
      <c r="J36" s="99"/>
      <c r="K36" s="99"/>
      <c r="L36" s="173">
        <f t="shared" si="9"/>
        <v>6795</v>
      </c>
      <c r="M36" s="174">
        <f>G36+J36</f>
        <v>0</v>
      </c>
      <c r="N36" s="174">
        <f t="shared" si="10"/>
        <v>0</v>
      </c>
      <c r="O36" s="145"/>
      <c r="P36" s="99"/>
      <c r="Q36" s="99"/>
      <c r="R36" s="118">
        <f t="shared" ref="R36:T37" si="42">L36+O36</f>
        <v>6795</v>
      </c>
      <c r="S36" s="118">
        <f t="shared" si="42"/>
        <v>0</v>
      </c>
      <c r="T36" s="118">
        <f t="shared" si="42"/>
        <v>0</v>
      </c>
      <c r="U36" s="145"/>
      <c r="V36" s="99"/>
      <c r="W36" s="99"/>
      <c r="X36" s="118">
        <f t="shared" ref="X36:Z37" si="43">R36+U36</f>
        <v>6795</v>
      </c>
      <c r="Y36" s="118">
        <f t="shared" si="43"/>
        <v>0</v>
      </c>
      <c r="Z36" s="315">
        <f t="shared" si="43"/>
        <v>0</v>
      </c>
      <c r="AA36" s="145"/>
      <c r="AB36" s="99"/>
      <c r="AC36" s="99"/>
      <c r="AD36" s="118">
        <f t="shared" ref="AD36:AD37" si="44">X36+AA36</f>
        <v>6795</v>
      </c>
      <c r="AE36" s="118">
        <f t="shared" ref="AE36:AE37" si="45">Y36+AB36</f>
        <v>0</v>
      </c>
      <c r="AF36" s="315">
        <f t="shared" ref="AF36:AF37" si="46">Z36+AC36</f>
        <v>0</v>
      </c>
    </row>
    <row r="37" spans="1:32" s="9" customFormat="1" ht="34.5" hidden="1" customHeight="1" x14ac:dyDescent="0.25">
      <c r="A37" s="6">
        <v>182</v>
      </c>
      <c r="B37" s="6"/>
      <c r="C37" s="6"/>
      <c r="D37" s="90" t="s">
        <v>15</v>
      </c>
      <c r="E37" s="189" t="s">
        <v>119</v>
      </c>
      <c r="F37" s="190"/>
      <c r="G37" s="190"/>
      <c r="H37" s="191"/>
      <c r="I37" s="99"/>
      <c r="J37" s="99"/>
      <c r="K37" s="99"/>
      <c r="L37" s="192">
        <f t="shared" si="9"/>
        <v>0</v>
      </c>
      <c r="M37" s="193">
        <f>G37+J37</f>
        <v>0</v>
      </c>
      <c r="N37" s="193">
        <f t="shared" si="10"/>
        <v>0</v>
      </c>
      <c r="O37" s="145"/>
      <c r="P37" s="99"/>
      <c r="Q37" s="99"/>
      <c r="R37" s="235">
        <f t="shared" si="42"/>
        <v>0</v>
      </c>
      <c r="S37" s="235">
        <f t="shared" si="42"/>
        <v>0</v>
      </c>
      <c r="T37" s="235">
        <f t="shared" si="42"/>
        <v>0</v>
      </c>
      <c r="U37" s="145"/>
      <c r="V37" s="99"/>
      <c r="W37" s="99"/>
      <c r="X37" s="235">
        <f t="shared" si="43"/>
        <v>0</v>
      </c>
      <c r="Y37" s="235">
        <f t="shared" si="43"/>
        <v>0</v>
      </c>
      <c r="Z37" s="318">
        <f t="shared" si="43"/>
        <v>0</v>
      </c>
      <c r="AA37" s="145"/>
      <c r="AB37" s="99"/>
      <c r="AC37" s="99"/>
      <c r="AD37" s="235">
        <f t="shared" si="44"/>
        <v>0</v>
      </c>
      <c r="AE37" s="235">
        <f t="shared" si="45"/>
        <v>0</v>
      </c>
      <c r="AF37" s="318">
        <f t="shared" si="46"/>
        <v>0</v>
      </c>
    </row>
    <row r="38" spans="1:32" s="7" customFormat="1" hidden="1" x14ac:dyDescent="0.25">
      <c r="A38" s="6"/>
      <c r="B38" s="56"/>
      <c r="C38" s="56"/>
      <c r="D38" s="103" t="s">
        <v>16</v>
      </c>
      <c r="E38" s="105" t="s">
        <v>120</v>
      </c>
      <c r="F38" s="172">
        <f t="shared" ref="F38:N38" si="47">F39+F40</f>
        <v>285</v>
      </c>
      <c r="G38" s="172">
        <f t="shared" si="47"/>
        <v>296</v>
      </c>
      <c r="H38" s="167">
        <f t="shared" si="47"/>
        <v>308</v>
      </c>
      <c r="I38" s="167">
        <f t="shared" si="47"/>
        <v>0</v>
      </c>
      <c r="J38" s="167">
        <f t="shared" si="47"/>
        <v>0</v>
      </c>
      <c r="K38" s="167">
        <f t="shared" si="47"/>
        <v>0</v>
      </c>
      <c r="L38" s="173">
        <f t="shared" si="47"/>
        <v>285</v>
      </c>
      <c r="M38" s="174">
        <f t="shared" si="47"/>
        <v>296</v>
      </c>
      <c r="N38" s="174">
        <f t="shared" si="47"/>
        <v>308</v>
      </c>
      <c r="O38" s="146">
        <f t="shared" ref="O38:T38" si="48">O39+O40</f>
        <v>0</v>
      </c>
      <c r="P38" s="167">
        <f t="shared" si="48"/>
        <v>0</v>
      </c>
      <c r="Q38" s="167">
        <f t="shared" si="48"/>
        <v>0</v>
      </c>
      <c r="R38" s="118">
        <f t="shared" si="48"/>
        <v>285</v>
      </c>
      <c r="S38" s="118">
        <f t="shared" si="48"/>
        <v>296</v>
      </c>
      <c r="T38" s="118">
        <f t="shared" si="48"/>
        <v>308</v>
      </c>
      <c r="U38" s="146">
        <f t="shared" ref="U38:Z38" si="49">U39+U40</f>
        <v>0</v>
      </c>
      <c r="V38" s="167">
        <f t="shared" si="49"/>
        <v>0</v>
      </c>
      <c r="W38" s="167">
        <f t="shared" si="49"/>
        <v>0</v>
      </c>
      <c r="X38" s="118">
        <f t="shared" si="49"/>
        <v>285</v>
      </c>
      <c r="Y38" s="118">
        <f t="shared" si="49"/>
        <v>296</v>
      </c>
      <c r="Z38" s="315">
        <f t="shared" si="49"/>
        <v>308</v>
      </c>
      <c r="AA38" s="146">
        <f t="shared" ref="AA38:AF38" si="50">AA39+AA40</f>
        <v>0</v>
      </c>
      <c r="AB38" s="167">
        <f t="shared" si="50"/>
        <v>0</v>
      </c>
      <c r="AC38" s="167">
        <f t="shared" si="50"/>
        <v>0</v>
      </c>
      <c r="AD38" s="118">
        <f t="shared" si="50"/>
        <v>285</v>
      </c>
      <c r="AE38" s="118">
        <f t="shared" si="50"/>
        <v>296</v>
      </c>
      <c r="AF38" s="315">
        <f t="shared" si="50"/>
        <v>308</v>
      </c>
    </row>
    <row r="39" spans="1:32" s="7" customFormat="1" hidden="1" x14ac:dyDescent="0.25">
      <c r="A39" s="6">
        <v>182</v>
      </c>
      <c r="B39" s="56"/>
      <c r="C39" s="56"/>
      <c r="D39" s="51" t="s">
        <v>17</v>
      </c>
      <c r="E39" s="188" t="s">
        <v>120</v>
      </c>
      <c r="F39" s="100">
        <v>285</v>
      </c>
      <c r="G39" s="100">
        <v>296</v>
      </c>
      <c r="H39" s="101">
        <v>308</v>
      </c>
      <c r="I39" s="99"/>
      <c r="J39" s="99"/>
      <c r="K39" s="99"/>
      <c r="L39" s="173">
        <f t="shared" si="9"/>
        <v>285</v>
      </c>
      <c r="M39" s="174">
        <f>G39+J39</f>
        <v>296</v>
      </c>
      <c r="N39" s="174">
        <f t="shared" si="10"/>
        <v>308</v>
      </c>
      <c r="O39" s="145"/>
      <c r="P39" s="99"/>
      <c r="Q39" s="99"/>
      <c r="R39" s="118">
        <f t="shared" ref="R39:T40" si="51">L39+O39</f>
        <v>285</v>
      </c>
      <c r="S39" s="118">
        <f t="shared" si="51"/>
        <v>296</v>
      </c>
      <c r="T39" s="118">
        <f t="shared" si="51"/>
        <v>308</v>
      </c>
      <c r="U39" s="145"/>
      <c r="V39" s="99"/>
      <c r="W39" s="99"/>
      <c r="X39" s="118">
        <f t="shared" ref="X39:Z40" si="52">R39+U39</f>
        <v>285</v>
      </c>
      <c r="Y39" s="118">
        <f t="shared" si="52"/>
        <v>296</v>
      </c>
      <c r="Z39" s="315">
        <f t="shared" si="52"/>
        <v>308</v>
      </c>
      <c r="AA39" s="145"/>
      <c r="AB39" s="99"/>
      <c r="AC39" s="99"/>
      <c r="AD39" s="118">
        <f t="shared" ref="AD39:AD40" si="53">X39+AA39</f>
        <v>285</v>
      </c>
      <c r="AE39" s="118">
        <f t="shared" ref="AE39:AE40" si="54">Y39+AB39</f>
        <v>296</v>
      </c>
      <c r="AF39" s="315">
        <f t="shared" ref="AF39:AF40" si="55">Z39+AC39</f>
        <v>308</v>
      </c>
    </row>
    <row r="40" spans="1:32" s="7" customFormat="1" ht="18.75" hidden="1" customHeight="1" x14ac:dyDescent="0.25">
      <c r="A40" s="6">
        <v>182</v>
      </c>
      <c r="B40" s="56"/>
      <c r="C40" s="56"/>
      <c r="D40" s="51" t="s">
        <v>252</v>
      </c>
      <c r="E40" s="189" t="s">
        <v>253</v>
      </c>
      <c r="F40" s="100"/>
      <c r="G40" s="100"/>
      <c r="H40" s="101"/>
      <c r="I40" s="99"/>
      <c r="J40" s="99"/>
      <c r="K40" s="99"/>
      <c r="L40" s="173">
        <f t="shared" si="9"/>
        <v>0</v>
      </c>
      <c r="M40" s="174">
        <f>G40+J40</f>
        <v>0</v>
      </c>
      <c r="N40" s="174">
        <f t="shared" si="10"/>
        <v>0</v>
      </c>
      <c r="O40" s="145"/>
      <c r="P40" s="99"/>
      <c r="Q40" s="99"/>
      <c r="R40" s="118">
        <f t="shared" si="51"/>
        <v>0</v>
      </c>
      <c r="S40" s="118">
        <f t="shared" si="51"/>
        <v>0</v>
      </c>
      <c r="T40" s="118">
        <f t="shared" si="51"/>
        <v>0</v>
      </c>
      <c r="U40" s="145"/>
      <c r="V40" s="99"/>
      <c r="W40" s="99"/>
      <c r="X40" s="118">
        <f t="shared" si="52"/>
        <v>0</v>
      </c>
      <c r="Y40" s="118">
        <f t="shared" si="52"/>
        <v>0</v>
      </c>
      <c r="Z40" s="315">
        <f t="shared" si="52"/>
        <v>0</v>
      </c>
      <c r="AA40" s="145"/>
      <c r="AB40" s="99"/>
      <c r="AC40" s="99"/>
      <c r="AD40" s="118">
        <f t="shared" si="53"/>
        <v>0</v>
      </c>
      <c r="AE40" s="118">
        <f t="shared" si="54"/>
        <v>0</v>
      </c>
      <c r="AF40" s="315">
        <f t="shared" si="55"/>
        <v>0</v>
      </c>
    </row>
    <row r="41" spans="1:32" s="7" customFormat="1" ht="37.5" hidden="1" x14ac:dyDescent="0.25">
      <c r="A41" s="6"/>
      <c r="B41" s="56"/>
      <c r="C41" s="56"/>
      <c r="D41" s="103" t="s">
        <v>18</v>
      </c>
      <c r="E41" s="105" t="s">
        <v>121</v>
      </c>
      <c r="F41" s="172">
        <f t="shared" ref="F41:AF41" si="56">F42</f>
        <v>13123</v>
      </c>
      <c r="G41" s="172">
        <f t="shared" si="56"/>
        <v>13648</v>
      </c>
      <c r="H41" s="167">
        <f t="shared" si="56"/>
        <v>14194</v>
      </c>
      <c r="I41" s="167">
        <f t="shared" si="56"/>
        <v>0</v>
      </c>
      <c r="J41" s="167">
        <f t="shared" si="56"/>
        <v>0</v>
      </c>
      <c r="K41" s="167">
        <f t="shared" si="56"/>
        <v>0</v>
      </c>
      <c r="L41" s="173">
        <f t="shared" si="56"/>
        <v>13123</v>
      </c>
      <c r="M41" s="174">
        <f t="shared" si="56"/>
        <v>13648</v>
      </c>
      <c r="N41" s="174">
        <f t="shared" si="56"/>
        <v>14194</v>
      </c>
      <c r="O41" s="146">
        <f t="shared" si="56"/>
        <v>0</v>
      </c>
      <c r="P41" s="167">
        <f t="shared" si="56"/>
        <v>0</v>
      </c>
      <c r="Q41" s="167">
        <f t="shared" si="56"/>
        <v>0</v>
      </c>
      <c r="R41" s="118">
        <f t="shared" si="56"/>
        <v>13123</v>
      </c>
      <c r="S41" s="118">
        <f t="shared" si="56"/>
        <v>13648</v>
      </c>
      <c r="T41" s="118">
        <f t="shared" si="56"/>
        <v>14194</v>
      </c>
      <c r="U41" s="146">
        <f t="shared" si="56"/>
        <v>0</v>
      </c>
      <c r="V41" s="167">
        <f t="shared" si="56"/>
        <v>0</v>
      </c>
      <c r="W41" s="167">
        <f t="shared" si="56"/>
        <v>0</v>
      </c>
      <c r="X41" s="118">
        <f t="shared" si="56"/>
        <v>13123</v>
      </c>
      <c r="Y41" s="118">
        <f t="shared" si="56"/>
        <v>13648</v>
      </c>
      <c r="Z41" s="315">
        <f t="shared" si="56"/>
        <v>14194</v>
      </c>
      <c r="AA41" s="146">
        <f t="shared" si="56"/>
        <v>0</v>
      </c>
      <c r="AB41" s="167">
        <f t="shared" si="56"/>
        <v>0</v>
      </c>
      <c r="AC41" s="167">
        <f t="shared" si="56"/>
        <v>0</v>
      </c>
      <c r="AD41" s="118">
        <f t="shared" si="56"/>
        <v>13123</v>
      </c>
      <c r="AE41" s="118">
        <f t="shared" si="56"/>
        <v>13648</v>
      </c>
      <c r="AF41" s="315">
        <f t="shared" si="56"/>
        <v>14194</v>
      </c>
    </row>
    <row r="42" spans="1:32" s="7" customFormat="1" ht="37.5" hidden="1" x14ac:dyDescent="0.25">
      <c r="A42" s="6">
        <v>182</v>
      </c>
      <c r="B42" s="56"/>
      <c r="C42" s="56"/>
      <c r="D42" s="103" t="s">
        <v>19</v>
      </c>
      <c r="E42" s="47" t="s">
        <v>122</v>
      </c>
      <c r="F42" s="100">
        <v>13123</v>
      </c>
      <c r="G42" s="100">
        <v>13648</v>
      </c>
      <c r="H42" s="101">
        <v>14194</v>
      </c>
      <c r="I42" s="99"/>
      <c r="J42" s="99"/>
      <c r="K42" s="99"/>
      <c r="L42" s="173">
        <f t="shared" si="9"/>
        <v>13123</v>
      </c>
      <c r="M42" s="174">
        <f>G42+J42</f>
        <v>13648</v>
      </c>
      <c r="N42" s="174">
        <f t="shared" si="10"/>
        <v>14194</v>
      </c>
      <c r="O42" s="145"/>
      <c r="P42" s="99"/>
      <c r="Q42" s="99"/>
      <c r="R42" s="118">
        <f>L42+O42</f>
        <v>13123</v>
      </c>
      <c r="S42" s="118">
        <f>M42+P42</f>
        <v>13648</v>
      </c>
      <c r="T42" s="118">
        <f>N42+Q42</f>
        <v>14194</v>
      </c>
      <c r="U42" s="145"/>
      <c r="V42" s="99"/>
      <c r="W42" s="99"/>
      <c r="X42" s="118">
        <f>R42+U42</f>
        <v>13123</v>
      </c>
      <c r="Y42" s="118">
        <f>S42+V42</f>
        <v>13648</v>
      </c>
      <c r="Z42" s="315">
        <f>T42+W42</f>
        <v>14194</v>
      </c>
      <c r="AA42" s="145"/>
      <c r="AB42" s="99"/>
      <c r="AC42" s="99"/>
      <c r="AD42" s="118">
        <f>X42+AA42</f>
        <v>13123</v>
      </c>
      <c r="AE42" s="118">
        <f>Y42+AB42</f>
        <v>13648</v>
      </c>
      <c r="AF42" s="315">
        <f>Z42+AC42</f>
        <v>14194</v>
      </c>
    </row>
    <row r="43" spans="1:32" s="7" customFormat="1" hidden="1" x14ac:dyDescent="0.25">
      <c r="A43" s="6"/>
      <c r="B43" s="56"/>
      <c r="C43" s="56"/>
      <c r="D43" s="51" t="s">
        <v>20</v>
      </c>
      <c r="E43" s="104" t="s">
        <v>123</v>
      </c>
      <c r="F43" s="169">
        <f t="shared" ref="F43:N43" si="57">F44+F46+F49</f>
        <v>42618</v>
      </c>
      <c r="G43" s="169">
        <f t="shared" si="57"/>
        <v>42618</v>
      </c>
      <c r="H43" s="168">
        <f t="shared" si="57"/>
        <v>42618</v>
      </c>
      <c r="I43" s="168">
        <f t="shared" si="57"/>
        <v>0</v>
      </c>
      <c r="J43" s="168">
        <f t="shared" si="57"/>
        <v>0</v>
      </c>
      <c r="K43" s="168">
        <f t="shared" si="57"/>
        <v>0</v>
      </c>
      <c r="L43" s="170">
        <f t="shared" si="57"/>
        <v>42618</v>
      </c>
      <c r="M43" s="171">
        <f t="shared" si="57"/>
        <v>42618</v>
      </c>
      <c r="N43" s="171">
        <f t="shared" si="57"/>
        <v>42618</v>
      </c>
      <c r="O43" s="158">
        <f t="shared" ref="O43:T43" si="58">O44+O46+O49</f>
        <v>0</v>
      </c>
      <c r="P43" s="168">
        <f t="shared" si="58"/>
        <v>0</v>
      </c>
      <c r="Q43" s="168">
        <f t="shared" si="58"/>
        <v>0</v>
      </c>
      <c r="R43" s="234">
        <f t="shared" si="58"/>
        <v>42618</v>
      </c>
      <c r="S43" s="234">
        <f t="shared" si="58"/>
        <v>42618</v>
      </c>
      <c r="T43" s="234">
        <f t="shared" si="58"/>
        <v>42618</v>
      </c>
      <c r="U43" s="158">
        <f t="shared" ref="U43:Z43" si="59">U44+U46+U49</f>
        <v>0</v>
      </c>
      <c r="V43" s="168">
        <f t="shared" si="59"/>
        <v>0</v>
      </c>
      <c r="W43" s="168">
        <f t="shared" si="59"/>
        <v>0</v>
      </c>
      <c r="X43" s="234">
        <f t="shared" si="59"/>
        <v>42618</v>
      </c>
      <c r="Y43" s="234">
        <f t="shared" si="59"/>
        <v>42618</v>
      </c>
      <c r="Z43" s="314">
        <f t="shared" si="59"/>
        <v>42618</v>
      </c>
      <c r="AA43" s="158">
        <f t="shared" ref="AA43:AF43" si="60">AA44+AA46+AA49</f>
        <v>0</v>
      </c>
      <c r="AB43" s="168">
        <f t="shared" si="60"/>
        <v>0</v>
      </c>
      <c r="AC43" s="168">
        <f t="shared" si="60"/>
        <v>0</v>
      </c>
      <c r="AD43" s="234">
        <f t="shared" si="60"/>
        <v>42618</v>
      </c>
      <c r="AE43" s="234">
        <f t="shared" si="60"/>
        <v>42618</v>
      </c>
      <c r="AF43" s="314">
        <f t="shared" si="60"/>
        <v>42618</v>
      </c>
    </row>
    <row r="44" spans="1:32" s="20" customFormat="1" hidden="1" x14ac:dyDescent="0.25">
      <c r="A44" s="6"/>
      <c r="B44" s="56"/>
      <c r="C44" s="56"/>
      <c r="D44" s="103" t="s">
        <v>21</v>
      </c>
      <c r="E44" s="105" t="s">
        <v>124</v>
      </c>
      <c r="F44" s="172">
        <f t="shared" ref="F44:K44" si="61">F45</f>
        <v>10979</v>
      </c>
      <c r="G44" s="172">
        <f t="shared" si="61"/>
        <v>10979</v>
      </c>
      <c r="H44" s="167">
        <f t="shared" si="61"/>
        <v>10979</v>
      </c>
      <c r="I44" s="167">
        <f t="shared" si="61"/>
        <v>0</v>
      </c>
      <c r="J44" s="167">
        <f t="shared" si="61"/>
        <v>0</v>
      </c>
      <c r="K44" s="167">
        <f t="shared" si="61"/>
        <v>0</v>
      </c>
      <c r="L44" s="173">
        <f t="shared" si="9"/>
        <v>10979</v>
      </c>
      <c r="M44" s="174">
        <f>G44+J44</f>
        <v>10979</v>
      </c>
      <c r="N44" s="174">
        <f>H44+K44</f>
        <v>10979</v>
      </c>
      <c r="O44" s="146">
        <f>O45</f>
        <v>0</v>
      </c>
      <c r="P44" s="167">
        <f>P45</f>
        <v>0</v>
      </c>
      <c r="Q44" s="167">
        <f>Q45</f>
        <v>0</v>
      </c>
      <c r="R44" s="118">
        <f t="shared" ref="R44:T45" si="62">L44+O44</f>
        <v>10979</v>
      </c>
      <c r="S44" s="118">
        <f t="shared" si="62"/>
        <v>10979</v>
      </c>
      <c r="T44" s="118">
        <f t="shared" si="62"/>
        <v>10979</v>
      </c>
      <c r="U44" s="146">
        <f>U45</f>
        <v>0</v>
      </c>
      <c r="V44" s="167">
        <f>V45</f>
        <v>0</v>
      </c>
      <c r="W44" s="167">
        <f>W45</f>
        <v>0</v>
      </c>
      <c r="X44" s="118">
        <f t="shared" ref="X44:Z45" si="63">R44+U44</f>
        <v>10979</v>
      </c>
      <c r="Y44" s="118">
        <f t="shared" si="63"/>
        <v>10979</v>
      </c>
      <c r="Z44" s="315">
        <f t="shared" si="63"/>
        <v>10979</v>
      </c>
      <c r="AA44" s="146">
        <f>AA45</f>
        <v>0</v>
      </c>
      <c r="AB44" s="167">
        <f>AB45</f>
        <v>0</v>
      </c>
      <c r="AC44" s="167">
        <f>AC45</f>
        <v>0</v>
      </c>
      <c r="AD44" s="118">
        <f t="shared" ref="AD44:AD45" si="64">X44+AA44</f>
        <v>10979</v>
      </c>
      <c r="AE44" s="118">
        <f t="shared" ref="AE44:AE45" si="65">Y44+AB44</f>
        <v>10979</v>
      </c>
      <c r="AF44" s="315">
        <f t="shared" ref="AF44:AF45" si="66">Z44+AC44</f>
        <v>10979</v>
      </c>
    </row>
    <row r="45" spans="1:32" s="21" customFormat="1" ht="56.25" hidden="1" x14ac:dyDescent="0.25">
      <c r="A45" s="6">
        <v>182</v>
      </c>
      <c r="B45" s="56"/>
      <c r="C45" s="56"/>
      <c r="D45" s="51" t="s">
        <v>22</v>
      </c>
      <c r="E45" s="175" t="s">
        <v>125</v>
      </c>
      <c r="F45" s="98">
        <v>10979</v>
      </c>
      <c r="G45" s="98">
        <v>10979</v>
      </c>
      <c r="H45" s="99">
        <v>10979</v>
      </c>
      <c r="I45" s="99"/>
      <c r="J45" s="99"/>
      <c r="K45" s="99"/>
      <c r="L45" s="173">
        <f t="shared" si="9"/>
        <v>10979</v>
      </c>
      <c r="M45" s="174">
        <f>G45+J45</f>
        <v>10979</v>
      </c>
      <c r="N45" s="174">
        <f t="shared" si="10"/>
        <v>10979</v>
      </c>
      <c r="O45" s="145"/>
      <c r="P45" s="99"/>
      <c r="Q45" s="99"/>
      <c r="R45" s="118">
        <f t="shared" si="62"/>
        <v>10979</v>
      </c>
      <c r="S45" s="118">
        <f t="shared" si="62"/>
        <v>10979</v>
      </c>
      <c r="T45" s="118">
        <f t="shared" si="62"/>
        <v>10979</v>
      </c>
      <c r="U45" s="145"/>
      <c r="V45" s="99"/>
      <c r="W45" s="99"/>
      <c r="X45" s="118">
        <f t="shared" si="63"/>
        <v>10979</v>
      </c>
      <c r="Y45" s="118">
        <f t="shared" si="63"/>
        <v>10979</v>
      </c>
      <c r="Z45" s="315">
        <f t="shared" si="63"/>
        <v>10979</v>
      </c>
      <c r="AA45" s="145"/>
      <c r="AB45" s="99"/>
      <c r="AC45" s="99"/>
      <c r="AD45" s="118">
        <f t="shared" si="64"/>
        <v>10979</v>
      </c>
      <c r="AE45" s="118">
        <f t="shared" si="65"/>
        <v>10979</v>
      </c>
      <c r="AF45" s="315">
        <f t="shared" si="66"/>
        <v>10979</v>
      </c>
    </row>
    <row r="46" spans="1:32" s="20" customFormat="1" hidden="1" x14ac:dyDescent="0.25">
      <c r="A46" s="6"/>
      <c r="B46" s="56"/>
      <c r="C46" s="56"/>
      <c r="D46" s="103" t="s">
        <v>23</v>
      </c>
      <c r="E46" s="105" t="s">
        <v>126</v>
      </c>
      <c r="F46" s="172">
        <f t="shared" ref="F46:N46" si="67">F47+F48</f>
        <v>2170</v>
      </c>
      <c r="G46" s="172">
        <f t="shared" si="67"/>
        <v>2170</v>
      </c>
      <c r="H46" s="167">
        <f t="shared" si="67"/>
        <v>2170</v>
      </c>
      <c r="I46" s="167">
        <f t="shared" si="67"/>
        <v>0</v>
      </c>
      <c r="J46" s="167">
        <f t="shared" si="67"/>
        <v>0</v>
      </c>
      <c r="K46" s="167">
        <f t="shared" si="67"/>
        <v>0</v>
      </c>
      <c r="L46" s="173">
        <f t="shared" si="67"/>
        <v>2170</v>
      </c>
      <c r="M46" s="174">
        <f t="shared" si="67"/>
        <v>2170</v>
      </c>
      <c r="N46" s="174">
        <f t="shared" si="67"/>
        <v>2170</v>
      </c>
      <c r="O46" s="146">
        <f t="shared" ref="O46:T46" si="68">O47+O48</f>
        <v>0</v>
      </c>
      <c r="P46" s="167">
        <f t="shared" si="68"/>
        <v>0</v>
      </c>
      <c r="Q46" s="167">
        <f t="shared" si="68"/>
        <v>0</v>
      </c>
      <c r="R46" s="118">
        <f t="shared" si="68"/>
        <v>2170</v>
      </c>
      <c r="S46" s="118">
        <f t="shared" si="68"/>
        <v>2170</v>
      </c>
      <c r="T46" s="118">
        <f t="shared" si="68"/>
        <v>2170</v>
      </c>
      <c r="U46" s="146">
        <f t="shared" ref="U46:Z46" si="69">U47+U48</f>
        <v>0</v>
      </c>
      <c r="V46" s="167">
        <f t="shared" si="69"/>
        <v>0</v>
      </c>
      <c r="W46" s="167">
        <f t="shared" si="69"/>
        <v>0</v>
      </c>
      <c r="X46" s="118">
        <f t="shared" si="69"/>
        <v>2170</v>
      </c>
      <c r="Y46" s="118">
        <f t="shared" si="69"/>
        <v>2170</v>
      </c>
      <c r="Z46" s="315">
        <f t="shared" si="69"/>
        <v>2170</v>
      </c>
      <c r="AA46" s="146">
        <f t="shared" ref="AA46:AF46" si="70">AA47+AA48</f>
        <v>0</v>
      </c>
      <c r="AB46" s="167">
        <f t="shared" si="70"/>
        <v>0</v>
      </c>
      <c r="AC46" s="167">
        <f t="shared" si="70"/>
        <v>0</v>
      </c>
      <c r="AD46" s="118">
        <f t="shared" si="70"/>
        <v>2170</v>
      </c>
      <c r="AE46" s="118">
        <f t="shared" si="70"/>
        <v>2170</v>
      </c>
      <c r="AF46" s="315">
        <f t="shared" si="70"/>
        <v>2170</v>
      </c>
    </row>
    <row r="47" spans="1:32" s="22" customFormat="1" ht="19.5" hidden="1" x14ac:dyDescent="0.25">
      <c r="A47" s="23">
        <v>182</v>
      </c>
      <c r="B47" s="57"/>
      <c r="C47" s="57"/>
      <c r="D47" s="51" t="s">
        <v>24</v>
      </c>
      <c r="E47" s="188" t="s">
        <v>127</v>
      </c>
      <c r="F47" s="98">
        <v>224</v>
      </c>
      <c r="G47" s="98">
        <v>224</v>
      </c>
      <c r="H47" s="99">
        <v>224</v>
      </c>
      <c r="I47" s="99"/>
      <c r="J47" s="99"/>
      <c r="K47" s="99"/>
      <c r="L47" s="173">
        <f t="shared" si="9"/>
        <v>224</v>
      </c>
      <c r="M47" s="174">
        <f>G47+J47</f>
        <v>224</v>
      </c>
      <c r="N47" s="174">
        <f t="shared" si="10"/>
        <v>224</v>
      </c>
      <c r="O47" s="145"/>
      <c r="P47" s="99"/>
      <c r="Q47" s="99"/>
      <c r="R47" s="118">
        <f t="shared" ref="R47:T48" si="71">L47+O47</f>
        <v>224</v>
      </c>
      <c r="S47" s="118">
        <f t="shared" si="71"/>
        <v>224</v>
      </c>
      <c r="T47" s="118">
        <f t="shared" si="71"/>
        <v>224</v>
      </c>
      <c r="U47" s="145"/>
      <c r="V47" s="99"/>
      <c r="W47" s="99"/>
      <c r="X47" s="118">
        <f t="shared" ref="X47:Z48" si="72">R47+U47</f>
        <v>224</v>
      </c>
      <c r="Y47" s="118">
        <f t="shared" si="72"/>
        <v>224</v>
      </c>
      <c r="Z47" s="315">
        <f t="shared" si="72"/>
        <v>224</v>
      </c>
      <c r="AA47" s="145"/>
      <c r="AB47" s="99"/>
      <c r="AC47" s="99"/>
      <c r="AD47" s="118">
        <f t="shared" ref="AD47:AD48" si="73">X47+AA47</f>
        <v>224</v>
      </c>
      <c r="AE47" s="118">
        <f t="shared" ref="AE47:AE48" si="74">Y47+AB47</f>
        <v>224</v>
      </c>
      <c r="AF47" s="315">
        <f t="shared" ref="AF47:AF48" si="75">Z47+AC47</f>
        <v>224</v>
      </c>
    </row>
    <row r="48" spans="1:32" s="22" customFormat="1" ht="19.5" hidden="1" x14ac:dyDescent="0.25">
      <c r="A48" s="23">
        <v>182</v>
      </c>
      <c r="B48" s="57"/>
      <c r="C48" s="57"/>
      <c r="D48" s="51" t="s">
        <v>25</v>
      </c>
      <c r="E48" s="188" t="s">
        <v>128</v>
      </c>
      <c r="F48" s="98">
        <v>1946</v>
      </c>
      <c r="G48" s="98">
        <v>1946</v>
      </c>
      <c r="H48" s="99">
        <v>1946</v>
      </c>
      <c r="I48" s="99"/>
      <c r="J48" s="99"/>
      <c r="K48" s="99"/>
      <c r="L48" s="173">
        <f t="shared" si="9"/>
        <v>1946</v>
      </c>
      <c r="M48" s="174">
        <f>G48+J48</f>
        <v>1946</v>
      </c>
      <c r="N48" s="174">
        <f t="shared" si="10"/>
        <v>1946</v>
      </c>
      <c r="O48" s="145"/>
      <c r="P48" s="99"/>
      <c r="Q48" s="99"/>
      <c r="R48" s="118">
        <f t="shared" si="71"/>
        <v>1946</v>
      </c>
      <c r="S48" s="118">
        <f t="shared" si="71"/>
        <v>1946</v>
      </c>
      <c r="T48" s="118">
        <f t="shared" si="71"/>
        <v>1946</v>
      </c>
      <c r="U48" s="145"/>
      <c r="V48" s="99"/>
      <c r="W48" s="99"/>
      <c r="X48" s="118">
        <f t="shared" si="72"/>
        <v>1946</v>
      </c>
      <c r="Y48" s="118">
        <f t="shared" si="72"/>
        <v>1946</v>
      </c>
      <c r="Z48" s="315">
        <f t="shared" si="72"/>
        <v>1946</v>
      </c>
      <c r="AA48" s="145"/>
      <c r="AB48" s="99"/>
      <c r="AC48" s="99"/>
      <c r="AD48" s="118">
        <f t="shared" si="73"/>
        <v>1946</v>
      </c>
      <c r="AE48" s="118">
        <f t="shared" si="74"/>
        <v>1946</v>
      </c>
      <c r="AF48" s="315">
        <f t="shared" si="75"/>
        <v>1946</v>
      </c>
    </row>
    <row r="49" spans="1:32" s="7" customFormat="1" hidden="1" x14ac:dyDescent="0.25">
      <c r="A49" s="6"/>
      <c r="B49" s="56"/>
      <c r="C49" s="56"/>
      <c r="D49" s="51" t="s">
        <v>26</v>
      </c>
      <c r="E49" s="105" t="s">
        <v>129</v>
      </c>
      <c r="F49" s="172">
        <f t="shared" ref="F49:N49" si="76">F50+F52</f>
        <v>29469</v>
      </c>
      <c r="G49" s="172">
        <f t="shared" si="76"/>
        <v>29469</v>
      </c>
      <c r="H49" s="167">
        <f t="shared" si="76"/>
        <v>29469</v>
      </c>
      <c r="I49" s="167">
        <f t="shared" si="76"/>
        <v>0</v>
      </c>
      <c r="J49" s="167">
        <f t="shared" si="76"/>
        <v>0</v>
      </c>
      <c r="K49" s="167">
        <f t="shared" si="76"/>
        <v>0</v>
      </c>
      <c r="L49" s="173">
        <f t="shared" si="76"/>
        <v>29469</v>
      </c>
      <c r="M49" s="174">
        <f t="shared" si="76"/>
        <v>29469</v>
      </c>
      <c r="N49" s="174">
        <f t="shared" si="76"/>
        <v>29469</v>
      </c>
      <c r="O49" s="146">
        <f t="shared" ref="O49:T49" si="77">O50+O52</f>
        <v>0</v>
      </c>
      <c r="P49" s="167">
        <f t="shared" si="77"/>
        <v>0</v>
      </c>
      <c r="Q49" s="167">
        <f t="shared" si="77"/>
        <v>0</v>
      </c>
      <c r="R49" s="118">
        <f t="shared" si="77"/>
        <v>29469</v>
      </c>
      <c r="S49" s="118">
        <f t="shared" si="77"/>
        <v>29469</v>
      </c>
      <c r="T49" s="118">
        <f t="shared" si="77"/>
        <v>29469</v>
      </c>
      <c r="U49" s="146">
        <f t="shared" ref="U49:Z49" si="78">U50+U52</f>
        <v>0</v>
      </c>
      <c r="V49" s="167">
        <f t="shared" si="78"/>
        <v>0</v>
      </c>
      <c r="W49" s="167">
        <f t="shared" si="78"/>
        <v>0</v>
      </c>
      <c r="X49" s="118">
        <f t="shared" si="78"/>
        <v>29469</v>
      </c>
      <c r="Y49" s="118">
        <f t="shared" si="78"/>
        <v>29469</v>
      </c>
      <c r="Z49" s="315">
        <f t="shared" si="78"/>
        <v>29469</v>
      </c>
      <c r="AA49" s="146">
        <f t="shared" ref="AA49:AF49" si="79">AA50+AA52</f>
        <v>0</v>
      </c>
      <c r="AB49" s="167">
        <f t="shared" si="79"/>
        <v>0</v>
      </c>
      <c r="AC49" s="167">
        <f t="shared" si="79"/>
        <v>0</v>
      </c>
      <c r="AD49" s="118">
        <f t="shared" si="79"/>
        <v>29469</v>
      </c>
      <c r="AE49" s="118">
        <f t="shared" si="79"/>
        <v>29469</v>
      </c>
      <c r="AF49" s="315">
        <f t="shared" si="79"/>
        <v>29469</v>
      </c>
    </row>
    <row r="50" spans="1:32" s="7" customFormat="1" hidden="1" x14ac:dyDescent="0.25">
      <c r="A50" s="6"/>
      <c r="B50" s="56"/>
      <c r="C50" s="56"/>
      <c r="D50" s="51" t="s">
        <v>27</v>
      </c>
      <c r="E50" s="105" t="s">
        <v>130</v>
      </c>
      <c r="F50" s="172">
        <f t="shared" ref="F50:AF50" si="80">F51</f>
        <v>20096</v>
      </c>
      <c r="G50" s="172">
        <f t="shared" si="80"/>
        <v>20096</v>
      </c>
      <c r="H50" s="167">
        <f t="shared" si="80"/>
        <v>20096</v>
      </c>
      <c r="I50" s="167">
        <f t="shared" si="80"/>
        <v>0</v>
      </c>
      <c r="J50" s="167">
        <f t="shared" si="80"/>
        <v>0</v>
      </c>
      <c r="K50" s="167">
        <f t="shared" si="80"/>
        <v>0</v>
      </c>
      <c r="L50" s="173">
        <f t="shared" si="80"/>
        <v>20096</v>
      </c>
      <c r="M50" s="174">
        <f t="shared" si="80"/>
        <v>20096</v>
      </c>
      <c r="N50" s="174">
        <f t="shared" si="80"/>
        <v>20096</v>
      </c>
      <c r="O50" s="146">
        <f t="shared" si="80"/>
        <v>0</v>
      </c>
      <c r="P50" s="167">
        <f t="shared" si="80"/>
        <v>0</v>
      </c>
      <c r="Q50" s="167">
        <f t="shared" si="80"/>
        <v>0</v>
      </c>
      <c r="R50" s="118">
        <f t="shared" si="80"/>
        <v>20096</v>
      </c>
      <c r="S50" s="118">
        <f t="shared" si="80"/>
        <v>20096</v>
      </c>
      <c r="T50" s="118">
        <f t="shared" si="80"/>
        <v>20096</v>
      </c>
      <c r="U50" s="146">
        <f t="shared" si="80"/>
        <v>0</v>
      </c>
      <c r="V50" s="167">
        <f t="shared" si="80"/>
        <v>0</v>
      </c>
      <c r="W50" s="167">
        <f t="shared" si="80"/>
        <v>0</v>
      </c>
      <c r="X50" s="118">
        <f t="shared" si="80"/>
        <v>20096</v>
      </c>
      <c r="Y50" s="118">
        <f t="shared" si="80"/>
        <v>20096</v>
      </c>
      <c r="Z50" s="315">
        <f t="shared" si="80"/>
        <v>20096</v>
      </c>
      <c r="AA50" s="146">
        <f t="shared" si="80"/>
        <v>0</v>
      </c>
      <c r="AB50" s="167">
        <f t="shared" si="80"/>
        <v>0</v>
      </c>
      <c r="AC50" s="167">
        <f t="shared" si="80"/>
        <v>0</v>
      </c>
      <c r="AD50" s="118">
        <f t="shared" si="80"/>
        <v>20096</v>
      </c>
      <c r="AE50" s="118">
        <f t="shared" si="80"/>
        <v>20096</v>
      </c>
      <c r="AF50" s="315">
        <f t="shared" si="80"/>
        <v>20096</v>
      </c>
    </row>
    <row r="51" spans="1:32" s="22" customFormat="1" ht="37.5" hidden="1" x14ac:dyDescent="0.25">
      <c r="A51" s="31">
        <v>182</v>
      </c>
      <c r="B51" s="56"/>
      <c r="C51" s="56"/>
      <c r="D51" s="51" t="s">
        <v>28</v>
      </c>
      <c r="E51" s="47" t="s">
        <v>131</v>
      </c>
      <c r="F51" s="100">
        <v>20096</v>
      </c>
      <c r="G51" s="100">
        <v>20096</v>
      </c>
      <c r="H51" s="101">
        <v>20096</v>
      </c>
      <c r="I51" s="99"/>
      <c r="J51" s="99"/>
      <c r="K51" s="99"/>
      <c r="L51" s="173">
        <f t="shared" si="9"/>
        <v>20096</v>
      </c>
      <c r="M51" s="174">
        <f>G51+J51</f>
        <v>20096</v>
      </c>
      <c r="N51" s="174">
        <f t="shared" si="10"/>
        <v>20096</v>
      </c>
      <c r="O51" s="145"/>
      <c r="P51" s="99"/>
      <c r="Q51" s="99"/>
      <c r="R51" s="118">
        <f>L51+O51</f>
        <v>20096</v>
      </c>
      <c r="S51" s="118">
        <f>M51+P51</f>
        <v>20096</v>
      </c>
      <c r="T51" s="118">
        <f>N51+Q51</f>
        <v>20096</v>
      </c>
      <c r="U51" s="145"/>
      <c r="V51" s="99"/>
      <c r="W51" s="99"/>
      <c r="X51" s="118">
        <f>R51+U51</f>
        <v>20096</v>
      </c>
      <c r="Y51" s="118">
        <f>S51+V51</f>
        <v>20096</v>
      </c>
      <c r="Z51" s="315">
        <f>T51+W51</f>
        <v>20096</v>
      </c>
      <c r="AA51" s="145"/>
      <c r="AB51" s="99"/>
      <c r="AC51" s="99"/>
      <c r="AD51" s="118">
        <f>X51+AA51</f>
        <v>20096</v>
      </c>
      <c r="AE51" s="118">
        <f>Y51+AB51</f>
        <v>20096</v>
      </c>
      <c r="AF51" s="315">
        <f>Z51+AC51</f>
        <v>20096</v>
      </c>
    </row>
    <row r="52" spans="1:32" s="7" customFormat="1" hidden="1" x14ac:dyDescent="0.25">
      <c r="A52" s="6"/>
      <c r="B52" s="56"/>
      <c r="C52" s="56"/>
      <c r="D52" s="51" t="s">
        <v>29</v>
      </c>
      <c r="E52" s="105" t="s">
        <v>132</v>
      </c>
      <c r="F52" s="172">
        <f t="shared" ref="F52:AF52" si="81">F53</f>
        <v>9373</v>
      </c>
      <c r="G52" s="172">
        <f t="shared" si="81"/>
        <v>9373</v>
      </c>
      <c r="H52" s="167">
        <f t="shared" si="81"/>
        <v>9373</v>
      </c>
      <c r="I52" s="167">
        <f t="shared" si="81"/>
        <v>0</v>
      </c>
      <c r="J52" s="167">
        <f t="shared" si="81"/>
        <v>0</v>
      </c>
      <c r="K52" s="167">
        <f t="shared" si="81"/>
        <v>0</v>
      </c>
      <c r="L52" s="173">
        <f t="shared" si="81"/>
        <v>9373</v>
      </c>
      <c r="M52" s="174">
        <f t="shared" si="81"/>
        <v>9373</v>
      </c>
      <c r="N52" s="174">
        <f t="shared" si="81"/>
        <v>9373</v>
      </c>
      <c r="O52" s="146">
        <f t="shared" si="81"/>
        <v>0</v>
      </c>
      <c r="P52" s="167">
        <f t="shared" si="81"/>
        <v>0</v>
      </c>
      <c r="Q52" s="167">
        <f t="shared" si="81"/>
        <v>0</v>
      </c>
      <c r="R52" s="118">
        <f t="shared" si="81"/>
        <v>9373</v>
      </c>
      <c r="S52" s="118">
        <f t="shared" si="81"/>
        <v>9373</v>
      </c>
      <c r="T52" s="118">
        <f t="shared" si="81"/>
        <v>9373</v>
      </c>
      <c r="U52" s="146">
        <f t="shared" si="81"/>
        <v>0</v>
      </c>
      <c r="V52" s="167">
        <f t="shared" si="81"/>
        <v>0</v>
      </c>
      <c r="W52" s="167">
        <f t="shared" si="81"/>
        <v>0</v>
      </c>
      <c r="X52" s="118">
        <f t="shared" si="81"/>
        <v>9373</v>
      </c>
      <c r="Y52" s="118">
        <f t="shared" si="81"/>
        <v>9373</v>
      </c>
      <c r="Z52" s="315">
        <f t="shared" si="81"/>
        <v>9373</v>
      </c>
      <c r="AA52" s="146">
        <f t="shared" si="81"/>
        <v>0</v>
      </c>
      <c r="AB52" s="167">
        <f t="shared" si="81"/>
        <v>0</v>
      </c>
      <c r="AC52" s="167">
        <f t="shared" si="81"/>
        <v>0</v>
      </c>
      <c r="AD52" s="118">
        <f t="shared" si="81"/>
        <v>9373</v>
      </c>
      <c r="AE52" s="118">
        <f t="shared" si="81"/>
        <v>9373</v>
      </c>
      <c r="AF52" s="315">
        <f t="shared" si="81"/>
        <v>9373</v>
      </c>
    </row>
    <row r="53" spans="1:32" s="7" customFormat="1" ht="37.5" hidden="1" x14ac:dyDescent="0.25">
      <c r="A53" s="6">
        <v>182</v>
      </c>
      <c r="B53" s="56"/>
      <c r="C53" s="56"/>
      <c r="D53" s="51" t="s">
        <v>30</v>
      </c>
      <c r="E53" s="47" t="s">
        <v>133</v>
      </c>
      <c r="F53" s="100">
        <v>9373</v>
      </c>
      <c r="G53" s="100">
        <v>9373</v>
      </c>
      <c r="H53" s="101">
        <v>9373</v>
      </c>
      <c r="I53" s="99"/>
      <c r="J53" s="99"/>
      <c r="K53" s="99"/>
      <c r="L53" s="173">
        <f t="shared" si="9"/>
        <v>9373</v>
      </c>
      <c r="M53" s="174">
        <f>G53+J53</f>
        <v>9373</v>
      </c>
      <c r="N53" s="174">
        <f t="shared" si="10"/>
        <v>9373</v>
      </c>
      <c r="O53" s="145"/>
      <c r="P53" s="99"/>
      <c r="Q53" s="99"/>
      <c r="R53" s="118">
        <f>L53+O53</f>
        <v>9373</v>
      </c>
      <c r="S53" s="118">
        <f>M53+P53</f>
        <v>9373</v>
      </c>
      <c r="T53" s="118">
        <f>N53+Q53</f>
        <v>9373</v>
      </c>
      <c r="U53" s="145"/>
      <c r="V53" s="99"/>
      <c r="W53" s="99"/>
      <c r="X53" s="118">
        <f>R53+U53</f>
        <v>9373</v>
      </c>
      <c r="Y53" s="118">
        <f>S53+V53</f>
        <v>9373</v>
      </c>
      <c r="Z53" s="315">
        <f>T53+W53</f>
        <v>9373</v>
      </c>
      <c r="AA53" s="145"/>
      <c r="AB53" s="99"/>
      <c r="AC53" s="99"/>
      <c r="AD53" s="118">
        <f>X53+AA53</f>
        <v>9373</v>
      </c>
      <c r="AE53" s="118">
        <f>Y53+AB53</f>
        <v>9373</v>
      </c>
      <c r="AF53" s="315">
        <f>Z53+AC53</f>
        <v>9373</v>
      </c>
    </row>
    <row r="54" spans="1:32" s="7" customFormat="1" hidden="1" x14ac:dyDescent="0.25">
      <c r="A54" s="6"/>
      <c r="B54" s="56"/>
      <c r="C54" s="56"/>
      <c r="D54" s="51" t="s">
        <v>31</v>
      </c>
      <c r="E54" s="104" t="s">
        <v>134</v>
      </c>
      <c r="F54" s="169">
        <f t="shared" ref="F54:N54" si="82">F55+F57+F58</f>
        <v>10067</v>
      </c>
      <c r="G54" s="169">
        <f t="shared" si="82"/>
        <v>10466</v>
      </c>
      <c r="H54" s="168">
        <f t="shared" si="82"/>
        <v>10881</v>
      </c>
      <c r="I54" s="168">
        <f t="shared" si="82"/>
        <v>0</v>
      </c>
      <c r="J54" s="168">
        <f t="shared" si="82"/>
        <v>0</v>
      </c>
      <c r="K54" s="168">
        <f t="shared" si="82"/>
        <v>0</v>
      </c>
      <c r="L54" s="170">
        <f t="shared" si="82"/>
        <v>10067</v>
      </c>
      <c r="M54" s="171">
        <f t="shared" si="82"/>
        <v>10466</v>
      </c>
      <c r="N54" s="171">
        <f t="shared" si="82"/>
        <v>10881</v>
      </c>
      <c r="O54" s="158">
        <f t="shared" ref="O54:T54" si="83">O55+O57+O58</f>
        <v>0</v>
      </c>
      <c r="P54" s="168">
        <f t="shared" si="83"/>
        <v>0</v>
      </c>
      <c r="Q54" s="168">
        <f t="shared" si="83"/>
        <v>0</v>
      </c>
      <c r="R54" s="234">
        <f t="shared" si="83"/>
        <v>10067</v>
      </c>
      <c r="S54" s="234">
        <f t="shared" si="83"/>
        <v>10466</v>
      </c>
      <c r="T54" s="234">
        <f t="shared" si="83"/>
        <v>10881</v>
      </c>
      <c r="U54" s="158">
        <f t="shared" ref="U54:Z54" si="84">U55+U57+U58</f>
        <v>0</v>
      </c>
      <c r="V54" s="168">
        <f t="shared" si="84"/>
        <v>0</v>
      </c>
      <c r="W54" s="168">
        <f t="shared" si="84"/>
        <v>0</v>
      </c>
      <c r="X54" s="234">
        <f t="shared" si="84"/>
        <v>10067</v>
      </c>
      <c r="Y54" s="234">
        <f t="shared" si="84"/>
        <v>10466</v>
      </c>
      <c r="Z54" s="314">
        <f t="shared" si="84"/>
        <v>10881</v>
      </c>
      <c r="AA54" s="158">
        <f t="shared" ref="AA54:AF54" si="85">AA55+AA57+AA58</f>
        <v>0</v>
      </c>
      <c r="AB54" s="168">
        <f t="shared" si="85"/>
        <v>0</v>
      </c>
      <c r="AC54" s="168">
        <f t="shared" si="85"/>
        <v>0</v>
      </c>
      <c r="AD54" s="234">
        <f t="shared" si="85"/>
        <v>10067</v>
      </c>
      <c r="AE54" s="234">
        <f t="shared" si="85"/>
        <v>10466</v>
      </c>
      <c r="AF54" s="314">
        <f t="shared" si="85"/>
        <v>10881</v>
      </c>
    </row>
    <row r="55" spans="1:32" s="7" customFormat="1" ht="37.5" hidden="1" x14ac:dyDescent="0.25">
      <c r="A55" s="6"/>
      <c r="B55" s="56"/>
      <c r="C55" s="56"/>
      <c r="D55" s="103" t="s">
        <v>32</v>
      </c>
      <c r="E55" s="105" t="s">
        <v>254</v>
      </c>
      <c r="F55" s="172">
        <f t="shared" ref="F55:AF55" si="86">F56</f>
        <v>9981</v>
      </c>
      <c r="G55" s="172">
        <f t="shared" si="86"/>
        <v>10380</v>
      </c>
      <c r="H55" s="167">
        <f t="shared" si="86"/>
        <v>10795</v>
      </c>
      <c r="I55" s="167">
        <f t="shared" si="86"/>
        <v>0</v>
      </c>
      <c r="J55" s="167">
        <f t="shared" si="86"/>
        <v>0</v>
      </c>
      <c r="K55" s="167">
        <f t="shared" si="86"/>
        <v>0</v>
      </c>
      <c r="L55" s="173">
        <f t="shared" si="86"/>
        <v>9981</v>
      </c>
      <c r="M55" s="174">
        <f t="shared" si="86"/>
        <v>10380</v>
      </c>
      <c r="N55" s="174">
        <f t="shared" si="86"/>
        <v>10795</v>
      </c>
      <c r="O55" s="146">
        <f t="shared" si="86"/>
        <v>0</v>
      </c>
      <c r="P55" s="167">
        <f t="shared" si="86"/>
        <v>0</v>
      </c>
      <c r="Q55" s="167">
        <f t="shared" si="86"/>
        <v>0</v>
      </c>
      <c r="R55" s="118">
        <f t="shared" si="86"/>
        <v>9981</v>
      </c>
      <c r="S55" s="118">
        <f t="shared" si="86"/>
        <v>10380</v>
      </c>
      <c r="T55" s="118">
        <f t="shared" si="86"/>
        <v>10795</v>
      </c>
      <c r="U55" s="146">
        <f t="shared" si="86"/>
        <v>0</v>
      </c>
      <c r="V55" s="167">
        <f t="shared" si="86"/>
        <v>0</v>
      </c>
      <c r="W55" s="167">
        <f t="shared" si="86"/>
        <v>0</v>
      </c>
      <c r="X55" s="118">
        <f t="shared" si="86"/>
        <v>9981</v>
      </c>
      <c r="Y55" s="118">
        <f t="shared" si="86"/>
        <v>10380</v>
      </c>
      <c r="Z55" s="315">
        <f t="shared" si="86"/>
        <v>10795</v>
      </c>
      <c r="AA55" s="146">
        <f t="shared" si="86"/>
        <v>0</v>
      </c>
      <c r="AB55" s="167">
        <f t="shared" si="86"/>
        <v>0</v>
      </c>
      <c r="AC55" s="167">
        <f t="shared" si="86"/>
        <v>0</v>
      </c>
      <c r="AD55" s="118">
        <f t="shared" si="86"/>
        <v>9981</v>
      </c>
      <c r="AE55" s="118">
        <f t="shared" si="86"/>
        <v>10380</v>
      </c>
      <c r="AF55" s="315">
        <f t="shared" si="86"/>
        <v>10795</v>
      </c>
    </row>
    <row r="56" spans="1:32" s="7" customFormat="1" ht="56.25" hidden="1" x14ac:dyDescent="0.25">
      <c r="A56" s="6">
        <v>182</v>
      </c>
      <c r="B56" s="56"/>
      <c r="C56" s="56"/>
      <c r="D56" s="51" t="s">
        <v>33</v>
      </c>
      <c r="E56" s="47" t="s">
        <v>255</v>
      </c>
      <c r="F56" s="100">
        <v>9981</v>
      </c>
      <c r="G56" s="100">
        <v>10380</v>
      </c>
      <c r="H56" s="101">
        <v>10795</v>
      </c>
      <c r="I56" s="99"/>
      <c r="J56" s="99"/>
      <c r="K56" s="99"/>
      <c r="L56" s="173">
        <f t="shared" si="9"/>
        <v>9981</v>
      </c>
      <c r="M56" s="174">
        <f>G56+J56</f>
        <v>10380</v>
      </c>
      <c r="N56" s="174">
        <f t="shared" si="10"/>
        <v>10795</v>
      </c>
      <c r="O56" s="145"/>
      <c r="P56" s="99"/>
      <c r="Q56" s="99"/>
      <c r="R56" s="118">
        <f t="shared" ref="R56:T57" si="87">L56+O56</f>
        <v>9981</v>
      </c>
      <c r="S56" s="118">
        <f t="shared" si="87"/>
        <v>10380</v>
      </c>
      <c r="T56" s="118">
        <f t="shared" si="87"/>
        <v>10795</v>
      </c>
      <c r="U56" s="145"/>
      <c r="V56" s="99"/>
      <c r="W56" s="99"/>
      <c r="X56" s="118">
        <f t="shared" ref="X56:Z57" si="88">R56+U56</f>
        <v>9981</v>
      </c>
      <c r="Y56" s="118">
        <f t="shared" si="88"/>
        <v>10380</v>
      </c>
      <c r="Z56" s="315">
        <f t="shared" si="88"/>
        <v>10795</v>
      </c>
      <c r="AA56" s="145"/>
      <c r="AB56" s="99"/>
      <c r="AC56" s="99"/>
      <c r="AD56" s="118">
        <f t="shared" ref="AD56:AD57" si="89">X56+AA56</f>
        <v>9981</v>
      </c>
      <c r="AE56" s="118">
        <f t="shared" ref="AE56:AE57" si="90">Y56+AB56</f>
        <v>10380</v>
      </c>
      <c r="AF56" s="315">
        <f t="shared" ref="AF56:AF57" si="91">Z56+AC56</f>
        <v>10795</v>
      </c>
    </row>
    <row r="57" spans="1:32" s="7" customFormat="1" ht="56.25" hidden="1" customHeight="1" x14ac:dyDescent="0.25">
      <c r="A57" s="6"/>
      <c r="B57" s="56"/>
      <c r="C57" s="56"/>
      <c r="D57" s="90" t="s">
        <v>256</v>
      </c>
      <c r="E57" s="91" t="s">
        <v>257</v>
      </c>
      <c r="F57" s="100"/>
      <c r="G57" s="100"/>
      <c r="H57" s="101"/>
      <c r="I57" s="99"/>
      <c r="J57" s="99"/>
      <c r="K57" s="99"/>
      <c r="L57" s="173">
        <f t="shared" si="9"/>
        <v>0</v>
      </c>
      <c r="M57" s="174">
        <f>G57+J57</f>
        <v>0</v>
      </c>
      <c r="N57" s="174">
        <f t="shared" si="10"/>
        <v>0</v>
      </c>
      <c r="O57" s="145"/>
      <c r="P57" s="99"/>
      <c r="Q57" s="99"/>
      <c r="R57" s="118">
        <f t="shared" si="87"/>
        <v>0</v>
      </c>
      <c r="S57" s="118">
        <f t="shared" si="87"/>
        <v>0</v>
      </c>
      <c r="T57" s="118">
        <f t="shared" si="87"/>
        <v>0</v>
      </c>
      <c r="U57" s="145"/>
      <c r="V57" s="99"/>
      <c r="W57" s="99"/>
      <c r="X57" s="118">
        <f t="shared" si="88"/>
        <v>0</v>
      </c>
      <c r="Y57" s="118">
        <f t="shared" si="88"/>
        <v>0</v>
      </c>
      <c r="Z57" s="315">
        <f t="shared" si="88"/>
        <v>0</v>
      </c>
      <c r="AA57" s="145"/>
      <c r="AB57" s="99"/>
      <c r="AC57" s="99"/>
      <c r="AD57" s="118">
        <f t="shared" si="89"/>
        <v>0</v>
      </c>
      <c r="AE57" s="118">
        <f t="shared" si="90"/>
        <v>0</v>
      </c>
      <c r="AF57" s="315">
        <f t="shared" si="91"/>
        <v>0</v>
      </c>
    </row>
    <row r="58" spans="1:32" s="20" customFormat="1" ht="37.5" hidden="1" x14ac:dyDescent="0.25">
      <c r="A58" s="6"/>
      <c r="B58" s="56"/>
      <c r="C58" s="56"/>
      <c r="D58" s="103" t="s">
        <v>34</v>
      </c>
      <c r="E58" s="194" t="s">
        <v>135</v>
      </c>
      <c r="F58" s="172">
        <f t="shared" ref="F58:M58" si="92">F59+F61</f>
        <v>86</v>
      </c>
      <c r="G58" s="172">
        <f t="shared" si="92"/>
        <v>86</v>
      </c>
      <c r="H58" s="167">
        <f t="shared" si="92"/>
        <v>86</v>
      </c>
      <c r="I58" s="167">
        <f t="shared" si="92"/>
        <v>0</v>
      </c>
      <c r="J58" s="167">
        <f t="shared" si="92"/>
        <v>0</v>
      </c>
      <c r="K58" s="167">
        <f t="shared" si="92"/>
        <v>0</v>
      </c>
      <c r="L58" s="173">
        <f t="shared" si="92"/>
        <v>86</v>
      </c>
      <c r="M58" s="174">
        <f t="shared" si="92"/>
        <v>86</v>
      </c>
      <c r="N58" s="174">
        <f t="shared" ref="N58:S58" si="93">N59+N61</f>
        <v>86</v>
      </c>
      <c r="O58" s="146">
        <f t="shared" si="93"/>
        <v>0</v>
      </c>
      <c r="P58" s="167">
        <f t="shared" si="93"/>
        <v>0</v>
      </c>
      <c r="Q58" s="167">
        <f t="shared" si="93"/>
        <v>0</v>
      </c>
      <c r="R58" s="118">
        <f t="shared" si="93"/>
        <v>86</v>
      </c>
      <c r="S58" s="118">
        <f t="shared" si="93"/>
        <v>86</v>
      </c>
      <c r="T58" s="118">
        <f t="shared" ref="T58:Y58" si="94">T59+T61</f>
        <v>86</v>
      </c>
      <c r="U58" s="146">
        <f t="shared" si="94"/>
        <v>0</v>
      </c>
      <c r="V58" s="167">
        <f t="shared" si="94"/>
        <v>0</v>
      </c>
      <c r="W58" s="167">
        <f t="shared" si="94"/>
        <v>0</v>
      </c>
      <c r="X58" s="118">
        <f t="shared" si="94"/>
        <v>86</v>
      </c>
      <c r="Y58" s="118">
        <f t="shared" si="94"/>
        <v>86</v>
      </c>
      <c r="Z58" s="315">
        <f>Z59+Z61</f>
        <v>86</v>
      </c>
      <c r="AA58" s="146">
        <f t="shared" ref="AA58:AE58" si="95">AA59+AA61</f>
        <v>0</v>
      </c>
      <c r="AB58" s="167">
        <f t="shared" si="95"/>
        <v>0</v>
      </c>
      <c r="AC58" s="167">
        <f t="shared" si="95"/>
        <v>0</v>
      </c>
      <c r="AD58" s="118">
        <f t="shared" si="95"/>
        <v>86</v>
      </c>
      <c r="AE58" s="118">
        <f t="shared" si="95"/>
        <v>86</v>
      </c>
      <c r="AF58" s="315">
        <f>AF59+AF61</f>
        <v>86</v>
      </c>
    </row>
    <row r="59" spans="1:32" s="20" customFormat="1" ht="37.5" hidden="1" x14ac:dyDescent="0.25">
      <c r="A59" s="6"/>
      <c r="B59" s="56"/>
      <c r="C59" s="56"/>
      <c r="D59" s="51" t="s">
        <v>35</v>
      </c>
      <c r="E59" s="105" t="s">
        <v>136</v>
      </c>
      <c r="F59" s="98">
        <f t="shared" ref="F59:M59" si="96">F60</f>
        <v>25</v>
      </c>
      <c r="G59" s="98">
        <f t="shared" si="96"/>
        <v>25</v>
      </c>
      <c r="H59" s="99">
        <f t="shared" si="96"/>
        <v>25</v>
      </c>
      <c r="I59" s="99">
        <f t="shared" si="96"/>
        <v>0</v>
      </c>
      <c r="J59" s="99">
        <f t="shared" si="96"/>
        <v>0</v>
      </c>
      <c r="K59" s="99">
        <f t="shared" si="96"/>
        <v>0</v>
      </c>
      <c r="L59" s="195">
        <f t="shared" si="96"/>
        <v>25</v>
      </c>
      <c r="M59" s="196">
        <f t="shared" si="96"/>
        <v>25</v>
      </c>
      <c r="N59" s="196">
        <f t="shared" ref="N59:AF59" si="97">N60</f>
        <v>25</v>
      </c>
      <c r="O59" s="145">
        <f t="shared" si="97"/>
        <v>0</v>
      </c>
      <c r="P59" s="99">
        <f t="shared" si="97"/>
        <v>0</v>
      </c>
      <c r="Q59" s="99">
        <f t="shared" si="97"/>
        <v>0</v>
      </c>
      <c r="R59" s="251">
        <f t="shared" si="97"/>
        <v>25</v>
      </c>
      <c r="S59" s="251">
        <f t="shared" si="97"/>
        <v>25</v>
      </c>
      <c r="T59" s="251">
        <f t="shared" si="97"/>
        <v>25</v>
      </c>
      <c r="U59" s="145">
        <f t="shared" si="97"/>
        <v>0</v>
      </c>
      <c r="V59" s="99">
        <f t="shared" si="97"/>
        <v>0</v>
      </c>
      <c r="W59" s="99">
        <f t="shared" si="97"/>
        <v>0</v>
      </c>
      <c r="X59" s="251">
        <f t="shared" si="97"/>
        <v>25</v>
      </c>
      <c r="Y59" s="251">
        <f t="shared" si="97"/>
        <v>25</v>
      </c>
      <c r="Z59" s="319">
        <f t="shared" si="97"/>
        <v>25</v>
      </c>
      <c r="AA59" s="145">
        <f t="shared" si="97"/>
        <v>0</v>
      </c>
      <c r="AB59" s="99">
        <f t="shared" si="97"/>
        <v>0</v>
      </c>
      <c r="AC59" s="99">
        <f t="shared" si="97"/>
        <v>0</v>
      </c>
      <c r="AD59" s="251">
        <f t="shared" si="97"/>
        <v>25</v>
      </c>
      <c r="AE59" s="251">
        <f t="shared" si="97"/>
        <v>25</v>
      </c>
      <c r="AF59" s="319">
        <f t="shared" si="97"/>
        <v>25</v>
      </c>
    </row>
    <row r="60" spans="1:32" s="20" customFormat="1" ht="75" hidden="1" x14ac:dyDescent="0.25">
      <c r="A60" s="6">
        <v>900</v>
      </c>
      <c r="B60" s="56"/>
      <c r="C60" s="56"/>
      <c r="D60" s="51" t="s">
        <v>411</v>
      </c>
      <c r="E60" s="89" t="s">
        <v>412</v>
      </c>
      <c r="F60" s="98">
        <v>25</v>
      </c>
      <c r="G60" s="98">
        <v>25</v>
      </c>
      <c r="H60" s="99">
        <v>25</v>
      </c>
      <c r="I60" s="99"/>
      <c r="J60" s="99"/>
      <c r="K60" s="99"/>
      <c r="L60" s="173">
        <f t="shared" si="9"/>
        <v>25</v>
      </c>
      <c r="M60" s="174">
        <f>G60+J60</f>
        <v>25</v>
      </c>
      <c r="N60" s="174">
        <f t="shared" si="10"/>
        <v>25</v>
      </c>
      <c r="O60" s="145"/>
      <c r="P60" s="99"/>
      <c r="Q60" s="99"/>
      <c r="R60" s="118">
        <f>L60+O60</f>
        <v>25</v>
      </c>
      <c r="S60" s="118">
        <f>M60+P60</f>
        <v>25</v>
      </c>
      <c r="T60" s="118">
        <f>N60+Q60</f>
        <v>25</v>
      </c>
      <c r="U60" s="145"/>
      <c r="V60" s="99"/>
      <c r="W60" s="99"/>
      <c r="X60" s="118">
        <f>R60+U60</f>
        <v>25</v>
      </c>
      <c r="Y60" s="118">
        <f>S60+V60</f>
        <v>25</v>
      </c>
      <c r="Z60" s="315">
        <f>T60+W60</f>
        <v>25</v>
      </c>
      <c r="AA60" s="145"/>
      <c r="AB60" s="99"/>
      <c r="AC60" s="99"/>
      <c r="AD60" s="118">
        <f>X60+AA60</f>
        <v>25</v>
      </c>
      <c r="AE60" s="118">
        <f>Y60+AB60</f>
        <v>25</v>
      </c>
      <c r="AF60" s="315">
        <f>Z60+AC60</f>
        <v>25</v>
      </c>
    </row>
    <row r="61" spans="1:32" s="20" customFormat="1" ht="75" hidden="1" x14ac:dyDescent="0.25">
      <c r="A61" s="6"/>
      <c r="B61" s="56"/>
      <c r="C61" s="56"/>
      <c r="D61" s="51" t="s">
        <v>36</v>
      </c>
      <c r="E61" s="105" t="s">
        <v>137</v>
      </c>
      <c r="F61" s="172">
        <f t="shared" ref="F61:M61" si="98">F62</f>
        <v>61</v>
      </c>
      <c r="G61" s="172">
        <f t="shared" si="98"/>
        <v>61</v>
      </c>
      <c r="H61" s="167">
        <f t="shared" si="98"/>
        <v>61</v>
      </c>
      <c r="I61" s="167">
        <f t="shared" si="98"/>
        <v>0</v>
      </c>
      <c r="J61" s="167">
        <f t="shared" si="98"/>
        <v>0</v>
      </c>
      <c r="K61" s="167">
        <f t="shared" si="98"/>
        <v>0</v>
      </c>
      <c r="L61" s="173">
        <f t="shared" si="98"/>
        <v>61</v>
      </c>
      <c r="M61" s="174">
        <f t="shared" si="98"/>
        <v>61</v>
      </c>
      <c r="N61" s="174">
        <f t="shared" ref="N61:AF61" si="99">N62</f>
        <v>61</v>
      </c>
      <c r="O61" s="146">
        <f t="shared" si="99"/>
        <v>0</v>
      </c>
      <c r="P61" s="167">
        <f t="shared" si="99"/>
        <v>0</v>
      </c>
      <c r="Q61" s="167">
        <f t="shared" si="99"/>
        <v>0</v>
      </c>
      <c r="R61" s="118">
        <f t="shared" si="99"/>
        <v>61</v>
      </c>
      <c r="S61" s="118">
        <f t="shared" si="99"/>
        <v>61</v>
      </c>
      <c r="T61" s="118">
        <f t="shared" si="99"/>
        <v>61</v>
      </c>
      <c r="U61" s="146">
        <f t="shared" si="99"/>
        <v>0</v>
      </c>
      <c r="V61" s="167">
        <f t="shared" si="99"/>
        <v>0</v>
      </c>
      <c r="W61" s="167">
        <f t="shared" si="99"/>
        <v>0</v>
      </c>
      <c r="X61" s="118">
        <f t="shared" si="99"/>
        <v>61</v>
      </c>
      <c r="Y61" s="118">
        <f t="shared" si="99"/>
        <v>61</v>
      </c>
      <c r="Z61" s="315">
        <f t="shared" si="99"/>
        <v>61</v>
      </c>
      <c r="AA61" s="146">
        <f t="shared" si="99"/>
        <v>0</v>
      </c>
      <c r="AB61" s="167">
        <f t="shared" si="99"/>
        <v>0</v>
      </c>
      <c r="AC61" s="167">
        <f t="shared" si="99"/>
        <v>0</v>
      </c>
      <c r="AD61" s="118">
        <f t="shared" si="99"/>
        <v>61</v>
      </c>
      <c r="AE61" s="118">
        <f t="shared" si="99"/>
        <v>61</v>
      </c>
      <c r="AF61" s="315">
        <f t="shared" si="99"/>
        <v>61</v>
      </c>
    </row>
    <row r="62" spans="1:32" s="20" customFormat="1" ht="99.75" hidden="1" customHeight="1" x14ac:dyDescent="0.25">
      <c r="A62" s="6">
        <v>919</v>
      </c>
      <c r="B62" s="56"/>
      <c r="C62" s="56"/>
      <c r="D62" s="51" t="s">
        <v>402</v>
      </c>
      <c r="E62" s="47" t="s">
        <v>403</v>
      </c>
      <c r="F62" s="98">
        <v>61</v>
      </c>
      <c r="G62" s="98">
        <v>61</v>
      </c>
      <c r="H62" s="99">
        <v>61</v>
      </c>
      <c r="I62" s="99"/>
      <c r="J62" s="99"/>
      <c r="K62" s="99"/>
      <c r="L62" s="173">
        <f t="shared" si="9"/>
        <v>61</v>
      </c>
      <c r="M62" s="174">
        <f>G62+J62</f>
        <v>61</v>
      </c>
      <c r="N62" s="174">
        <f t="shared" si="10"/>
        <v>61</v>
      </c>
      <c r="O62" s="145"/>
      <c r="P62" s="99"/>
      <c r="Q62" s="99"/>
      <c r="R62" s="118">
        <f>L62+O62</f>
        <v>61</v>
      </c>
      <c r="S62" s="118">
        <f>M62+P62</f>
        <v>61</v>
      </c>
      <c r="T62" s="118">
        <f>N62+Q62</f>
        <v>61</v>
      </c>
      <c r="U62" s="145"/>
      <c r="V62" s="99"/>
      <c r="W62" s="99"/>
      <c r="X62" s="118">
        <f>R62+U62</f>
        <v>61</v>
      </c>
      <c r="Y62" s="118">
        <f>S62+V62</f>
        <v>61</v>
      </c>
      <c r="Z62" s="315">
        <f>T62+W62</f>
        <v>61</v>
      </c>
      <c r="AA62" s="145"/>
      <c r="AB62" s="99"/>
      <c r="AC62" s="99"/>
      <c r="AD62" s="118">
        <f>X62+AA62</f>
        <v>61</v>
      </c>
      <c r="AE62" s="118">
        <f>Y62+AB62</f>
        <v>61</v>
      </c>
      <c r="AF62" s="315">
        <f>Z62+AC62</f>
        <v>61</v>
      </c>
    </row>
    <row r="63" spans="1:32" s="18" customFormat="1" ht="30.75" hidden="1" customHeight="1" x14ac:dyDescent="0.25">
      <c r="A63" s="67"/>
      <c r="B63" s="66"/>
      <c r="C63" s="66"/>
      <c r="D63" s="51"/>
      <c r="E63" s="260" t="s">
        <v>258</v>
      </c>
      <c r="F63" s="328">
        <f>F64+F89+F97+F109+F123+F169</f>
        <v>68947</v>
      </c>
      <c r="G63" s="328">
        <f t="shared" ref="G63:T63" si="100">G64+G89+G97+G109+G123+G169</f>
        <v>68461</v>
      </c>
      <c r="H63" s="328">
        <f t="shared" si="100"/>
        <v>67754</v>
      </c>
      <c r="I63" s="328">
        <f t="shared" si="100"/>
        <v>-3.6600000000000001E-3</v>
      </c>
      <c r="J63" s="328">
        <f t="shared" si="100"/>
        <v>0</v>
      </c>
      <c r="K63" s="328">
        <f t="shared" si="100"/>
        <v>0</v>
      </c>
      <c r="L63" s="329">
        <f t="shared" si="100"/>
        <v>68946.996339999998</v>
      </c>
      <c r="M63" s="329">
        <f t="shared" si="100"/>
        <v>68461</v>
      </c>
      <c r="N63" s="329">
        <f t="shared" si="100"/>
        <v>67754</v>
      </c>
      <c r="O63" s="330">
        <f>O64+O89+O97+O109+O123+O169</f>
        <v>72</v>
      </c>
      <c r="P63" s="328">
        <f t="shared" si="100"/>
        <v>0</v>
      </c>
      <c r="Q63" s="328">
        <f t="shared" si="100"/>
        <v>0</v>
      </c>
      <c r="R63" s="331">
        <f t="shared" si="100"/>
        <v>69018.996339999998</v>
      </c>
      <c r="S63" s="331">
        <f t="shared" si="100"/>
        <v>68461</v>
      </c>
      <c r="T63" s="331">
        <f t="shared" si="100"/>
        <v>67754</v>
      </c>
      <c r="U63" s="332">
        <f t="shared" ref="U63:Z63" si="101">U64+U89+U97+U109+U123+U169</f>
        <v>6716</v>
      </c>
      <c r="V63" s="331">
        <f t="shared" si="101"/>
        <v>0</v>
      </c>
      <c r="W63" s="331">
        <f t="shared" si="101"/>
        <v>0</v>
      </c>
      <c r="X63" s="331">
        <f t="shared" si="101"/>
        <v>75734.996339999998</v>
      </c>
      <c r="Y63" s="331">
        <f t="shared" si="101"/>
        <v>68461</v>
      </c>
      <c r="Z63" s="331">
        <f t="shared" si="101"/>
        <v>67754</v>
      </c>
      <c r="AA63" s="332">
        <f t="shared" ref="AA63:AF63" si="102">AA64+AA89+AA97+AA109+AA123+AA169</f>
        <v>0</v>
      </c>
      <c r="AB63" s="331">
        <f t="shared" si="102"/>
        <v>0</v>
      </c>
      <c r="AC63" s="331">
        <f t="shared" si="102"/>
        <v>0</v>
      </c>
      <c r="AD63" s="331">
        <f t="shared" si="102"/>
        <v>75734.996339999998</v>
      </c>
      <c r="AE63" s="331">
        <f t="shared" si="102"/>
        <v>68461</v>
      </c>
      <c r="AF63" s="331">
        <f t="shared" si="102"/>
        <v>67754</v>
      </c>
    </row>
    <row r="64" spans="1:32" s="13" customFormat="1" ht="37.5" hidden="1" x14ac:dyDescent="0.25">
      <c r="A64" s="19"/>
      <c r="B64" s="56"/>
      <c r="C64" s="56"/>
      <c r="D64" s="103" t="s">
        <v>37</v>
      </c>
      <c r="E64" s="333" t="s">
        <v>139</v>
      </c>
      <c r="F64" s="169">
        <f t="shared" ref="F64:M64" si="103">F65+F67+F82+F85</f>
        <v>48694</v>
      </c>
      <c r="G64" s="169">
        <f t="shared" si="103"/>
        <v>48694</v>
      </c>
      <c r="H64" s="168">
        <f t="shared" si="103"/>
        <v>48694</v>
      </c>
      <c r="I64" s="168">
        <f t="shared" si="103"/>
        <v>0</v>
      </c>
      <c r="J64" s="168">
        <f t="shared" si="103"/>
        <v>0</v>
      </c>
      <c r="K64" s="168">
        <f t="shared" si="103"/>
        <v>0</v>
      </c>
      <c r="L64" s="170">
        <f t="shared" si="103"/>
        <v>48694</v>
      </c>
      <c r="M64" s="171">
        <f t="shared" si="103"/>
        <v>48694</v>
      </c>
      <c r="N64" s="171">
        <f t="shared" ref="N64:S64" si="104">N65+N67+N82+N85</f>
        <v>48694</v>
      </c>
      <c r="O64" s="158">
        <f t="shared" si="104"/>
        <v>-2874</v>
      </c>
      <c r="P64" s="168">
        <f t="shared" si="104"/>
        <v>0</v>
      </c>
      <c r="Q64" s="168">
        <f t="shared" si="104"/>
        <v>0</v>
      </c>
      <c r="R64" s="168">
        <f t="shared" si="104"/>
        <v>45820</v>
      </c>
      <c r="S64" s="168">
        <f t="shared" si="104"/>
        <v>48694</v>
      </c>
      <c r="T64" s="168">
        <f t="shared" ref="T64:Y64" si="105">T65+T67+T82+T85</f>
        <v>48694</v>
      </c>
      <c r="U64" s="168">
        <f t="shared" si="105"/>
        <v>5016</v>
      </c>
      <c r="V64" s="168">
        <f t="shared" si="105"/>
        <v>0</v>
      </c>
      <c r="W64" s="168">
        <f t="shared" si="105"/>
        <v>0</v>
      </c>
      <c r="X64" s="168">
        <f t="shared" si="105"/>
        <v>50836</v>
      </c>
      <c r="Y64" s="168">
        <f t="shared" si="105"/>
        <v>48694</v>
      </c>
      <c r="Z64" s="169">
        <f>Z65+Z67+Z82+Z85</f>
        <v>48694</v>
      </c>
      <c r="AA64" s="168">
        <f t="shared" ref="AA64:AE64" si="106">AA65+AA67+AA82+AA85</f>
        <v>0</v>
      </c>
      <c r="AB64" s="168">
        <f t="shared" si="106"/>
        <v>0</v>
      </c>
      <c r="AC64" s="168">
        <f t="shared" si="106"/>
        <v>0</v>
      </c>
      <c r="AD64" s="168">
        <f t="shared" si="106"/>
        <v>50836</v>
      </c>
      <c r="AE64" s="168">
        <f t="shared" si="106"/>
        <v>48694</v>
      </c>
      <c r="AF64" s="169">
        <f>AF65+AF67+AF82+AF85</f>
        <v>48694</v>
      </c>
    </row>
    <row r="65" spans="1:32" s="9" customFormat="1" ht="29.25" hidden="1" customHeight="1" x14ac:dyDescent="0.25">
      <c r="A65" s="6">
        <v>900</v>
      </c>
      <c r="B65" s="6"/>
      <c r="C65" s="6"/>
      <c r="D65" s="252" t="s">
        <v>38</v>
      </c>
      <c r="E65" s="91" t="s">
        <v>140</v>
      </c>
      <c r="F65" s="190">
        <f>F66</f>
        <v>0</v>
      </c>
      <c r="G65" s="190">
        <f>G66</f>
        <v>0</v>
      </c>
      <c r="H65" s="191">
        <f>H66</f>
        <v>0</v>
      </c>
      <c r="I65" s="99"/>
      <c r="J65" s="99"/>
      <c r="K65" s="99"/>
      <c r="L65" s="192">
        <f t="shared" si="9"/>
        <v>0</v>
      </c>
      <c r="M65" s="193">
        <f>G65+J65</f>
        <v>0</v>
      </c>
      <c r="N65" s="193">
        <f t="shared" si="10"/>
        <v>0</v>
      </c>
      <c r="O65" s="145"/>
      <c r="P65" s="99"/>
      <c r="Q65" s="99"/>
      <c r="R65" s="302">
        <f t="shared" ref="R65:T66" si="107">L65+O65</f>
        <v>0</v>
      </c>
      <c r="S65" s="302">
        <f t="shared" si="107"/>
        <v>0</v>
      </c>
      <c r="T65" s="302">
        <f t="shared" si="107"/>
        <v>0</v>
      </c>
      <c r="U65" s="99"/>
      <c r="V65" s="99"/>
      <c r="W65" s="99"/>
      <c r="X65" s="302">
        <f t="shared" ref="X65:Z66" si="108">R65+U65</f>
        <v>0</v>
      </c>
      <c r="Y65" s="302">
        <f t="shared" si="108"/>
        <v>0</v>
      </c>
      <c r="Z65" s="320">
        <f t="shared" si="108"/>
        <v>0</v>
      </c>
      <c r="AA65" s="99"/>
      <c r="AB65" s="99"/>
      <c r="AC65" s="99"/>
      <c r="AD65" s="302">
        <f t="shared" ref="AD65:AD66" si="109">X65+AA65</f>
        <v>0</v>
      </c>
      <c r="AE65" s="302">
        <f t="shared" ref="AE65:AE66" si="110">Y65+AB65</f>
        <v>0</v>
      </c>
      <c r="AF65" s="320">
        <f t="shared" ref="AF65:AF66" si="111">Z65+AC65</f>
        <v>0</v>
      </c>
    </row>
    <row r="66" spans="1:32" s="9" customFormat="1" ht="36" hidden="1" customHeight="1" x14ac:dyDescent="0.25">
      <c r="A66" s="6">
        <v>900</v>
      </c>
      <c r="B66" s="6"/>
      <c r="C66" s="6"/>
      <c r="D66" s="90" t="s">
        <v>39</v>
      </c>
      <c r="E66" s="176" t="s">
        <v>141</v>
      </c>
      <c r="F66" s="190"/>
      <c r="G66" s="190"/>
      <c r="H66" s="191"/>
      <c r="I66" s="99"/>
      <c r="J66" s="99"/>
      <c r="K66" s="99"/>
      <c r="L66" s="192">
        <f t="shared" si="9"/>
        <v>0</v>
      </c>
      <c r="M66" s="193">
        <f>G66+J66</f>
        <v>0</v>
      </c>
      <c r="N66" s="193">
        <f t="shared" si="10"/>
        <v>0</v>
      </c>
      <c r="O66" s="145"/>
      <c r="P66" s="99"/>
      <c r="Q66" s="99"/>
      <c r="R66" s="302">
        <f t="shared" si="107"/>
        <v>0</v>
      </c>
      <c r="S66" s="302">
        <f t="shared" si="107"/>
        <v>0</v>
      </c>
      <c r="T66" s="302">
        <f t="shared" si="107"/>
        <v>0</v>
      </c>
      <c r="U66" s="99"/>
      <c r="V66" s="99"/>
      <c r="W66" s="99"/>
      <c r="X66" s="302">
        <f t="shared" si="108"/>
        <v>0</v>
      </c>
      <c r="Y66" s="302">
        <f t="shared" si="108"/>
        <v>0</v>
      </c>
      <c r="Z66" s="320">
        <f t="shared" si="108"/>
        <v>0</v>
      </c>
      <c r="AA66" s="99"/>
      <c r="AB66" s="99"/>
      <c r="AC66" s="99"/>
      <c r="AD66" s="302">
        <f t="shared" si="109"/>
        <v>0</v>
      </c>
      <c r="AE66" s="302">
        <f t="shared" si="110"/>
        <v>0</v>
      </c>
      <c r="AF66" s="320">
        <f t="shared" si="111"/>
        <v>0</v>
      </c>
    </row>
    <row r="67" spans="1:32" s="20" customFormat="1" ht="112.5" hidden="1" x14ac:dyDescent="0.25">
      <c r="A67" s="19"/>
      <c r="B67" s="56"/>
      <c r="C67" s="56"/>
      <c r="D67" s="103" t="s">
        <v>40</v>
      </c>
      <c r="E67" s="194" t="s">
        <v>476</v>
      </c>
      <c r="F67" s="98">
        <f t="shared" ref="F67:M67" si="112">F68+F72+F75+F78</f>
        <v>45564</v>
      </c>
      <c r="G67" s="98">
        <f t="shared" si="112"/>
        <v>45564</v>
      </c>
      <c r="H67" s="99">
        <f t="shared" si="112"/>
        <v>45564</v>
      </c>
      <c r="I67" s="99">
        <f t="shared" si="112"/>
        <v>0</v>
      </c>
      <c r="J67" s="99">
        <f t="shared" si="112"/>
        <v>0</v>
      </c>
      <c r="K67" s="99">
        <f t="shared" si="112"/>
        <v>0</v>
      </c>
      <c r="L67" s="195">
        <f t="shared" si="112"/>
        <v>45564</v>
      </c>
      <c r="M67" s="196">
        <f t="shared" si="112"/>
        <v>45564</v>
      </c>
      <c r="N67" s="196">
        <f t="shared" ref="N67:S67" si="113">N68+N72+N75+N78</f>
        <v>45564</v>
      </c>
      <c r="O67" s="145">
        <f t="shared" si="113"/>
        <v>-2874</v>
      </c>
      <c r="P67" s="99">
        <f t="shared" si="113"/>
        <v>0</v>
      </c>
      <c r="Q67" s="99">
        <f t="shared" si="113"/>
        <v>0</v>
      </c>
      <c r="R67" s="303">
        <f t="shared" si="113"/>
        <v>42690</v>
      </c>
      <c r="S67" s="303">
        <f t="shared" si="113"/>
        <v>45564</v>
      </c>
      <c r="T67" s="303">
        <f t="shared" ref="T67:Y67" si="114">T68+T72+T75+T78</f>
        <v>45564</v>
      </c>
      <c r="U67" s="99">
        <f t="shared" si="114"/>
        <v>4538</v>
      </c>
      <c r="V67" s="99">
        <f t="shared" si="114"/>
        <v>0</v>
      </c>
      <c r="W67" s="99">
        <f t="shared" si="114"/>
        <v>0</v>
      </c>
      <c r="X67" s="303">
        <f t="shared" si="114"/>
        <v>47228</v>
      </c>
      <c r="Y67" s="303">
        <f t="shared" si="114"/>
        <v>45564</v>
      </c>
      <c r="Z67" s="321">
        <f>Z68+Z72+Z75+Z78</f>
        <v>45564</v>
      </c>
      <c r="AA67" s="99">
        <f t="shared" ref="AA67:AE67" si="115">AA68+AA72+AA75+AA78</f>
        <v>0</v>
      </c>
      <c r="AB67" s="99">
        <f t="shared" si="115"/>
        <v>0</v>
      </c>
      <c r="AC67" s="99">
        <f t="shared" si="115"/>
        <v>0</v>
      </c>
      <c r="AD67" s="303">
        <f t="shared" si="115"/>
        <v>47228</v>
      </c>
      <c r="AE67" s="303">
        <f t="shared" si="115"/>
        <v>45564</v>
      </c>
      <c r="AF67" s="321">
        <f>AF68+AF72+AF75+AF78</f>
        <v>45564</v>
      </c>
    </row>
    <row r="68" spans="1:32" s="20" customFormat="1" ht="75" hidden="1" x14ac:dyDescent="0.25">
      <c r="A68" s="19"/>
      <c r="B68" s="56"/>
      <c r="C68" s="56"/>
      <c r="D68" s="51" t="s">
        <v>41</v>
      </c>
      <c r="E68" s="105" t="s">
        <v>142</v>
      </c>
      <c r="F68" s="172">
        <f t="shared" ref="F68:M68" si="116">F69</f>
        <v>26000</v>
      </c>
      <c r="G68" s="172">
        <f t="shared" si="116"/>
        <v>26000</v>
      </c>
      <c r="H68" s="167">
        <f t="shared" si="116"/>
        <v>26000</v>
      </c>
      <c r="I68" s="167">
        <f t="shared" si="116"/>
        <v>0</v>
      </c>
      <c r="J68" s="167">
        <f t="shared" si="116"/>
        <v>0</v>
      </c>
      <c r="K68" s="167">
        <f t="shared" si="116"/>
        <v>0</v>
      </c>
      <c r="L68" s="173">
        <f t="shared" si="116"/>
        <v>26000</v>
      </c>
      <c r="M68" s="174">
        <f t="shared" si="116"/>
        <v>26000</v>
      </c>
      <c r="N68" s="174">
        <f t="shared" ref="N68:AF68" si="117">N69</f>
        <v>26000</v>
      </c>
      <c r="O68" s="146">
        <f t="shared" si="117"/>
        <v>-874</v>
      </c>
      <c r="P68" s="167">
        <f t="shared" si="117"/>
        <v>0</v>
      </c>
      <c r="Q68" s="167">
        <f t="shared" si="117"/>
        <v>0</v>
      </c>
      <c r="R68" s="167">
        <f t="shared" si="117"/>
        <v>25126</v>
      </c>
      <c r="S68" s="167">
        <f t="shared" si="117"/>
        <v>26000</v>
      </c>
      <c r="T68" s="167">
        <f t="shared" si="117"/>
        <v>26000</v>
      </c>
      <c r="U68" s="167">
        <f t="shared" si="117"/>
        <v>2538</v>
      </c>
      <c r="V68" s="167">
        <f t="shared" si="117"/>
        <v>0</v>
      </c>
      <c r="W68" s="167">
        <f t="shared" si="117"/>
        <v>0</v>
      </c>
      <c r="X68" s="167">
        <f t="shared" si="117"/>
        <v>27664</v>
      </c>
      <c r="Y68" s="167">
        <f t="shared" si="117"/>
        <v>26000</v>
      </c>
      <c r="Z68" s="172">
        <f t="shared" si="117"/>
        <v>26000</v>
      </c>
      <c r="AA68" s="167">
        <f t="shared" si="117"/>
        <v>0</v>
      </c>
      <c r="AB68" s="167">
        <f t="shared" si="117"/>
        <v>0</v>
      </c>
      <c r="AC68" s="167">
        <f t="shared" si="117"/>
        <v>0</v>
      </c>
      <c r="AD68" s="167">
        <f t="shared" si="117"/>
        <v>27664</v>
      </c>
      <c r="AE68" s="167">
        <f t="shared" si="117"/>
        <v>26000</v>
      </c>
      <c r="AF68" s="172">
        <f t="shared" si="117"/>
        <v>26000</v>
      </c>
    </row>
    <row r="69" spans="1:32" s="20" customFormat="1" ht="93.75" hidden="1" x14ac:dyDescent="0.25">
      <c r="A69" s="19"/>
      <c r="B69" s="56"/>
      <c r="C69" s="56"/>
      <c r="D69" s="51" t="s">
        <v>42</v>
      </c>
      <c r="E69" s="182" t="s">
        <v>418</v>
      </c>
      <c r="F69" s="98">
        <f t="shared" ref="F69:M69" si="118">F70+F71</f>
        <v>26000</v>
      </c>
      <c r="G69" s="98">
        <f t="shared" si="118"/>
        <v>26000</v>
      </c>
      <c r="H69" s="99">
        <f t="shared" si="118"/>
        <v>26000</v>
      </c>
      <c r="I69" s="99">
        <f t="shared" si="118"/>
        <v>0</v>
      </c>
      <c r="J69" s="99">
        <f t="shared" si="118"/>
        <v>0</v>
      </c>
      <c r="K69" s="99">
        <f t="shared" si="118"/>
        <v>0</v>
      </c>
      <c r="L69" s="195">
        <f t="shared" si="118"/>
        <v>26000</v>
      </c>
      <c r="M69" s="196">
        <f t="shared" si="118"/>
        <v>26000</v>
      </c>
      <c r="N69" s="196">
        <f t="shared" ref="N69:S69" si="119">N70+N71</f>
        <v>26000</v>
      </c>
      <c r="O69" s="145">
        <f t="shared" si="119"/>
        <v>-874</v>
      </c>
      <c r="P69" s="99">
        <f t="shared" si="119"/>
        <v>0</v>
      </c>
      <c r="Q69" s="99">
        <f t="shared" si="119"/>
        <v>0</v>
      </c>
      <c r="R69" s="303">
        <f t="shared" si="119"/>
        <v>25126</v>
      </c>
      <c r="S69" s="303">
        <f t="shared" si="119"/>
        <v>26000</v>
      </c>
      <c r="T69" s="303">
        <f t="shared" ref="T69:Y69" si="120">T70+T71</f>
        <v>26000</v>
      </c>
      <c r="U69" s="99">
        <f t="shared" si="120"/>
        <v>2538</v>
      </c>
      <c r="V69" s="99">
        <f t="shared" si="120"/>
        <v>0</v>
      </c>
      <c r="W69" s="99">
        <f t="shared" si="120"/>
        <v>0</v>
      </c>
      <c r="X69" s="303">
        <f t="shared" si="120"/>
        <v>27664</v>
      </c>
      <c r="Y69" s="303">
        <f t="shared" si="120"/>
        <v>26000</v>
      </c>
      <c r="Z69" s="321">
        <f>Z70+Z71</f>
        <v>26000</v>
      </c>
      <c r="AA69" s="99">
        <f t="shared" ref="AA69:AE69" si="121">AA70+AA71</f>
        <v>0</v>
      </c>
      <c r="AB69" s="99">
        <f t="shared" si="121"/>
        <v>0</v>
      </c>
      <c r="AC69" s="99">
        <f t="shared" si="121"/>
        <v>0</v>
      </c>
      <c r="AD69" s="303">
        <f t="shared" si="121"/>
        <v>27664</v>
      </c>
      <c r="AE69" s="303">
        <f t="shared" si="121"/>
        <v>26000</v>
      </c>
      <c r="AF69" s="321">
        <f>AF70+AF71</f>
        <v>26000</v>
      </c>
    </row>
    <row r="70" spans="1:32" s="13" customFormat="1" ht="114" hidden="1" x14ac:dyDescent="0.25">
      <c r="A70" s="12">
        <v>905</v>
      </c>
      <c r="B70" s="227"/>
      <c r="C70" s="227"/>
      <c r="D70" s="51" t="s">
        <v>474</v>
      </c>
      <c r="E70" s="47" t="s">
        <v>419</v>
      </c>
      <c r="F70" s="98">
        <v>26000</v>
      </c>
      <c r="G70" s="98">
        <v>26000</v>
      </c>
      <c r="H70" s="99">
        <v>26000</v>
      </c>
      <c r="I70" s="99"/>
      <c r="J70" s="99"/>
      <c r="K70" s="99"/>
      <c r="L70" s="173">
        <f t="shared" si="9"/>
        <v>26000</v>
      </c>
      <c r="M70" s="174">
        <f>G70+J70</f>
        <v>26000</v>
      </c>
      <c r="N70" s="174">
        <f t="shared" si="10"/>
        <v>26000</v>
      </c>
      <c r="O70" s="145">
        <v>-874</v>
      </c>
      <c r="P70" s="99"/>
      <c r="Q70" s="99"/>
      <c r="R70" s="167">
        <f t="shared" ref="R70:T71" si="122">L70+O70</f>
        <v>25126</v>
      </c>
      <c r="S70" s="167">
        <f t="shared" si="122"/>
        <v>26000</v>
      </c>
      <c r="T70" s="167">
        <f t="shared" si="122"/>
        <v>26000</v>
      </c>
      <c r="U70" s="99">
        <v>2538</v>
      </c>
      <c r="V70" s="99"/>
      <c r="W70" s="99"/>
      <c r="X70" s="167">
        <f t="shared" ref="X70:Z71" si="123">R70+U70</f>
        <v>27664</v>
      </c>
      <c r="Y70" s="167">
        <f t="shared" si="123"/>
        <v>26000</v>
      </c>
      <c r="Z70" s="172">
        <f t="shared" si="123"/>
        <v>26000</v>
      </c>
      <c r="AA70" s="99"/>
      <c r="AB70" s="99"/>
      <c r="AC70" s="99"/>
      <c r="AD70" s="167">
        <f t="shared" ref="AD70:AD71" si="124">X70+AA70</f>
        <v>27664</v>
      </c>
      <c r="AE70" s="167">
        <f t="shared" ref="AE70:AE71" si="125">Y70+AB70</f>
        <v>26000</v>
      </c>
      <c r="AF70" s="172">
        <f t="shared" ref="AF70:AF71" si="126">Z70+AC70</f>
        <v>26000</v>
      </c>
    </row>
    <row r="71" spans="1:32" s="20" customFormat="1" ht="95.25" hidden="1" x14ac:dyDescent="0.25">
      <c r="A71" s="19">
        <v>905</v>
      </c>
      <c r="B71" s="56"/>
      <c r="C71" s="56"/>
      <c r="D71" s="51" t="s">
        <v>475</v>
      </c>
      <c r="E71" s="47" t="s">
        <v>420</v>
      </c>
      <c r="F71" s="98">
        <v>0</v>
      </c>
      <c r="G71" s="98">
        <v>0</v>
      </c>
      <c r="H71" s="99">
        <v>0</v>
      </c>
      <c r="I71" s="99"/>
      <c r="J71" s="99"/>
      <c r="K71" s="99"/>
      <c r="L71" s="173">
        <f t="shared" si="9"/>
        <v>0</v>
      </c>
      <c r="M71" s="174">
        <f>G71+J71</f>
        <v>0</v>
      </c>
      <c r="N71" s="174">
        <f t="shared" si="10"/>
        <v>0</v>
      </c>
      <c r="O71" s="145"/>
      <c r="P71" s="99"/>
      <c r="Q71" s="99"/>
      <c r="R71" s="167">
        <f t="shared" si="122"/>
        <v>0</v>
      </c>
      <c r="S71" s="167">
        <f t="shared" si="122"/>
        <v>0</v>
      </c>
      <c r="T71" s="167">
        <f t="shared" si="122"/>
        <v>0</v>
      </c>
      <c r="U71" s="99"/>
      <c r="V71" s="99"/>
      <c r="W71" s="99"/>
      <c r="X71" s="167">
        <f t="shared" si="123"/>
        <v>0</v>
      </c>
      <c r="Y71" s="167">
        <f t="shared" si="123"/>
        <v>0</v>
      </c>
      <c r="Z71" s="172">
        <f t="shared" si="123"/>
        <v>0</v>
      </c>
      <c r="AA71" s="99"/>
      <c r="AB71" s="99"/>
      <c r="AC71" s="99"/>
      <c r="AD71" s="167">
        <f t="shared" si="124"/>
        <v>0</v>
      </c>
      <c r="AE71" s="167">
        <f t="shared" si="125"/>
        <v>0</v>
      </c>
      <c r="AF71" s="172">
        <f t="shared" si="126"/>
        <v>0</v>
      </c>
    </row>
    <row r="72" spans="1:32" s="20" customFormat="1" ht="93.75" hidden="1" x14ac:dyDescent="0.25">
      <c r="A72" s="19"/>
      <c r="B72" s="56"/>
      <c r="C72" s="56"/>
      <c r="D72" s="51" t="s">
        <v>43</v>
      </c>
      <c r="E72" s="105" t="s">
        <v>143</v>
      </c>
      <c r="F72" s="172">
        <f t="shared" ref="F72:M73" si="127">F73</f>
        <v>2330</v>
      </c>
      <c r="G72" s="172">
        <f t="shared" si="127"/>
        <v>2330</v>
      </c>
      <c r="H72" s="167">
        <f t="shared" si="127"/>
        <v>2330</v>
      </c>
      <c r="I72" s="167">
        <f t="shared" si="127"/>
        <v>0</v>
      </c>
      <c r="J72" s="167">
        <f t="shared" si="127"/>
        <v>0</v>
      </c>
      <c r="K72" s="167">
        <f t="shared" si="127"/>
        <v>0</v>
      </c>
      <c r="L72" s="173">
        <f t="shared" si="127"/>
        <v>2330</v>
      </c>
      <c r="M72" s="174">
        <f t="shared" si="127"/>
        <v>2330</v>
      </c>
      <c r="N72" s="174">
        <f t="shared" ref="N72:AC73" si="128">N73</f>
        <v>2330</v>
      </c>
      <c r="O72" s="146">
        <f t="shared" si="128"/>
        <v>-2000</v>
      </c>
      <c r="P72" s="167">
        <f t="shared" si="128"/>
        <v>0</v>
      </c>
      <c r="Q72" s="167">
        <f t="shared" si="128"/>
        <v>0</v>
      </c>
      <c r="R72" s="167">
        <f t="shared" si="128"/>
        <v>330</v>
      </c>
      <c r="S72" s="167">
        <f t="shared" si="128"/>
        <v>2330</v>
      </c>
      <c r="T72" s="167">
        <f t="shared" si="128"/>
        <v>2330</v>
      </c>
      <c r="U72" s="167">
        <f t="shared" si="128"/>
        <v>2000</v>
      </c>
      <c r="V72" s="167">
        <f t="shared" si="128"/>
        <v>0</v>
      </c>
      <c r="W72" s="167">
        <f t="shared" si="128"/>
        <v>0</v>
      </c>
      <c r="X72" s="167">
        <f t="shared" si="128"/>
        <v>2330</v>
      </c>
      <c r="Y72" s="167">
        <f t="shared" si="128"/>
        <v>2330</v>
      </c>
      <c r="Z72" s="172">
        <f t="shared" si="128"/>
        <v>2330</v>
      </c>
      <c r="AA72" s="167">
        <f t="shared" si="128"/>
        <v>0</v>
      </c>
      <c r="AB72" s="167">
        <f t="shared" si="128"/>
        <v>0</v>
      </c>
      <c r="AC72" s="167">
        <f t="shared" si="128"/>
        <v>0</v>
      </c>
      <c r="AD72" s="167">
        <f t="shared" ref="AA72:AF73" si="129">AD73</f>
        <v>2330</v>
      </c>
      <c r="AE72" s="167">
        <f t="shared" si="129"/>
        <v>2330</v>
      </c>
      <c r="AF72" s="172">
        <f t="shared" si="129"/>
        <v>2330</v>
      </c>
    </row>
    <row r="73" spans="1:32" s="13" customFormat="1" ht="93.75" hidden="1" x14ac:dyDescent="0.25">
      <c r="A73" s="291"/>
      <c r="B73" s="227"/>
      <c r="C73" s="227"/>
      <c r="D73" s="51" t="s">
        <v>44</v>
      </c>
      <c r="E73" s="47" t="s">
        <v>144</v>
      </c>
      <c r="F73" s="98">
        <f t="shared" si="127"/>
        <v>2330</v>
      </c>
      <c r="G73" s="98">
        <f t="shared" si="127"/>
        <v>2330</v>
      </c>
      <c r="H73" s="99">
        <f t="shared" si="127"/>
        <v>2330</v>
      </c>
      <c r="I73" s="99">
        <f t="shared" si="127"/>
        <v>0</v>
      </c>
      <c r="J73" s="99">
        <f t="shared" si="127"/>
        <v>0</v>
      </c>
      <c r="K73" s="99">
        <f t="shared" si="127"/>
        <v>0</v>
      </c>
      <c r="L73" s="195">
        <f t="shared" si="127"/>
        <v>2330</v>
      </c>
      <c r="M73" s="196">
        <f t="shared" si="127"/>
        <v>2330</v>
      </c>
      <c r="N73" s="196">
        <f t="shared" si="128"/>
        <v>2330</v>
      </c>
      <c r="O73" s="145">
        <f t="shared" si="128"/>
        <v>-2000</v>
      </c>
      <c r="P73" s="99">
        <f t="shared" si="128"/>
        <v>0</v>
      </c>
      <c r="Q73" s="99">
        <f t="shared" si="128"/>
        <v>0</v>
      </c>
      <c r="R73" s="303">
        <f t="shared" si="128"/>
        <v>330</v>
      </c>
      <c r="S73" s="303">
        <f t="shared" si="128"/>
        <v>2330</v>
      </c>
      <c r="T73" s="303">
        <f t="shared" si="128"/>
        <v>2330</v>
      </c>
      <c r="U73" s="99">
        <f t="shared" si="128"/>
        <v>2000</v>
      </c>
      <c r="V73" s="99">
        <f t="shared" si="128"/>
        <v>0</v>
      </c>
      <c r="W73" s="99">
        <f t="shared" si="128"/>
        <v>0</v>
      </c>
      <c r="X73" s="303">
        <f t="shared" si="128"/>
        <v>2330</v>
      </c>
      <c r="Y73" s="303">
        <f t="shared" si="128"/>
        <v>2330</v>
      </c>
      <c r="Z73" s="321">
        <f t="shared" si="128"/>
        <v>2330</v>
      </c>
      <c r="AA73" s="99">
        <f t="shared" si="129"/>
        <v>0</v>
      </c>
      <c r="AB73" s="99">
        <f t="shared" si="129"/>
        <v>0</v>
      </c>
      <c r="AC73" s="99">
        <f t="shared" si="129"/>
        <v>0</v>
      </c>
      <c r="AD73" s="303">
        <f t="shared" si="129"/>
        <v>2330</v>
      </c>
      <c r="AE73" s="303">
        <f t="shared" si="129"/>
        <v>2330</v>
      </c>
      <c r="AF73" s="321">
        <f t="shared" si="129"/>
        <v>2330</v>
      </c>
    </row>
    <row r="74" spans="1:32" s="13" customFormat="1" ht="112.5" hidden="1" x14ac:dyDescent="0.25">
      <c r="A74" s="12">
        <v>905</v>
      </c>
      <c r="B74" s="227"/>
      <c r="C74" s="227"/>
      <c r="D74" s="51" t="s">
        <v>428</v>
      </c>
      <c r="E74" s="47" t="s">
        <v>429</v>
      </c>
      <c r="F74" s="98">
        <v>2330</v>
      </c>
      <c r="G74" s="98">
        <v>2330</v>
      </c>
      <c r="H74" s="99">
        <v>2330</v>
      </c>
      <c r="I74" s="99"/>
      <c r="J74" s="99"/>
      <c r="K74" s="99"/>
      <c r="L74" s="173">
        <f t="shared" si="9"/>
        <v>2330</v>
      </c>
      <c r="M74" s="174">
        <f>G74+J74</f>
        <v>2330</v>
      </c>
      <c r="N74" s="174">
        <f t="shared" si="10"/>
        <v>2330</v>
      </c>
      <c r="O74" s="145">
        <v>-2000</v>
      </c>
      <c r="P74" s="99"/>
      <c r="Q74" s="99"/>
      <c r="R74" s="167">
        <f>L74+O74</f>
        <v>330</v>
      </c>
      <c r="S74" s="167">
        <f>M74+P74</f>
        <v>2330</v>
      </c>
      <c r="T74" s="167">
        <f>N74+Q74</f>
        <v>2330</v>
      </c>
      <c r="U74" s="99">
        <v>2000</v>
      </c>
      <c r="V74" s="99"/>
      <c r="W74" s="99"/>
      <c r="X74" s="167">
        <f>R74+U74</f>
        <v>2330</v>
      </c>
      <c r="Y74" s="167">
        <f>S74+V74</f>
        <v>2330</v>
      </c>
      <c r="Z74" s="172">
        <f>T74+W74</f>
        <v>2330</v>
      </c>
      <c r="AA74" s="99"/>
      <c r="AB74" s="99"/>
      <c r="AC74" s="99"/>
      <c r="AD74" s="167">
        <f>X74+AA74</f>
        <v>2330</v>
      </c>
      <c r="AE74" s="167">
        <f>Y74+AB74</f>
        <v>2330</v>
      </c>
      <c r="AF74" s="172">
        <f>Z74+AC74</f>
        <v>2330</v>
      </c>
    </row>
    <row r="75" spans="1:32" s="20" customFormat="1" ht="93.75" hidden="1" x14ac:dyDescent="0.25">
      <c r="A75" s="19"/>
      <c r="B75" s="56"/>
      <c r="C75" s="56"/>
      <c r="D75" s="51" t="s">
        <v>45</v>
      </c>
      <c r="E75" s="105" t="s">
        <v>145</v>
      </c>
      <c r="F75" s="172">
        <f t="shared" ref="F75:U76" si="130">F76</f>
        <v>434</v>
      </c>
      <c r="G75" s="172">
        <f t="shared" si="130"/>
        <v>434</v>
      </c>
      <c r="H75" s="167">
        <f t="shared" si="130"/>
        <v>434</v>
      </c>
      <c r="I75" s="167">
        <f t="shared" si="130"/>
        <v>0</v>
      </c>
      <c r="J75" s="167">
        <f t="shared" si="130"/>
        <v>0</v>
      </c>
      <c r="K75" s="167">
        <f t="shared" si="130"/>
        <v>0</v>
      </c>
      <c r="L75" s="173">
        <f t="shared" si="130"/>
        <v>434</v>
      </c>
      <c r="M75" s="174">
        <f t="shared" si="130"/>
        <v>434</v>
      </c>
      <c r="N75" s="174">
        <f t="shared" si="130"/>
        <v>434</v>
      </c>
      <c r="O75" s="146">
        <f t="shared" si="130"/>
        <v>0</v>
      </c>
      <c r="P75" s="167">
        <f t="shared" si="130"/>
        <v>0</v>
      </c>
      <c r="Q75" s="167">
        <f t="shared" si="130"/>
        <v>0</v>
      </c>
      <c r="R75" s="167">
        <f t="shared" si="130"/>
        <v>434</v>
      </c>
      <c r="S75" s="167">
        <f t="shared" si="130"/>
        <v>434</v>
      </c>
      <c r="T75" s="167">
        <f t="shared" si="130"/>
        <v>434</v>
      </c>
      <c r="U75" s="167">
        <f t="shared" si="130"/>
        <v>0</v>
      </c>
      <c r="V75" s="167">
        <f t="shared" ref="U75:AF76" si="131">V76</f>
        <v>0</v>
      </c>
      <c r="W75" s="167">
        <f t="shared" si="131"/>
        <v>0</v>
      </c>
      <c r="X75" s="167">
        <f t="shared" si="131"/>
        <v>434</v>
      </c>
      <c r="Y75" s="167">
        <f t="shared" si="131"/>
        <v>434</v>
      </c>
      <c r="Z75" s="172">
        <f t="shared" si="131"/>
        <v>434</v>
      </c>
      <c r="AA75" s="167">
        <f t="shared" si="131"/>
        <v>0</v>
      </c>
      <c r="AB75" s="167">
        <f t="shared" si="131"/>
        <v>0</v>
      </c>
      <c r="AC75" s="167">
        <f t="shared" si="131"/>
        <v>0</v>
      </c>
      <c r="AD75" s="167">
        <f t="shared" si="131"/>
        <v>434</v>
      </c>
      <c r="AE75" s="167">
        <f t="shared" si="131"/>
        <v>434</v>
      </c>
      <c r="AF75" s="172">
        <f t="shared" si="131"/>
        <v>434</v>
      </c>
    </row>
    <row r="76" spans="1:32" s="20" customFormat="1" ht="75" hidden="1" x14ac:dyDescent="0.25">
      <c r="A76" s="19"/>
      <c r="B76" s="56"/>
      <c r="C76" s="56"/>
      <c r="D76" s="51" t="s">
        <v>46</v>
      </c>
      <c r="E76" s="182" t="s">
        <v>146</v>
      </c>
      <c r="F76" s="172">
        <f>F77</f>
        <v>434</v>
      </c>
      <c r="G76" s="172">
        <f t="shared" si="130"/>
        <v>434</v>
      </c>
      <c r="H76" s="167">
        <f t="shared" si="130"/>
        <v>434</v>
      </c>
      <c r="I76" s="167">
        <f t="shared" si="130"/>
        <v>0</v>
      </c>
      <c r="J76" s="167">
        <f t="shared" si="130"/>
        <v>0</v>
      </c>
      <c r="K76" s="167">
        <f t="shared" si="130"/>
        <v>0</v>
      </c>
      <c r="L76" s="173">
        <f t="shared" si="130"/>
        <v>434</v>
      </c>
      <c r="M76" s="174">
        <f t="shared" si="130"/>
        <v>434</v>
      </c>
      <c r="N76" s="174">
        <f t="shared" si="130"/>
        <v>434</v>
      </c>
      <c r="O76" s="146">
        <f t="shared" si="130"/>
        <v>0</v>
      </c>
      <c r="P76" s="167">
        <f t="shared" si="130"/>
        <v>0</v>
      </c>
      <c r="Q76" s="167">
        <f t="shared" si="130"/>
        <v>0</v>
      </c>
      <c r="R76" s="167">
        <f t="shared" si="130"/>
        <v>434</v>
      </c>
      <c r="S76" s="167">
        <f t="shared" si="130"/>
        <v>434</v>
      </c>
      <c r="T76" s="167">
        <f t="shared" si="130"/>
        <v>434</v>
      </c>
      <c r="U76" s="167">
        <f t="shared" si="131"/>
        <v>0</v>
      </c>
      <c r="V76" s="167">
        <f t="shared" si="131"/>
        <v>0</v>
      </c>
      <c r="W76" s="167">
        <f t="shared" si="131"/>
        <v>0</v>
      </c>
      <c r="X76" s="167">
        <f t="shared" si="131"/>
        <v>434</v>
      </c>
      <c r="Y76" s="167">
        <f t="shared" si="131"/>
        <v>434</v>
      </c>
      <c r="Z76" s="172">
        <f t="shared" si="131"/>
        <v>434</v>
      </c>
      <c r="AA76" s="167">
        <f t="shared" si="131"/>
        <v>0</v>
      </c>
      <c r="AB76" s="167">
        <f t="shared" si="131"/>
        <v>0</v>
      </c>
      <c r="AC76" s="167">
        <f t="shared" si="131"/>
        <v>0</v>
      </c>
      <c r="AD76" s="167">
        <f t="shared" si="131"/>
        <v>434</v>
      </c>
      <c r="AE76" s="167">
        <f t="shared" si="131"/>
        <v>434</v>
      </c>
      <c r="AF76" s="172">
        <f t="shared" si="131"/>
        <v>434</v>
      </c>
    </row>
    <row r="77" spans="1:32" s="20" customFormat="1" ht="93.75" hidden="1" x14ac:dyDescent="0.25">
      <c r="A77" s="6">
        <v>905</v>
      </c>
      <c r="B77" s="56"/>
      <c r="C77" s="56"/>
      <c r="D77" s="51" t="s">
        <v>391</v>
      </c>
      <c r="E77" s="47" t="s">
        <v>392</v>
      </c>
      <c r="F77" s="98">
        <v>434</v>
      </c>
      <c r="G77" s="98">
        <v>434</v>
      </c>
      <c r="H77" s="99">
        <v>434</v>
      </c>
      <c r="I77" s="99"/>
      <c r="J77" s="99"/>
      <c r="K77" s="99"/>
      <c r="L77" s="173">
        <f t="shared" si="9"/>
        <v>434</v>
      </c>
      <c r="M77" s="174">
        <f>G77+J77</f>
        <v>434</v>
      </c>
      <c r="N77" s="174">
        <f t="shared" si="10"/>
        <v>434</v>
      </c>
      <c r="O77" s="145"/>
      <c r="P77" s="99"/>
      <c r="Q77" s="99"/>
      <c r="R77" s="167">
        <f>L77+O77</f>
        <v>434</v>
      </c>
      <c r="S77" s="167">
        <f>M77+P77</f>
        <v>434</v>
      </c>
      <c r="T77" s="167">
        <f>N77+Q77</f>
        <v>434</v>
      </c>
      <c r="U77" s="99"/>
      <c r="V77" s="99"/>
      <c r="W77" s="99"/>
      <c r="X77" s="167">
        <f>R77+U77</f>
        <v>434</v>
      </c>
      <c r="Y77" s="167">
        <f>S77+V77</f>
        <v>434</v>
      </c>
      <c r="Z77" s="172">
        <f>T77+W77</f>
        <v>434</v>
      </c>
      <c r="AA77" s="99"/>
      <c r="AB77" s="99"/>
      <c r="AC77" s="99"/>
      <c r="AD77" s="167">
        <f>X77+AA77</f>
        <v>434</v>
      </c>
      <c r="AE77" s="167">
        <f>Y77+AB77</f>
        <v>434</v>
      </c>
      <c r="AF77" s="172">
        <f>Z77+AC77</f>
        <v>434</v>
      </c>
    </row>
    <row r="78" spans="1:32" s="20" customFormat="1" ht="56.25" hidden="1" x14ac:dyDescent="0.25">
      <c r="A78" s="6"/>
      <c r="B78" s="56"/>
      <c r="C78" s="56"/>
      <c r="D78" s="51" t="s">
        <v>47</v>
      </c>
      <c r="E78" s="182" t="s">
        <v>147</v>
      </c>
      <c r="F78" s="172">
        <f t="shared" ref="F78:AF78" si="132">F79</f>
        <v>16800</v>
      </c>
      <c r="G78" s="172">
        <f t="shared" si="132"/>
        <v>16800</v>
      </c>
      <c r="H78" s="167">
        <f t="shared" si="132"/>
        <v>16800</v>
      </c>
      <c r="I78" s="167">
        <f t="shared" si="132"/>
        <v>0</v>
      </c>
      <c r="J78" s="167">
        <f t="shared" si="132"/>
        <v>0</v>
      </c>
      <c r="K78" s="167">
        <f t="shared" si="132"/>
        <v>0</v>
      </c>
      <c r="L78" s="173">
        <f t="shared" si="132"/>
        <v>16800</v>
      </c>
      <c r="M78" s="174">
        <f t="shared" si="132"/>
        <v>16800</v>
      </c>
      <c r="N78" s="174">
        <f t="shared" si="132"/>
        <v>16800</v>
      </c>
      <c r="O78" s="146">
        <f t="shared" si="132"/>
        <v>0</v>
      </c>
      <c r="P78" s="167">
        <f t="shared" si="132"/>
        <v>0</v>
      </c>
      <c r="Q78" s="167">
        <f t="shared" si="132"/>
        <v>0</v>
      </c>
      <c r="R78" s="167">
        <f t="shared" si="132"/>
        <v>16800</v>
      </c>
      <c r="S78" s="167">
        <f t="shared" si="132"/>
        <v>16800</v>
      </c>
      <c r="T78" s="167">
        <f t="shared" si="132"/>
        <v>16800</v>
      </c>
      <c r="U78" s="167">
        <f t="shared" si="132"/>
        <v>0</v>
      </c>
      <c r="V78" s="167">
        <f t="shared" si="132"/>
        <v>0</v>
      </c>
      <c r="W78" s="167">
        <f t="shared" si="132"/>
        <v>0</v>
      </c>
      <c r="X78" s="167">
        <f t="shared" si="132"/>
        <v>16800</v>
      </c>
      <c r="Y78" s="167">
        <f t="shared" si="132"/>
        <v>16800</v>
      </c>
      <c r="Z78" s="172">
        <f t="shared" si="132"/>
        <v>16800</v>
      </c>
      <c r="AA78" s="167">
        <f t="shared" si="132"/>
        <v>0</v>
      </c>
      <c r="AB78" s="167">
        <f t="shared" si="132"/>
        <v>0</v>
      </c>
      <c r="AC78" s="167">
        <f t="shared" si="132"/>
        <v>0</v>
      </c>
      <c r="AD78" s="167">
        <f t="shared" si="132"/>
        <v>16800</v>
      </c>
      <c r="AE78" s="167">
        <f t="shared" si="132"/>
        <v>16800</v>
      </c>
      <c r="AF78" s="172">
        <f t="shared" si="132"/>
        <v>16800</v>
      </c>
    </row>
    <row r="79" spans="1:32" s="20" customFormat="1" ht="37.5" hidden="1" x14ac:dyDescent="0.25">
      <c r="A79" s="6"/>
      <c r="B79" s="56"/>
      <c r="C79" s="56"/>
      <c r="D79" s="51" t="s">
        <v>48</v>
      </c>
      <c r="E79" s="182" t="s">
        <v>311</v>
      </c>
      <c r="F79" s="172">
        <f t="shared" ref="F79:M79" si="133">F80+F81</f>
        <v>16800</v>
      </c>
      <c r="G79" s="172">
        <f t="shared" si="133"/>
        <v>16800</v>
      </c>
      <c r="H79" s="167">
        <f t="shared" si="133"/>
        <v>16800</v>
      </c>
      <c r="I79" s="167">
        <f t="shared" si="133"/>
        <v>0</v>
      </c>
      <c r="J79" s="167">
        <f t="shared" si="133"/>
        <v>0</v>
      </c>
      <c r="K79" s="167">
        <f t="shared" si="133"/>
        <v>0</v>
      </c>
      <c r="L79" s="173">
        <f t="shared" si="133"/>
        <v>16800</v>
      </c>
      <c r="M79" s="174">
        <f t="shared" si="133"/>
        <v>16800</v>
      </c>
      <c r="N79" s="174">
        <f t="shared" ref="N79:S79" si="134">N80+N81</f>
        <v>16800</v>
      </c>
      <c r="O79" s="146">
        <f t="shared" si="134"/>
        <v>0</v>
      </c>
      <c r="P79" s="167">
        <f t="shared" si="134"/>
        <v>0</v>
      </c>
      <c r="Q79" s="167">
        <f t="shared" si="134"/>
        <v>0</v>
      </c>
      <c r="R79" s="167">
        <f t="shared" si="134"/>
        <v>16800</v>
      </c>
      <c r="S79" s="167">
        <f t="shared" si="134"/>
        <v>16800</v>
      </c>
      <c r="T79" s="167">
        <f t="shared" ref="T79:Y79" si="135">T80+T81</f>
        <v>16800</v>
      </c>
      <c r="U79" s="167">
        <f t="shared" si="135"/>
        <v>0</v>
      </c>
      <c r="V79" s="167">
        <f t="shared" si="135"/>
        <v>0</v>
      </c>
      <c r="W79" s="167">
        <f t="shared" si="135"/>
        <v>0</v>
      </c>
      <c r="X79" s="167">
        <f t="shared" si="135"/>
        <v>16800</v>
      </c>
      <c r="Y79" s="167">
        <f t="shared" si="135"/>
        <v>16800</v>
      </c>
      <c r="Z79" s="172">
        <f>Z80+Z81</f>
        <v>16800</v>
      </c>
      <c r="AA79" s="167">
        <f t="shared" ref="AA79:AE79" si="136">AA80+AA81</f>
        <v>0</v>
      </c>
      <c r="AB79" s="167">
        <f t="shared" si="136"/>
        <v>0</v>
      </c>
      <c r="AC79" s="167">
        <f t="shared" si="136"/>
        <v>0</v>
      </c>
      <c r="AD79" s="167">
        <f t="shared" si="136"/>
        <v>16800</v>
      </c>
      <c r="AE79" s="167">
        <f t="shared" si="136"/>
        <v>16800</v>
      </c>
      <c r="AF79" s="172">
        <f>AF80+AF81</f>
        <v>16800</v>
      </c>
    </row>
    <row r="80" spans="1:32" s="20" customFormat="1" ht="56.25" hidden="1" x14ac:dyDescent="0.25">
      <c r="A80" s="6">
        <v>905</v>
      </c>
      <c r="B80" s="56"/>
      <c r="C80" s="56"/>
      <c r="D80" s="51" t="s">
        <v>393</v>
      </c>
      <c r="E80" s="89" t="s">
        <v>394</v>
      </c>
      <c r="F80" s="98">
        <v>16800</v>
      </c>
      <c r="G80" s="98">
        <v>16800</v>
      </c>
      <c r="H80" s="99">
        <v>16800</v>
      </c>
      <c r="I80" s="99"/>
      <c r="J80" s="99"/>
      <c r="K80" s="99"/>
      <c r="L80" s="173">
        <f t="shared" ref="L80:L141" si="137">F80+I80</f>
        <v>16800</v>
      </c>
      <c r="M80" s="174">
        <f t="shared" ref="M80:M141" si="138">G80+J80</f>
        <v>16800</v>
      </c>
      <c r="N80" s="174">
        <f t="shared" ref="N80:N141" si="139">H80+K80</f>
        <v>16800</v>
      </c>
      <c r="O80" s="145"/>
      <c r="P80" s="99"/>
      <c r="Q80" s="99"/>
      <c r="R80" s="167">
        <f t="shared" ref="R80:T81" si="140">L80+O80</f>
        <v>16800</v>
      </c>
      <c r="S80" s="167">
        <f t="shared" si="140"/>
        <v>16800</v>
      </c>
      <c r="T80" s="167">
        <f t="shared" si="140"/>
        <v>16800</v>
      </c>
      <c r="U80" s="99"/>
      <c r="V80" s="99"/>
      <c r="W80" s="99"/>
      <c r="X80" s="167">
        <f t="shared" ref="X80:Z81" si="141">R80+U80</f>
        <v>16800</v>
      </c>
      <c r="Y80" s="167">
        <f t="shared" si="141"/>
        <v>16800</v>
      </c>
      <c r="Z80" s="172">
        <f t="shared" si="141"/>
        <v>16800</v>
      </c>
      <c r="AA80" s="99"/>
      <c r="AB80" s="99"/>
      <c r="AC80" s="99"/>
      <c r="AD80" s="167">
        <f t="shared" ref="AD80:AD81" si="142">X80+AA80</f>
        <v>16800</v>
      </c>
      <c r="AE80" s="167">
        <f t="shared" ref="AE80:AE81" si="143">Y80+AB80</f>
        <v>16800</v>
      </c>
      <c r="AF80" s="172">
        <f t="shared" ref="AF80:AF81" si="144">Z80+AC80</f>
        <v>16800</v>
      </c>
    </row>
    <row r="81" spans="1:32" s="20" customFormat="1" ht="37.5" hidden="1" x14ac:dyDescent="0.25">
      <c r="A81" s="6">
        <v>905</v>
      </c>
      <c r="B81" s="56"/>
      <c r="C81" s="56"/>
      <c r="D81" s="51" t="s">
        <v>395</v>
      </c>
      <c r="E81" s="89" t="s">
        <v>396</v>
      </c>
      <c r="F81" s="98">
        <v>0</v>
      </c>
      <c r="G81" s="98">
        <v>0</v>
      </c>
      <c r="H81" s="99">
        <v>0</v>
      </c>
      <c r="I81" s="99"/>
      <c r="J81" s="99"/>
      <c r="K81" s="99"/>
      <c r="L81" s="173">
        <f t="shared" si="137"/>
        <v>0</v>
      </c>
      <c r="M81" s="174">
        <f t="shared" si="138"/>
        <v>0</v>
      </c>
      <c r="N81" s="174">
        <f t="shared" si="139"/>
        <v>0</v>
      </c>
      <c r="O81" s="145"/>
      <c r="P81" s="99"/>
      <c r="Q81" s="99"/>
      <c r="R81" s="167">
        <f t="shared" si="140"/>
        <v>0</v>
      </c>
      <c r="S81" s="167">
        <f t="shared" si="140"/>
        <v>0</v>
      </c>
      <c r="T81" s="167">
        <f t="shared" si="140"/>
        <v>0</v>
      </c>
      <c r="U81" s="99"/>
      <c r="V81" s="99"/>
      <c r="W81" s="99"/>
      <c r="X81" s="167">
        <f t="shared" si="141"/>
        <v>0</v>
      </c>
      <c r="Y81" s="167">
        <f t="shared" si="141"/>
        <v>0</v>
      </c>
      <c r="Z81" s="172">
        <f t="shared" si="141"/>
        <v>0</v>
      </c>
      <c r="AA81" s="99"/>
      <c r="AB81" s="99"/>
      <c r="AC81" s="99"/>
      <c r="AD81" s="167">
        <f t="shared" si="142"/>
        <v>0</v>
      </c>
      <c r="AE81" s="167">
        <f t="shared" si="143"/>
        <v>0</v>
      </c>
      <c r="AF81" s="172">
        <f t="shared" si="144"/>
        <v>0</v>
      </c>
    </row>
    <row r="82" spans="1:32" s="20" customFormat="1" ht="37.5" hidden="1" x14ac:dyDescent="0.25">
      <c r="A82" s="6"/>
      <c r="B82" s="56"/>
      <c r="C82" s="56"/>
      <c r="D82" s="103" t="s">
        <v>49</v>
      </c>
      <c r="E82" s="182" t="s">
        <v>148</v>
      </c>
      <c r="F82" s="98">
        <f t="shared" ref="F82:M83" si="145">F83</f>
        <v>340</v>
      </c>
      <c r="G82" s="98">
        <f t="shared" si="145"/>
        <v>340</v>
      </c>
      <c r="H82" s="99">
        <f t="shared" si="145"/>
        <v>340</v>
      </c>
      <c r="I82" s="99">
        <f t="shared" si="145"/>
        <v>0</v>
      </c>
      <c r="J82" s="99">
        <f t="shared" si="145"/>
        <v>0</v>
      </c>
      <c r="K82" s="99">
        <f t="shared" si="145"/>
        <v>0</v>
      </c>
      <c r="L82" s="195">
        <f t="shared" si="145"/>
        <v>340</v>
      </c>
      <c r="M82" s="196">
        <f t="shared" si="145"/>
        <v>340</v>
      </c>
      <c r="N82" s="196">
        <f t="shared" ref="N82:AC83" si="146">N83</f>
        <v>340</v>
      </c>
      <c r="O82" s="145">
        <f t="shared" si="146"/>
        <v>0</v>
      </c>
      <c r="P82" s="99">
        <f t="shared" si="146"/>
        <v>0</v>
      </c>
      <c r="Q82" s="99">
        <f t="shared" si="146"/>
        <v>0</v>
      </c>
      <c r="R82" s="303">
        <f t="shared" si="146"/>
        <v>340</v>
      </c>
      <c r="S82" s="303">
        <f t="shared" si="146"/>
        <v>340</v>
      </c>
      <c r="T82" s="303">
        <f t="shared" si="146"/>
        <v>340</v>
      </c>
      <c r="U82" s="99">
        <f t="shared" si="146"/>
        <v>0</v>
      </c>
      <c r="V82" s="99">
        <f t="shared" si="146"/>
        <v>0</v>
      </c>
      <c r="W82" s="99">
        <f t="shared" si="146"/>
        <v>0</v>
      </c>
      <c r="X82" s="303">
        <f t="shared" si="146"/>
        <v>340</v>
      </c>
      <c r="Y82" s="303">
        <f t="shared" si="146"/>
        <v>340</v>
      </c>
      <c r="Z82" s="321">
        <f t="shared" si="146"/>
        <v>340</v>
      </c>
      <c r="AA82" s="99">
        <f t="shared" si="146"/>
        <v>0</v>
      </c>
      <c r="AB82" s="99">
        <f t="shared" si="146"/>
        <v>0</v>
      </c>
      <c r="AC82" s="99">
        <f t="shared" si="146"/>
        <v>0</v>
      </c>
      <c r="AD82" s="303">
        <f t="shared" ref="AA82:AF83" si="147">AD83</f>
        <v>340</v>
      </c>
      <c r="AE82" s="303">
        <f t="shared" si="147"/>
        <v>340</v>
      </c>
      <c r="AF82" s="321">
        <f t="shared" si="147"/>
        <v>340</v>
      </c>
    </row>
    <row r="83" spans="1:32" s="20" customFormat="1" ht="56.25" hidden="1" x14ac:dyDescent="0.25">
      <c r="A83" s="6"/>
      <c r="B83" s="56"/>
      <c r="C83" s="56"/>
      <c r="D83" s="51" t="s">
        <v>50</v>
      </c>
      <c r="E83" s="105" t="s">
        <v>149</v>
      </c>
      <c r="F83" s="98">
        <f t="shared" si="145"/>
        <v>340</v>
      </c>
      <c r="G83" s="98">
        <f t="shared" si="145"/>
        <v>340</v>
      </c>
      <c r="H83" s="99">
        <f t="shared" si="145"/>
        <v>340</v>
      </c>
      <c r="I83" s="99">
        <f t="shared" si="145"/>
        <v>0</v>
      </c>
      <c r="J83" s="99">
        <f t="shared" si="145"/>
        <v>0</v>
      </c>
      <c r="K83" s="99">
        <f t="shared" si="145"/>
        <v>0</v>
      </c>
      <c r="L83" s="195">
        <f t="shared" si="145"/>
        <v>340</v>
      </c>
      <c r="M83" s="196">
        <f t="shared" si="145"/>
        <v>340</v>
      </c>
      <c r="N83" s="196">
        <f t="shared" si="146"/>
        <v>340</v>
      </c>
      <c r="O83" s="145">
        <f t="shared" si="146"/>
        <v>0</v>
      </c>
      <c r="P83" s="99">
        <f t="shared" si="146"/>
        <v>0</v>
      </c>
      <c r="Q83" s="99">
        <f t="shared" si="146"/>
        <v>0</v>
      </c>
      <c r="R83" s="303">
        <f t="shared" si="146"/>
        <v>340</v>
      </c>
      <c r="S83" s="303">
        <f t="shared" si="146"/>
        <v>340</v>
      </c>
      <c r="T83" s="303">
        <f t="shared" si="146"/>
        <v>340</v>
      </c>
      <c r="U83" s="99">
        <f t="shared" si="146"/>
        <v>0</v>
      </c>
      <c r="V83" s="99">
        <f t="shared" si="146"/>
        <v>0</v>
      </c>
      <c r="W83" s="99">
        <f t="shared" si="146"/>
        <v>0</v>
      </c>
      <c r="X83" s="303">
        <f t="shared" si="146"/>
        <v>340</v>
      </c>
      <c r="Y83" s="303">
        <f t="shared" si="146"/>
        <v>340</v>
      </c>
      <c r="Z83" s="321">
        <f t="shared" si="146"/>
        <v>340</v>
      </c>
      <c r="AA83" s="99">
        <f t="shared" si="147"/>
        <v>0</v>
      </c>
      <c r="AB83" s="99">
        <f t="shared" si="147"/>
        <v>0</v>
      </c>
      <c r="AC83" s="99">
        <f t="shared" si="147"/>
        <v>0</v>
      </c>
      <c r="AD83" s="303">
        <f t="shared" si="147"/>
        <v>340</v>
      </c>
      <c r="AE83" s="303">
        <f t="shared" si="147"/>
        <v>340</v>
      </c>
      <c r="AF83" s="321">
        <f t="shared" si="147"/>
        <v>340</v>
      </c>
    </row>
    <row r="84" spans="1:32" s="20" customFormat="1" ht="56.25" hidden="1" x14ac:dyDescent="0.25">
      <c r="A84" s="6">
        <v>905</v>
      </c>
      <c r="B84" s="56"/>
      <c r="C84" s="56"/>
      <c r="D84" s="51" t="s">
        <v>51</v>
      </c>
      <c r="E84" s="47" t="s">
        <v>150</v>
      </c>
      <c r="F84" s="98">
        <v>340</v>
      </c>
      <c r="G84" s="98">
        <v>340</v>
      </c>
      <c r="H84" s="99">
        <v>340</v>
      </c>
      <c r="I84" s="99"/>
      <c r="J84" s="99"/>
      <c r="K84" s="99"/>
      <c r="L84" s="173">
        <f t="shared" si="137"/>
        <v>340</v>
      </c>
      <c r="M84" s="174">
        <f t="shared" si="138"/>
        <v>340</v>
      </c>
      <c r="N84" s="174">
        <f t="shared" si="139"/>
        <v>340</v>
      </c>
      <c r="O84" s="145"/>
      <c r="P84" s="99"/>
      <c r="Q84" s="99"/>
      <c r="R84" s="167">
        <f>L84+O84</f>
        <v>340</v>
      </c>
      <c r="S84" s="167">
        <f>M84+P84</f>
        <v>340</v>
      </c>
      <c r="T84" s="167">
        <f>N84+Q84</f>
        <v>340</v>
      </c>
      <c r="U84" s="99"/>
      <c r="V84" s="99"/>
      <c r="W84" s="99"/>
      <c r="X84" s="167">
        <f>R84+U84</f>
        <v>340</v>
      </c>
      <c r="Y84" s="167">
        <f>S84+V84</f>
        <v>340</v>
      </c>
      <c r="Z84" s="172">
        <f>T84+W84</f>
        <v>340</v>
      </c>
      <c r="AA84" s="99"/>
      <c r="AB84" s="99"/>
      <c r="AC84" s="99"/>
      <c r="AD84" s="167">
        <f>X84+AA84</f>
        <v>340</v>
      </c>
      <c r="AE84" s="167">
        <f>Y84+AB84</f>
        <v>340</v>
      </c>
      <c r="AF84" s="172">
        <f>Z84+AC84</f>
        <v>340</v>
      </c>
    </row>
    <row r="85" spans="1:32" s="20" customFormat="1" ht="93.75" hidden="1" x14ac:dyDescent="0.25">
      <c r="A85" s="19"/>
      <c r="B85" s="56"/>
      <c r="C85" s="56"/>
      <c r="D85" s="103" t="s">
        <v>52</v>
      </c>
      <c r="E85" s="194" t="s">
        <v>442</v>
      </c>
      <c r="F85" s="98">
        <f t="shared" ref="F85:M85" si="148">F86</f>
        <v>2790</v>
      </c>
      <c r="G85" s="98">
        <f t="shared" si="148"/>
        <v>2790</v>
      </c>
      <c r="H85" s="99">
        <f t="shared" si="148"/>
        <v>2790</v>
      </c>
      <c r="I85" s="99">
        <f t="shared" si="148"/>
        <v>0</v>
      </c>
      <c r="J85" s="99">
        <f t="shared" si="148"/>
        <v>0</v>
      </c>
      <c r="K85" s="99">
        <f t="shared" si="148"/>
        <v>0</v>
      </c>
      <c r="L85" s="195">
        <f t="shared" si="148"/>
        <v>2790</v>
      </c>
      <c r="M85" s="196">
        <f t="shared" si="148"/>
        <v>2790</v>
      </c>
      <c r="N85" s="196">
        <f t="shared" ref="N85:AF85" si="149">N86</f>
        <v>2790</v>
      </c>
      <c r="O85" s="145">
        <f t="shared" si="149"/>
        <v>0</v>
      </c>
      <c r="P85" s="99">
        <f t="shared" si="149"/>
        <v>0</v>
      </c>
      <c r="Q85" s="99">
        <f t="shared" si="149"/>
        <v>0</v>
      </c>
      <c r="R85" s="303">
        <f t="shared" si="149"/>
        <v>2790</v>
      </c>
      <c r="S85" s="303">
        <f t="shared" si="149"/>
        <v>2790</v>
      </c>
      <c r="T85" s="303">
        <f t="shared" si="149"/>
        <v>2790</v>
      </c>
      <c r="U85" s="99">
        <f t="shared" si="149"/>
        <v>478</v>
      </c>
      <c r="V85" s="99">
        <f t="shared" si="149"/>
        <v>0</v>
      </c>
      <c r="W85" s="99">
        <f t="shared" si="149"/>
        <v>0</v>
      </c>
      <c r="X85" s="303">
        <f t="shared" si="149"/>
        <v>3268</v>
      </c>
      <c r="Y85" s="303">
        <f t="shared" si="149"/>
        <v>2790</v>
      </c>
      <c r="Z85" s="321">
        <f t="shared" si="149"/>
        <v>2790</v>
      </c>
      <c r="AA85" s="99">
        <f t="shared" si="149"/>
        <v>0</v>
      </c>
      <c r="AB85" s="99">
        <f t="shared" si="149"/>
        <v>0</v>
      </c>
      <c r="AC85" s="99">
        <f t="shared" si="149"/>
        <v>0</v>
      </c>
      <c r="AD85" s="303">
        <f t="shared" si="149"/>
        <v>3268</v>
      </c>
      <c r="AE85" s="303">
        <f t="shared" si="149"/>
        <v>2790</v>
      </c>
      <c r="AF85" s="321">
        <f t="shared" si="149"/>
        <v>2790</v>
      </c>
    </row>
    <row r="86" spans="1:32" s="13" customFormat="1" ht="93.75" hidden="1" x14ac:dyDescent="0.25">
      <c r="A86" s="291"/>
      <c r="B86" s="227"/>
      <c r="C86" s="227"/>
      <c r="D86" s="51" t="s">
        <v>53</v>
      </c>
      <c r="E86" s="105" t="s">
        <v>443</v>
      </c>
      <c r="F86" s="172">
        <f t="shared" ref="F86:M86" si="150">F87+F88</f>
        <v>2790</v>
      </c>
      <c r="G86" s="172">
        <f t="shared" si="150"/>
        <v>2790</v>
      </c>
      <c r="H86" s="167">
        <f t="shared" si="150"/>
        <v>2790</v>
      </c>
      <c r="I86" s="167">
        <f t="shared" si="150"/>
        <v>0</v>
      </c>
      <c r="J86" s="167">
        <f t="shared" si="150"/>
        <v>0</v>
      </c>
      <c r="K86" s="167">
        <f t="shared" si="150"/>
        <v>0</v>
      </c>
      <c r="L86" s="173">
        <f t="shared" si="150"/>
        <v>2790</v>
      </c>
      <c r="M86" s="174">
        <f t="shared" si="150"/>
        <v>2790</v>
      </c>
      <c r="N86" s="174">
        <f t="shared" ref="N86:S86" si="151">N87+N88</f>
        <v>2790</v>
      </c>
      <c r="O86" s="146">
        <f t="shared" si="151"/>
        <v>0</v>
      </c>
      <c r="P86" s="167">
        <f t="shared" si="151"/>
        <v>0</v>
      </c>
      <c r="Q86" s="167">
        <f t="shared" si="151"/>
        <v>0</v>
      </c>
      <c r="R86" s="167">
        <f t="shared" si="151"/>
        <v>2790</v>
      </c>
      <c r="S86" s="167">
        <f t="shared" si="151"/>
        <v>2790</v>
      </c>
      <c r="T86" s="167">
        <f t="shared" ref="T86:Y86" si="152">T87+T88</f>
        <v>2790</v>
      </c>
      <c r="U86" s="167">
        <f t="shared" si="152"/>
        <v>478</v>
      </c>
      <c r="V86" s="167">
        <f t="shared" si="152"/>
        <v>0</v>
      </c>
      <c r="W86" s="167">
        <f t="shared" si="152"/>
        <v>0</v>
      </c>
      <c r="X86" s="167">
        <f t="shared" si="152"/>
        <v>3268</v>
      </c>
      <c r="Y86" s="167">
        <f t="shared" si="152"/>
        <v>2790</v>
      </c>
      <c r="Z86" s="172">
        <f>Z87+Z88</f>
        <v>2790</v>
      </c>
      <c r="AA86" s="167">
        <f t="shared" ref="AA86:AE86" si="153">AA87+AA88</f>
        <v>0</v>
      </c>
      <c r="AB86" s="167">
        <f t="shared" si="153"/>
        <v>0</v>
      </c>
      <c r="AC86" s="167">
        <f t="shared" si="153"/>
        <v>0</v>
      </c>
      <c r="AD86" s="167">
        <f t="shared" si="153"/>
        <v>3268</v>
      </c>
      <c r="AE86" s="167">
        <f t="shared" si="153"/>
        <v>2790</v>
      </c>
      <c r="AF86" s="172">
        <f>AF87+AF88</f>
        <v>2790</v>
      </c>
    </row>
    <row r="87" spans="1:32" s="20" customFormat="1" ht="96" hidden="1" customHeight="1" x14ac:dyDescent="0.25">
      <c r="A87" s="19">
        <v>905</v>
      </c>
      <c r="B87" s="56"/>
      <c r="C87" s="56"/>
      <c r="D87" s="51" t="s">
        <v>397</v>
      </c>
      <c r="E87" s="47" t="s">
        <v>445</v>
      </c>
      <c r="F87" s="98">
        <v>950</v>
      </c>
      <c r="G87" s="98">
        <v>950</v>
      </c>
      <c r="H87" s="99">
        <v>950</v>
      </c>
      <c r="I87" s="99"/>
      <c r="J87" s="99"/>
      <c r="K87" s="99"/>
      <c r="L87" s="173">
        <f t="shared" si="137"/>
        <v>950</v>
      </c>
      <c r="M87" s="174">
        <f t="shared" si="138"/>
        <v>950</v>
      </c>
      <c r="N87" s="174">
        <f t="shared" si="139"/>
        <v>950</v>
      </c>
      <c r="O87" s="145"/>
      <c r="P87" s="99"/>
      <c r="Q87" s="99"/>
      <c r="R87" s="167">
        <f t="shared" ref="R87:T88" si="154">L87+O87</f>
        <v>950</v>
      </c>
      <c r="S87" s="167">
        <f t="shared" si="154"/>
        <v>950</v>
      </c>
      <c r="T87" s="167">
        <f t="shared" si="154"/>
        <v>950</v>
      </c>
      <c r="U87" s="99"/>
      <c r="V87" s="99"/>
      <c r="W87" s="99"/>
      <c r="X87" s="167">
        <f t="shared" ref="X87:Z88" si="155">R87+U87</f>
        <v>950</v>
      </c>
      <c r="Y87" s="167">
        <f t="shared" si="155"/>
        <v>950</v>
      </c>
      <c r="Z87" s="172">
        <f t="shared" si="155"/>
        <v>950</v>
      </c>
      <c r="AA87" s="99"/>
      <c r="AB87" s="99"/>
      <c r="AC87" s="99"/>
      <c r="AD87" s="167">
        <f t="shared" ref="AD87:AD88" si="156">X87+AA87</f>
        <v>950</v>
      </c>
      <c r="AE87" s="167">
        <f t="shared" ref="AE87:AE88" si="157">Y87+AB87</f>
        <v>950</v>
      </c>
      <c r="AF87" s="172">
        <f t="shared" ref="AF87:AF88" si="158">Z87+AC87</f>
        <v>950</v>
      </c>
    </row>
    <row r="88" spans="1:32" s="13" customFormat="1" ht="79.5" hidden="1" customHeight="1" x14ac:dyDescent="0.25">
      <c r="A88" s="291">
        <v>905</v>
      </c>
      <c r="B88" s="227"/>
      <c r="C88" s="227"/>
      <c r="D88" s="51" t="s">
        <v>398</v>
      </c>
      <c r="E88" s="47" t="s">
        <v>444</v>
      </c>
      <c r="F88" s="98">
        <v>1840</v>
      </c>
      <c r="G88" s="98">
        <v>1840</v>
      </c>
      <c r="H88" s="99">
        <v>1840</v>
      </c>
      <c r="I88" s="99"/>
      <c r="J88" s="99"/>
      <c r="K88" s="99"/>
      <c r="L88" s="173">
        <f t="shared" si="137"/>
        <v>1840</v>
      </c>
      <c r="M88" s="174">
        <f t="shared" si="138"/>
        <v>1840</v>
      </c>
      <c r="N88" s="174">
        <f t="shared" si="139"/>
        <v>1840</v>
      </c>
      <c r="O88" s="145"/>
      <c r="P88" s="99"/>
      <c r="Q88" s="99"/>
      <c r="R88" s="167">
        <f t="shared" si="154"/>
        <v>1840</v>
      </c>
      <c r="S88" s="167">
        <f t="shared" si="154"/>
        <v>1840</v>
      </c>
      <c r="T88" s="167">
        <f t="shared" si="154"/>
        <v>1840</v>
      </c>
      <c r="U88" s="99">
        <v>478</v>
      </c>
      <c r="V88" s="99"/>
      <c r="W88" s="99"/>
      <c r="X88" s="167">
        <f t="shared" si="155"/>
        <v>2318</v>
      </c>
      <c r="Y88" s="167">
        <f t="shared" si="155"/>
        <v>1840</v>
      </c>
      <c r="Z88" s="172">
        <f t="shared" si="155"/>
        <v>1840</v>
      </c>
      <c r="AA88" s="99"/>
      <c r="AB88" s="99"/>
      <c r="AC88" s="99"/>
      <c r="AD88" s="167">
        <f t="shared" si="156"/>
        <v>2318</v>
      </c>
      <c r="AE88" s="167">
        <f t="shared" si="157"/>
        <v>1840</v>
      </c>
      <c r="AF88" s="172">
        <f t="shared" si="158"/>
        <v>1840</v>
      </c>
    </row>
    <row r="89" spans="1:32" s="7" customFormat="1" ht="32.25" hidden="1" customHeight="1" x14ac:dyDescent="0.25">
      <c r="A89" s="10"/>
      <c r="B89" s="58"/>
      <c r="C89" s="58"/>
      <c r="D89" s="197" t="s">
        <v>54</v>
      </c>
      <c r="E89" s="104" t="s">
        <v>151</v>
      </c>
      <c r="F89" s="198">
        <f t="shared" ref="F89:M89" si="159">F90</f>
        <v>5361</v>
      </c>
      <c r="G89" s="198">
        <f t="shared" si="159"/>
        <v>5361</v>
      </c>
      <c r="H89" s="199">
        <f t="shared" si="159"/>
        <v>5361</v>
      </c>
      <c r="I89" s="199">
        <f t="shared" si="159"/>
        <v>0</v>
      </c>
      <c r="J89" s="199">
        <f t="shared" si="159"/>
        <v>0</v>
      </c>
      <c r="K89" s="199">
        <f t="shared" si="159"/>
        <v>0</v>
      </c>
      <c r="L89" s="200">
        <f t="shared" si="159"/>
        <v>5361</v>
      </c>
      <c r="M89" s="201">
        <f t="shared" si="159"/>
        <v>5361</v>
      </c>
      <c r="N89" s="201">
        <f t="shared" ref="N89:AF89" si="160">N90</f>
        <v>5361</v>
      </c>
      <c r="O89" s="236">
        <f t="shared" si="160"/>
        <v>0</v>
      </c>
      <c r="P89" s="199">
        <f t="shared" si="160"/>
        <v>0</v>
      </c>
      <c r="Q89" s="199">
        <f t="shared" si="160"/>
        <v>0</v>
      </c>
      <c r="R89" s="306">
        <f t="shared" si="160"/>
        <v>5361</v>
      </c>
      <c r="S89" s="306">
        <f t="shared" si="160"/>
        <v>5361</v>
      </c>
      <c r="T89" s="306">
        <f t="shared" si="160"/>
        <v>5361</v>
      </c>
      <c r="U89" s="307">
        <f t="shared" si="160"/>
        <v>0</v>
      </c>
      <c r="V89" s="199">
        <f t="shared" si="160"/>
        <v>0</v>
      </c>
      <c r="W89" s="199">
        <f t="shared" si="160"/>
        <v>0</v>
      </c>
      <c r="X89" s="306">
        <f t="shared" si="160"/>
        <v>5361</v>
      </c>
      <c r="Y89" s="306">
        <f t="shared" si="160"/>
        <v>5361</v>
      </c>
      <c r="Z89" s="322">
        <f t="shared" si="160"/>
        <v>5361</v>
      </c>
      <c r="AA89" s="307">
        <f t="shared" si="160"/>
        <v>0</v>
      </c>
      <c r="AB89" s="199">
        <f t="shared" si="160"/>
        <v>0</v>
      </c>
      <c r="AC89" s="199">
        <f t="shared" si="160"/>
        <v>0</v>
      </c>
      <c r="AD89" s="306">
        <f t="shared" si="160"/>
        <v>5361</v>
      </c>
      <c r="AE89" s="306">
        <f t="shared" si="160"/>
        <v>5361</v>
      </c>
      <c r="AF89" s="322">
        <f t="shared" si="160"/>
        <v>5361</v>
      </c>
    </row>
    <row r="90" spans="1:32" s="7" customFormat="1" hidden="1" x14ac:dyDescent="0.25">
      <c r="A90" s="10"/>
      <c r="B90" s="58"/>
      <c r="C90" s="58"/>
      <c r="D90" s="103" t="s">
        <v>55</v>
      </c>
      <c r="E90" s="105" t="s">
        <v>152</v>
      </c>
      <c r="F90" s="172">
        <f t="shared" ref="F90:N90" si="161">F91+F92+F93+F94</f>
        <v>5361</v>
      </c>
      <c r="G90" s="172">
        <f t="shared" si="161"/>
        <v>5361</v>
      </c>
      <c r="H90" s="167">
        <f t="shared" si="161"/>
        <v>5361</v>
      </c>
      <c r="I90" s="167">
        <f t="shared" si="161"/>
        <v>0</v>
      </c>
      <c r="J90" s="167">
        <f t="shared" si="161"/>
        <v>0</v>
      </c>
      <c r="K90" s="167">
        <f t="shared" si="161"/>
        <v>0</v>
      </c>
      <c r="L90" s="173">
        <f t="shared" si="161"/>
        <v>5361</v>
      </c>
      <c r="M90" s="174">
        <f t="shared" si="161"/>
        <v>5361</v>
      </c>
      <c r="N90" s="174">
        <f t="shared" si="161"/>
        <v>5361</v>
      </c>
      <c r="O90" s="146">
        <f t="shared" ref="O90:T90" si="162">O91+O92+O93+O94</f>
        <v>0</v>
      </c>
      <c r="P90" s="167">
        <f t="shared" si="162"/>
        <v>0</v>
      </c>
      <c r="Q90" s="167">
        <f t="shared" si="162"/>
        <v>0</v>
      </c>
      <c r="R90" s="167">
        <f t="shared" si="162"/>
        <v>5361</v>
      </c>
      <c r="S90" s="167">
        <f t="shared" si="162"/>
        <v>5361</v>
      </c>
      <c r="T90" s="167">
        <f t="shared" si="162"/>
        <v>5361</v>
      </c>
      <c r="U90" s="167">
        <f t="shared" ref="U90:Z90" si="163">U91+U92+U93+U94</f>
        <v>0</v>
      </c>
      <c r="V90" s="167">
        <f t="shared" si="163"/>
        <v>0</v>
      </c>
      <c r="W90" s="167">
        <f t="shared" si="163"/>
        <v>0</v>
      </c>
      <c r="X90" s="167">
        <f t="shared" si="163"/>
        <v>5361</v>
      </c>
      <c r="Y90" s="167">
        <f t="shared" si="163"/>
        <v>5361</v>
      </c>
      <c r="Z90" s="172">
        <f t="shared" si="163"/>
        <v>5361</v>
      </c>
      <c r="AA90" s="167">
        <f t="shared" ref="AA90:AF90" si="164">AA91+AA92+AA93+AA94</f>
        <v>0</v>
      </c>
      <c r="AB90" s="167">
        <f t="shared" si="164"/>
        <v>0</v>
      </c>
      <c r="AC90" s="167">
        <f t="shared" si="164"/>
        <v>0</v>
      </c>
      <c r="AD90" s="167">
        <f t="shared" si="164"/>
        <v>5361</v>
      </c>
      <c r="AE90" s="167">
        <f t="shared" si="164"/>
        <v>5361</v>
      </c>
      <c r="AF90" s="172">
        <f t="shared" si="164"/>
        <v>5361</v>
      </c>
    </row>
    <row r="91" spans="1:32" s="7" customFormat="1" ht="27" hidden="1" customHeight="1" x14ac:dyDescent="0.25">
      <c r="A91" s="10" t="s">
        <v>327</v>
      </c>
      <c r="B91" s="58"/>
      <c r="C91" s="58"/>
      <c r="D91" s="51" t="s">
        <v>259</v>
      </c>
      <c r="E91" s="105" t="s">
        <v>153</v>
      </c>
      <c r="F91" s="100">
        <v>1021</v>
      </c>
      <c r="G91" s="100">
        <v>1021</v>
      </c>
      <c r="H91" s="101">
        <v>1021</v>
      </c>
      <c r="I91" s="99"/>
      <c r="J91" s="99"/>
      <c r="K91" s="99"/>
      <c r="L91" s="173">
        <f t="shared" si="137"/>
        <v>1021</v>
      </c>
      <c r="M91" s="174">
        <f t="shared" si="138"/>
        <v>1021</v>
      </c>
      <c r="N91" s="174">
        <f t="shared" si="139"/>
        <v>1021</v>
      </c>
      <c r="O91" s="145"/>
      <c r="P91" s="99"/>
      <c r="Q91" s="99"/>
      <c r="R91" s="167">
        <f t="shared" ref="R91:T93" si="165">L91+O91</f>
        <v>1021</v>
      </c>
      <c r="S91" s="167">
        <f t="shared" si="165"/>
        <v>1021</v>
      </c>
      <c r="T91" s="167">
        <f t="shared" si="165"/>
        <v>1021</v>
      </c>
      <c r="U91" s="99"/>
      <c r="V91" s="99"/>
      <c r="W91" s="99"/>
      <c r="X91" s="167">
        <f t="shared" ref="X91:Z93" si="166">R91+U91</f>
        <v>1021</v>
      </c>
      <c r="Y91" s="167">
        <f t="shared" si="166"/>
        <v>1021</v>
      </c>
      <c r="Z91" s="172">
        <f t="shared" si="166"/>
        <v>1021</v>
      </c>
      <c r="AA91" s="99"/>
      <c r="AB91" s="99"/>
      <c r="AC91" s="99"/>
      <c r="AD91" s="167">
        <f t="shared" ref="AD91:AD93" si="167">X91+AA91</f>
        <v>1021</v>
      </c>
      <c r="AE91" s="167">
        <f t="shared" ref="AE91:AE93" si="168">Y91+AB91</f>
        <v>1021</v>
      </c>
      <c r="AF91" s="172">
        <f t="shared" ref="AF91:AF93" si="169">Z91+AC91</f>
        <v>1021</v>
      </c>
    </row>
    <row r="92" spans="1:32" s="7" customFormat="1" ht="18.75" hidden="1" customHeight="1" x14ac:dyDescent="0.25">
      <c r="A92" s="10" t="s">
        <v>327</v>
      </c>
      <c r="B92" s="58"/>
      <c r="C92" s="58"/>
      <c r="D92" s="90" t="s">
        <v>56</v>
      </c>
      <c r="E92" s="202" t="s">
        <v>154</v>
      </c>
      <c r="F92" s="100"/>
      <c r="G92" s="100"/>
      <c r="H92" s="101"/>
      <c r="I92" s="99"/>
      <c r="J92" s="99"/>
      <c r="K92" s="99"/>
      <c r="L92" s="173">
        <f t="shared" si="137"/>
        <v>0</v>
      </c>
      <c r="M92" s="174">
        <f t="shared" si="138"/>
        <v>0</v>
      </c>
      <c r="N92" s="174">
        <f t="shared" si="139"/>
        <v>0</v>
      </c>
      <c r="O92" s="145"/>
      <c r="P92" s="99"/>
      <c r="Q92" s="99"/>
      <c r="R92" s="167">
        <f t="shared" si="165"/>
        <v>0</v>
      </c>
      <c r="S92" s="167">
        <f t="shared" si="165"/>
        <v>0</v>
      </c>
      <c r="T92" s="167">
        <f t="shared" si="165"/>
        <v>0</v>
      </c>
      <c r="U92" s="99"/>
      <c r="V92" s="99"/>
      <c r="W92" s="99"/>
      <c r="X92" s="167">
        <f t="shared" si="166"/>
        <v>0</v>
      </c>
      <c r="Y92" s="167">
        <f t="shared" si="166"/>
        <v>0</v>
      </c>
      <c r="Z92" s="172">
        <f t="shared" si="166"/>
        <v>0</v>
      </c>
      <c r="AA92" s="99"/>
      <c r="AB92" s="99"/>
      <c r="AC92" s="99"/>
      <c r="AD92" s="167">
        <f t="shared" si="167"/>
        <v>0</v>
      </c>
      <c r="AE92" s="167">
        <f t="shared" si="168"/>
        <v>0</v>
      </c>
      <c r="AF92" s="172">
        <f t="shared" si="169"/>
        <v>0</v>
      </c>
    </row>
    <row r="93" spans="1:32" s="7" customFormat="1" hidden="1" x14ac:dyDescent="0.25">
      <c r="A93" s="10" t="s">
        <v>327</v>
      </c>
      <c r="B93" s="58"/>
      <c r="C93" s="58"/>
      <c r="D93" s="90" t="s">
        <v>260</v>
      </c>
      <c r="E93" s="91" t="s">
        <v>155</v>
      </c>
      <c r="F93" s="100">
        <v>0</v>
      </c>
      <c r="G93" s="100">
        <v>0</v>
      </c>
      <c r="H93" s="101">
        <v>0</v>
      </c>
      <c r="I93" s="99"/>
      <c r="J93" s="99"/>
      <c r="K93" s="99"/>
      <c r="L93" s="173">
        <f t="shared" si="137"/>
        <v>0</v>
      </c>
      <c r="M93" s="174">
        <f t="shared" si="138"/>
        <v>0</v>
      </c>
      <c r="N93" s="174">
        <f t="shared" si="139"/>
        <v>0</v>
      </c>
      <c r="O93" s="145"/>
      <c r="P93" s="99"/>
      <c r="Q93" s="99"/>
      <c r="R93" s="167">
        <f t="shared" si="165"/>
        <v>0</v>
      </c>
      <c r="S93" s="167">
        <f t="shared" si="165"/>
        <v>0</v>
      </c>
      <c r="T93" s="167">
        <f t="shared" si="165"/>
        <v>0</v>
      </c>
      <c r="U93" s="99"/>
      <c r="V93" s="99"/>
      <c r="W93" s="99"/>
      <c r="X93" s="167">
        <f t="shared" si="166"/>
        <v>0</v>
      </c>
      <c r="Y93" s="167">
        <f t="shared" si="166"/>
        <v>0</v>
      </c>
      <c r="Z93" s="172">
        <f t="shared" si="166"/>
        <v>0</v>
      </c>
      <c r="AA93" s="99"/>
      <c r="AB93" s="99"/>
      <c r="AC93" s="99"/>
      <c r="AD93" s="167">
        <f t="shared" si="167"/>
        <v>0</v>
      </c>
      <c r="AE93" s="167">
        <f t="shared" si="168"/>
        <v>0</v>
      </c>
      <c r="AF93" s="172">
        <f t="shared" si="169"/>
        <v>0</v>
      </c>
    </row>
    <row r="94" spans="1:32" s="7" customFormat="1" hidden="1" x14ac:dyDescent="0.25">
      <c r="A94" s="10"/>
      <c r="B94" s="58"/>
      <c r="C94" s="58"/>
      <c r="D94" s="51" t="s">
        <v>261</v>
      </c>
      <c r="E94" s="105" t="s">
        <v>156</v>
      </c>
      <c r="F94" s="172">
        <f t="shared" ref="F94:N94" si="170">F95+F96</f>
        <v>4340</v>
      </c>
      <c r="G94" s="172">
        <f t="shared" si="170"/>
        <v>4340</v>
      </c>
      <c r="H94" s="167">
        <f t="shared" si="170"/>
        <v>4340</v>
      </c>
      <c r="I94" s="167">
        <f t="shared" si="170"/>
        <v>0</v>
      </c>
      <c r="J94" s="167">
        <f t="shared" si="170"/>
        <v>0</v>
      </c>
      <c r="K94" s="167">
        <f t="shared" si="170"/>
        <v>0</v>
      </c>
      <c r="L94" s="173">
        <f t="shared" si="170"/>
        <v>4340</v>
      </c>
      <c r="M94" s="174">
        <f t="shared" si="170"/>
        <v>4340</v>
      </c>
      <c r="N94" s="174">
        <f t="shared" si="170"/>
        <v>4340</v>
      </c>
      <c r="O94" s="146">
        <f t="shared" ref="O94:T94" si="171">O95+O96</f>
        <v>0</v>
      </c>
      <c r="P94" s="167">
        <f t="shared" si="171"/>
        <v>0</v>
      </c>
      <c r="Q94" s="167">
        <f t="shared" si="171"/>
        <v>0</v>
      </c>
      <c r="R94" s="167">
        <f t="shared" si="171"/>
        <v>4340</v>
      </c>
      <c r="S94" s="167">
        <f t="shared" si="171"/>
        <v>4340</v>
      </c>
      <c r="T94" s="167">
        <f t="shared" si="171"/>
        <v>4340</v>
      </c>
      <c r="U94" s="167">
        <f t="shared" ref="U94:Z94" si="172">U95+U96</f>
        <v>0</v>
      </c>
      <c r="V94" s="167">
        <f t="shared" si="172"/>
        <v>0</v>
      </c>
      <c r="W94" s="167">
        <f t="shared" si="172"/>
        <v>0</v>
      </c>
      <c r="X94" s="167">
        <f t="shared" si="172"/>
        <v>4340</v>
      </c>
      <c r="Y94" s="167">
        <f t="shared" si="172"/>
        <v>4340</v>
      </c>
      <c r="Z94" s="172">
        <f t="shared" si="172"/>
        <v>4340</v>
      </c>
      <c r="AA94" s="167">
        <f t="shared" ref="AA94:AF94" si="173">AA95+AA96</f>
        <v>0</v>
      </c>
      <c r="AB94" s="167">
        <f t="shared" si="173"/>
        <v>0</v>
      </c>
      <c r="AC94" s="167">
        <f t="shared" si="173"/>
        <v>0</v>
      </c>
      <c r="AD94" s="167">
        <f t="shared" si="173"/>
        <v>4340</v>
      </c>
      <c r="AE94" s="167">
        <f t="shared" si="173"/>
        <v>4340</v>
      </c>
      <c r="AF94" s="172">
        <f t="shared" si="173"/>
        <v>4340</v>
      </c>
    </row>
    <row r="95" spans="1:32" s="7" customFormat="1" hidden="1" x14ac:dyDescent="0.25">
      <c r="A95" s="10" t="s">
        <v>327</v>
      </c>
      <c r="B95" s="58"/>
      <c r="C95" s="58"/>
      <c r="D95" s="51" t="s">
        <v>262</v>
      </c>
      <c r="E95" s="47" t="s">
        <v>232</v>
      </c>
      <c r="F95" s="100">
        <v>2159</v>
      </c>
      <c r="G95" s="100">
        <v>2159</v>
      </c>
      <c r="H95" s="101">
        <v>2159</v>
      </c>
      <c r="I95" s="99"/>
      <c r="J95" s="99"/>
      <c r="K95" s="99"/>
      <c r="L95" s="173">
        <f t="shared" si="137"/>
        <v>2159</v>
      </c>
      <c r="M95" s="174">
        <f t="shared" si="138"/>
        <v>2159</v>
      </c>
      <c r="N95" s="174">
        <f t="shared" si="139"/>
        <v>2159</v>
      </c>
      <c r="O95" s="145"/>
      <c r="P95" s="99"/>
      <c r="Q95" s="99"/>
      <c r="R95" s="167">
        <f t="shared" ref="R95:T96" si="174">L95+O95</f>
        <v>2159</v>
      </c>
      <c r="S95" s="167">
        <f t="shared" si="174"/>
        <v>2159</v>
      </c>
      <c r="T95" s="167">
        <f t="shared" si="174"/>
        <v>2159</v>
      </c>
      <c r="U95" s="99"/>
      <c r="V95" s="99"/>
      <c r="W95" s="99"/>
      <c r="X95" s="167">
        <f t="shared" ref="X95:Z96" si="175">R95+U95</f>
        <v>2159</v>
      </c>
      <c r="Y95" s="167">
        <f t="shared" si="175"/>
        <v>2159</v>
      </c>
      <c r="Z95" s="172">
        <f t="shared" si="175"/>
        <v>2159</v>
      </c>
      <c r="AA95" s="99"/>
      <c r="AB95" s="99"/>
      <c r="AC95" s="99"/>
      <c r="AD95" s="167">
        <f t="shared" ref="AD95:AD96" si="176">X95+AA95</f>
        <v>2159</v>
      </c>
      <c r="AE95" s="167">
        <f t="shared" ref="AE95:AE96" si="177">Y95+AB95</f>
        <v>2159</v>
      </c>
      <c r="AF95" s="172">
        <f t="shared" ref="AF95:AF96" si="178">Z95+AC95</f>
        <v>2159</v>
      </c>
    </row>
    <row r="96" spans="1:32" s="20" customFormat="1" hidden="1" x14ac:dyDescent="0.25">
      <c r="A96" s="10" t="s">
        <v>327</v>
      </c>
      <c r="B96" s="58"/>
      <c r="C96" s="58"/>
      <c r="D96" s="51" t="s">
        <v>263</v>
      </c>
      <c r="E96" s="47" t="s">
        <v>236</v>
      </c>
      <c r="F96" s="98">
        <v>2181</v>
      </c>
      <c r="G96" s="98">
        <v>2181</v>
      </c>
      <c r="H96" s="99">
        <v>2181</v>
      </c>
      <c r="I96" s="99"/>
      <c r="J96" s="99"/>
      <c r="K96" s="99"/>
      <c r="L96" s="173">
        <f t="shared" si="137"/>
        <v>2181</v>
      </c>
      <c r="M96" s="174">
        <f t="shared" si="138"/>
        <v>2181</v>
      </c>
      <c r="N96" s="174">
        <f t="shared" si="139"/>
        <v>2181</v>
      </c>
      <c r="O96" s="145"/>
      <c r="P96" s="99"/>
      <c r="Q96" s="99"/>
      <c r="R96" s="167">
        <f t="shared" si="174"/>
        <v>2181</v>
      </c>
      <c r="S96" s="167">
        <f t="shared" si="174"/>
        <v>2181</v>
      </c>
      <c r="T96" s="167">
        <f t="shared" si="174"/>
        <v>2181</v>
      </c>
      <c r="U96" s="99"/>
      <c r="V96" s="99"/>
      <c r="W96" s="99"/>
      <c r="X96" s="167">
        <f t="shared" si="175"/>
        <v>2181</v>
      </c>
      <c r="Y96" s="167">
        <f t="shared" si="175"/>
        <v>2181</v>
      </c>
      <c r="Z96" s="172">
        <f t="shared" si="175"/>
        <v>2181</v>
      </c>
      <c r="AA96" s="99"/>
      <c r="AB96" s="99"/>
      <c r="AC96" s="99"/>
      <c r="AD96" s="167">
        <f t="shared" si="176"/>
        <v>2181</v>
      </c>
      <c r="AE96" s="167">
        <f t="shared" si="177"/>
        <v>2181</v>
      </c>
      <c r="AF96" s="172">
        <f t="shared" si="178"/>
        <v>2181</v>
      </c>
    </row>
    <row r="97" spans="1:32" s="13" customFormat="1" ht="56.25" hidden="1" x14ac:dyDescent="0.25">
      <c r="A97" s="291"/>
      <c r="B97" s="227"/>
      <c r="C97" s="227"/>
      <c r="D97" s="51" t="s">
        <v>57</v>
      </c>
      <c r="E97" s="104" t="s">
        <v>239</v>
      </c>
      <c r="F97" s="169">
        <f t="shared" ref="F97:M97" si="179">F98+F102</f>
        <v>7737</v>
      </c>
      <c r="G97" s="169">
        <f t="shared" si="179"/>
        <v>7757</v>
      </c>
      <c r="H97" s="168">
        <f t="shared" si="179"/>
        <v>7777</v>
      </c>
      <c r="I97" s="168">
        <f t="shared" si="179"/>
        <v>0</v>
      </c>
      <c r="J97" s="168">
        <f t="shared" si="179"/>
        <v>0</v>
      </c>
      <c r="K97" s="168">
        <f t="shared" si="179"/>
        <v>0</v>
      </c>
      <c r="L97" s="170">
        <f t="shared" si="179"/>
        <v>7737</v>
      </c>
      <c r="M97" s="171">
        <f t="shared" si="179"/>
        <v>7757</v>
      </c>
      <c r="N97" s="171">
        <f t="shared" ref="N97:S97" si="180">N98+N102</f>
        <v>7777</v>
      </c>
      <c r="O97" s="158">
        <f t="shared" si="180"/>
        <v>0</v>
      </c>
      <c r="P97" s="168">
        <f t="shared" si="180"/>
        <v>0</v>
      </c>
      <c r="Q97" s="168">
        <f t="shared" si="180"/>
        <v>0</v>
      </c>
      <c r="R97" s="168">
        <f t="shared" si="180"/>
        <v>7737</v>
      </c>
      <c r="S97" s="168">
        <f t="shared" si="180"/>
        <v>7757</v>
      </c>
      <c r="T97" s="168">
        <f t="shared" ref="T97:Y97" si="181">T98+T102</f>
        <v>7777</v>
      </c>
      <c r="U97" s="168">
        <f t="shared" si="181"/>
        <v>250</v>
      </c>
      <c r="V97" s="168">
        <f t="shared" si="181"/>
        <v>0</v>
      </c>
      <c r="W97" s="168">
        <f t="shared" si="181"/>
        <v>0</v>
      </c>
      <c r="X97" s="168">
        <f t="shared" si="181"/>
        <v>7987</v>
      </c>
      <c r="Y97" s="168">
        <f t="shared" si="181"/>
        <v>7757</v>
      </c>
      <c r="Z97" s="169">
        <f>Z98+Z102</f>
        <v>7777</v>
      </c>
      <c r="AA97" s="168">
        <f t="shared" ref="AA97:AE97" si="182">AA98+AA102</f>
        <v>0</v>
      </c>
      <c r="AB97" s="168">
        <f t="shared" si="182"/>
        <v>0</v>
      </c>
      <c r="AC97" s="168">
        <f t="shared" si="182"/>
        <v>0</v>
      </c>
      <c r="AD97" s="168">
        <f t="shared" si="182"/>
        <v>7987</v>
      </c>
      <c r="AE97" s="168">
        <f t="shared" si="182"/>
        <v>7757</v>
      </c>
      <c r="AF97" s="169">
        <f>AF98+AF102</f>
        <v>7777</v>
      </c>
    </row>
    <row r="98" spans="1:32" s="7" customFormat="1" hidden="1" x14ac:dyDescent="0.25">
      <c r="A98" s="6"/>
      <c r="B98" s="56"/>
      <c r="C98" s="56"/>
      <c r="D98" s="103" t="s">
        <v>58</v>
      </c>
      <c r="E98" s="105" t="s">
        <v>157</v>
      </c>
      <c r="F98" s="172">
        <f t="shared" ref="F98:M98" si="183">F99</f>
        <v>1352</v>
      </c>
      <c r="G98" s="172">
        <f t="shared" si="183"/>
        <v>1352</v>
      </c>
      <c r="H98" s="167">
        <f t="shared" si="183"/>
        <v>1352</v>
      </c>
      <c r="I98" s="167">
        <f t="shared" si="183"/>
        <v>0</v>
      </c>
      <c r="J98" s="167">
        <f t="shared" si="183"/>
        <v>0</v>
      </c>
      <c r="K98" s="167">
        <f t="shared" si="183"/>
        <v>0</v>
      </c>
      <c r="L98" s="173">
        <f t="shared" si="183"/>
        <v>1352</v>
      </c>
      <c r="M98" s="174">
        <f t="shared" si="183"/>
        <v>1352</v>
      </c>
      <c r="N98" s="174">
        <f t="shared" ref="N98:AF98" si="184">N99</f>
        <v>1352</v>
      </c>
      <c r="O98" s="146">
        <f t="shared" si="184"/>
        <v>0</v>
      </c>
      <c r="P98" s="167">
        <f t="shared" si="184"/>
        <v>0</v>
      </c>
      <c r="Q98" s="167">
        <f t="shared" si="184"/>
        <v>0</v>
      </c>
      <c r="R98" s="167">
        <f t="shared" si="184"/>
        <v>1352</v>
      </c>
      <c r="S98" s="167">
        <f t="shared" si="184"/>
        <v>1352</v>
      </c>
      <c r="T98" s="167">
        <f t="shared" si="184"/>
        <v>1352</v>
      </c>
      <c r="U98" s="167">
        <f t="shared" si="184"/>
        <v>250</v>
      </c>
      <c r="V98" s="167">
        <f t="shared" si="184"/>
        <v>0</v>
      </c>
      <c r="W98" s="167">
        <f t="shared" si="184"/>
        <v>0</v>
      </c>
      <c r="X98" s="167">
        <f t="shared" si="184"/>
        <v>1602</v>
      </c>
      <c r="Y98" s="167">
        <f t="shared" si="184"/>
        <v>1352</v>
      </c>
      <c r="Z98" s="172">
        <f t="shared" si="184"/>
        <v>1352</v>
      </c>
      <c r="AA98" s="167">
        <f t="shared" si="184"/>
        <v>0</v>
      </c>
      <c r="AB98" s="167">
        <f t="shared" si="184"/>
        <v>0</v>
      </c>
      <c r="AC98" s="167">
        <f t="shared" si="184"/>
        <v>0</v>
      </c>
      <c r="AD98" s="167">
        <f t="shared" si="184"/>
        <v>1602</v>
      </c>
      <c r="AE98" s="167">
        <f t="shared" si="184"/>
        <v>1352</v>
      </c>
      <c r="AF98" s="172">
        <f t="shared" si="184"/>
        <v>1352</v>
      </c>
    </row>
    <row r="99" spans="1:32" s="20" customFormat="1" ht="37.5" hidden="1" x14ac:dyDescent="0.25">
      <c r="A99" s="6"/>
      <c r="B99" s="56"/>
      <c r="C99" s="56"/>
      <c r="D99" s="51" t="s">
        <v>59</v>
      </c>
      <c r="E99" s="182" t="s">
        <v>158</v>
      </c>
      <c r="F99" s="172">
        <f t="shared" ref="F99:M99" si="185">F100+F101</f>
        <v>1352</v>
      </c>
      <c r="G99" s="172">
        <f t="shared" si="185"/>
        <v>1352</v>
      </c>
      <c r="H99" s="167">
        <f t="shared" si="185"/>
        <v>1352</v>
      </c>
      <c r="I99" s="167">
        <f t="shared" si="185"/>
        <v>0</v>
      </c>
      <c r="J99" s="167">
        <f t="shared" si="185"/>
        <v>0</v>
      </c>
      <c r="K99" s="167">
        <f t="shared" si="185"/>
        <v>0</v>
      </c>
      <c r="L99" s="173">
        <f t="shared" si="185"/>
        <v>1352</v>
      </c>
      <c r="M99" s="174">
        <f t="shared" si="185"/>
        <v>1352</v>
      </c>
      <c r="N99" s="174">
        <f t="shared" ref="N99:S99" si="186">N100+N101</f>
        <v>1352</v>
      </c>
      <c r="O99" s="146">
        <f t="shared" si="186"/>
        <v>0</v>
      </c>
      <c r="P99" s="167">
        <f t="shared" si="186"/>
        <v>0</v>
      </c>
      <c r="Q99" s="167">
        <f t="shared" si="186"/>
        <v>0</v>
      </c>
      <c r="R99" s="167">
        <f t="shared" si="186"/>
        <v>1352</v>
      </c>
      <c r="S99" s="167">
        <f t="shared" si="186"/>
        <v>1352</v>
      </c>
      <c r="T99" s="167">
        <f t="shared" ref="T99:Y99" si="187">T100+T101</f>
        <v>1352</v>
      </c>
      <c r="U99" s="167">
        <f t="shared" si="187"/>
        <v>250</v>
      </c>
      <c r="V99" s="167">
        <f t="shared" si="187"/>
        <v>0</v>
      </c>
      <c r="W99" s="167">
        <f t="shared" si="187"/>
        <v>0</v>
      </c>
      <c r="X99" s="167">
        <f t="shared" si="187"/>
        <v>1602</v>
      </c>
      <c r="Y99" s="167">
        <f t="shared" si="187"/>
        <v>1352</v>
      </c>
      <c r="Z99" s="172">
        <f>Z100+Z101</f>
        <v>1352</v>
      </c>
      <c r="AA99" s="167">
        <f t="shared" ref="AA99:AE99" si="188">AA100+AA101</f>
        <v>0</v>
      </c>
      <c r="AB99" s="167">
        <f t="shared" si="188"/>
        <v>0</v>
      </c>
      <c r="AC99" s="167">
        <f t="shared" si="188"/>
        <v>0</v>
      </c>
      <c r="AD99" s="167">
        <f t="shared" si="188"/>
        <v>1602</v>
      </c>
      <c r="AE99" s="167">
        <f t="shared" si="188"/>
        <v>1352</v>
      </c>
      <c r="AF99" s="172">
        <f>AF100+AF101</f>
        <v>1352</v>
      </c>
    </row>
    <row r="100" spans="1:32" s="20" customFormat="1" ht="37.5" hidden="1" x14ac:dyDescent="0.25">
      <c r="A100" s="6">
        <v>911</v>
      </c>
      <c r="B100" s="56"/>
      <c r="C100" s="56"/>
      <c r="D100" s="51" t="s">
        <v>406</v>
      </c>
      <c r="E100" s="47" t="s">
        <v>407</v>
      </c>
      <c r="F100" s="98">
        <v>756</v>
      </c>
      <c r="G100" s="98">
        <v>756</v>
      </c>
      <c r="H100" s="99">
        <v>756</v>
      </c>
      <c r="I100" s="99"/>
      <c r="J100" s="99"/>
      <c r="K100" s="99"/>
      <c r="L100" s="173">
        <f t="shared" si="137"/>
        <v>756</v>
      </c>
      <c r="M100" s="174">
        <f t="shared" si="138"/>
        <v>756</v>
      </c>
      <c r="N100" s="174">
        <f t="shared" si="139"/>
        <v>756</v>
      </c>
      <c r="O100" s="145"/>
      <c r="P100" s="99"/>
      <c r="Q100" s="99"/>
      <c r="R100" s="167">
        <f t="shared" ref="R100:T101" si="189">L100+O100</f>
        <v>756</v>
      </c>
      <c r="S100" s="167">
        <f t="shared" si="189"/>
        <v>756</v>
      </c>
      <c r="T100" s="167">
        <f t="shared" si="189"/>
        <v>756</v>
      </c>
      <c r="U100" s="99"/>
      <c r="V100" s="99"/>
      <c r="W100" s="99"/>
      <c r="X100" s="167">
        <f t="shared" ref="X100:Z101" si="190">R100+U100</f>
        <v>756</v>
      </c>
      <c r="Y100" s="167">
        <f t="shared" si="190"/>
        <v>756</v>
      </c>
      <c r="Z100" s="172">
        <f t="shared" si="190"/>
        <v>756</v>
      </c>
      <c r="AA100" s="99"/>
      <c r="AB100" s="99"/>
      <c r="AC100" s="99"/>
      <c r="AD100" s="167">
        <f t="shared" ref="AD100:AD101" si="191">X100+AA100</f>
        <v>756</v>
      </c>
      <c r="AE100" s="167">
        <f t="shared" ref="AE100:AE101" si="192">Y100+AB100</f>
        <v>756</v>
      </c>
      <c r="AF100" s="172">
        <f t="shared" ref="AF100:AF101" si="193">Z100+AC100</f>
        <v>756</v>
      </c>
    </row>
    <row r="101" spans="1:32" s="13" customFormat="1" ht="56.25" hidden="1" x14ac:dyDescent="0.25">
      <c r="A101" s="12">
        <v>911</v>
      </c>
      <c r="B101" s="227"/>
      <c r="C101" s="227"/>
      <c r="D101" s="51" t="s">
        <v>404</v>
      </c>
      <c r="E101" s="47" t="s">
        <v>421</v>
      </c>
      <c r="F101" s="98">
        <v>596</v>
      </c>
      <c r="G101" s="98">
        <v>596</v>
      </c>
      <c r="H101" s="99">
        <v>596</v>
      </c>
      <c r="I101" s="99"/>
      <c r="J101" s="99"/>
      <c r="K101" s="99"/>
      <c r="L101" s="173">
        <f t="shared" si="137"/>
        <v>596</v>
      </c>
      <c r="M101" s="174">
        <f t="shared" si="138"/>
        <v>596</v>
      </c>
      <c r="N101" s="174">
        <f t="shared" si="139"/>
        <v>596</v>
      </c>
      <c r="O101" s="145"/>
      <c r="P101" s="99"/>
      <c r="Q101" s="99"/>
      <c r="R101" s="167">
        <f t="shared" si="189"/>
        <v>596</v>
      </c>
      <c r="S101" s="167">
        <f t="shared" si="189"/>
        <v>596</v>
      </c>
      <c r="T101" s="167">
        <f t="shared" si="189"/>
        <v>596</v>
      </c>
      <c r="U101" s="99">
        <v>250</v>
      </c>
      <c r="V101" s="99"/>
      <c r="W101" s="99"/>
      <c r="X101" s="167">
        <f t="shared" si="190"/>
        <v>846</v>
      </c>
      <c r="Y101" s="167">
        <f t="shared" si="190"/>
        <v>596</v>
      </c>
      <c r="Z101" s="172">
        <f t="shared" si="190"/>
        <v>596</v>
      </c>
      <c r="AA101" s="99"/>
      <c r="AB101" s="99"/>
      <c r="AC101" s="99"/>
      <c r="AD101" s="167">
        <f t="shared" si="191"/>
        <v>846</v>
      </c>
      <c r="AE101" s="167">
        <f t="shared" si="192"/>
        <v>596</v>
      </c>
      <c r="AF101" s="172">
        <f t="shared" si="193"/>
        <v>596</v>
      </c>
    </row>
    <row r="102" spans="1:32" s="20" customFormat="1" hidden="1" x14ac:dyDescent="0.25">
      <c r="A102" s="6"/>
      <c r="B102" s="56"/>
      <c r="C102" s="56"/>
      <c r="D102" s="51" t="s">
        <v>60</v>
      </c>
      <c r="E102" s="105" t="s">
        <v>159</v>
      </c>
      <c r="F102" s="172">
        <f t="shared" ref="F102:N102" si="194">F103+F106</f>
        <v>6385</v>
      </c>
      <c r="G102" s="172">
        <f t="shared" si="194"/>
        <v>6405</v>
      </c>
      <c r="H102" s="167">
        <f t="shared" si="194"/>
        <v>6425</v>
      </c>
      <c r="I102" s="167">
        <f t="shared" si="194"/>
        <v>0</v>
      </c>
      <c r="J102" s="167">
        <f t="shared" si="194"/>
        <v>0</v>
      </c>
      <c r="K102" s="167">
        <f t="shared" si="194"/>
        <v>0</v>
      </c>
      <c r="L102" s="173">
        <f t="shared" si="194"/>
        <v>6385</v>
      </c>
      <c r="M102" s="174">
        <f t="shared" si="194"/>
        <v>6405</v>
      </c>
      <c r="N102" s="174">
        <f t="shared" si="194"/>
        <v>6425</v>
      </c>
      <c r="O102" s="146">
        <f t="shared" ref="O102:T102" si="195">O103+O106</f>
        <v>0</v>
      </c>
      <c r="P102" s="167">
        <f t="shared" si="195"/>
        <v>0</v>
      </c>
      <c r="Q102" s="167">
        <f t="shared" si="195"/>
        <v>0</v>
      </c>
      <c r="R102" s="167">
        <f t="shared" si="195"/>
        <v>6385</v>
      </c>
      <c r="S102" s="167">
        <f t="shared" si="195"/>
        <v>6405</v>
      </c>
      <c r="T102" s="167">
        <f t="shared" si="195"/>
        <v>6425</v>
      </c>
      <c r="U102" s="167">
        <f t="shared" ref="U102:Z102" si="196">U103+U106</f>
        <v>0</v>
      </c>
      <c r="V102" s="167">
        <f t="shared" si="196"/>
        <v>0</v>
      </c>
      <c r="W102" s="167">
        <f t="shared" si="196"/>
        <v>0</v>
      </c>
      <c r="X102" s="167">
        <f t="shared" si="196"/>
        <v>6385</v>
      </c>
      <c r="Y102" s="167">
        <f t="shared" si="196"/>
        <v>6405</v>
      </c>
      <c r="Z102" s="172">
        <f t="shared" si="196"/>
        <v>6425</v>
      </c>
      <c r="AA102" s="167">
        <f t="shared" ref="AA102:AF102" si="197">AA103+AA106</f>
        <v>0</v>
      </c>
      <c r="AB102" s="167">
        <f t="shared" si="197"/>
        <v>0</v>
      </c>
      <c r="AC102" s="167">
        <f t="shared" si="197"/>
        <v>0</v>
      </c>
      <c r="AD102" s="167">
        <f t="shared" si="197"/>
        <v>6385</v>
      </c>
      <c r="AE102" s="167">
        <f t="shared" si="197"/>
        <v>6405</v>
      </c>
      <c r="AF102" s="172">
        <f t="shared" si="197"/>
        <v>6425</v>
      </c>
    </row>
    <row r="103" spans="1:32" s="20" customFormat="1" ht="44.25" hidden="1" customHeight="1" x14ac:dyDescent="0.25">
      <c r="A103" s="26"/>
      <c r="B103" s="59"/>
      <c r="C103" s="59"/>
      <c r="D103" s="51" t="s">
        <v>61</v>
      </c>
      <c r="E103" s="203" t="s">
        <v>160</v>
      </c>
      <c r="F103" s="98">
        <f t="shared" ref="F103:M103" si="198">F104+F105</f>
        <v>1858</v>
      </c>
      <c r="G103" s="98">
        <f t="shared" si="198"/>
        <v>1878</v>
      </c>
      <c r="H103" s="99">
        <f t="shared" si="198"/>
        <v>1898</v>
      </c>
      <c r="I103" s="99">
        <f t="shared" si="198"/>
        <v>0</v>
      </c>
      <c r="J103" s="99">
        <f t="shared" si="198"/>
        <v>0</v>
      </c>
      <c r="K103" s="99">
        <f t="shared" si="198"/>
        <v>0</v>
      </c>
      <c r="L103" s="195">
        <f t="shared" si="198"/>
        <v>1858</v>
      </c>
      <c r="M103" s="196">
        <f t="shared" si="198"/>
        <v>1878</v>
      </c>
      <c r="N103" s="196">
        <f t="shared" ref="N103:S103" si="199">N104+N105</f>
        <v>1898</v>
      </c>
      <c r="O103" s="145">
        <f t="shared" si="199"/>
        <v>0</v>
      </c>
      <c r="P103" s="99">
        <f t="shared" si="199"/>
        <v>0</v>
      </c>
      <c r="Q103" s="99">
        <f t="shared" si="199"/>
        <v>0</v>
      </c>
      <c r="R103" s="303">
        <f t="shared" si="199"/>
        <v>1858</v>
      </c>
      <c r="S103" s="303">
        <f t="shared" si="199"/>
        <v>1878</v>
      </c>
      <c r="T103" s="303">
        <f t="shared" ref="T103:Y103" si="200">T104+T105</f>
        <v>1898</v>
      </c>
      <c r="U103" s="99">
        <f t="shared" si="200"/>
        <v>0</v>
      </c>
      <c r="V103" s="99">
        <f t="shared" si="200"/>
        <v>0</v>
      </c>
      <c r="W103" s="99">
        <f t="shared" si="200"/>
        <v>0</v>
      </c>
      <c r="X103" s="303">
        <f t="shared" si="200"/>
        <v>1858</v>
      </c>
      <c r="Y103" s="303">
        <f t="shared" si="200"/>
        <v>1878</v>
      </c>
      <c r="Z103" s="321">
        <f>Z104+Z105</f>
        <v>1898</v>
      </c>
      <c r="AA103" s="99">
        <f t="shared" ref="AA103:AE103" si="201">AA104+AA105</f>
        <v>0</v>
      </c>
      <c r="AB103" s="99">
        <f t="shared" si="201"/>
        <v>0</v>
      </c>
      <c r="AC103" s="99">
        <f t="shared" si="201"/>
        <v>0</v>
      </c>
      <c r="AD103" s="303">
        <f t="shared" si="201"/>
        <v>1858</v>
      </c>
      <c r="AE103" s="303">
        <f t="shared" si="201"/>
        <v>1878</v>
      </c>
      <c r="AF103" s="321">
        <f>AF104+AF105</f>
        <v>1898</v>
      </c>
    </row>
    <row r="104" spans="1:32" s="20" customFormat="1" ht="38.25" hidden="1" customHeight="1" x14ac:dyDescent="0.25">
      <c r="A104" s="26">
        <v>900</v>
      </c>
      <c r="B104" s="59"/>
      <c r="C104" s="59"/>
      <c r="D104" s="51" t="s">
        <v>61</v>
      </c>
      <c r="E104" s="204" t="s">
        <v>160</v>
      </c>
      <c r="F104" s="98">
        <v>1538</v>
      </c>
      <c r="G104" s="98">
        <v>1538</v>
      </c>
      <c r="H104" s="99">
        <v>1538</v>
      </c>
      <c r="I104" s="99"/>
      <c r="J104" s="99"/>
      <c r="K104" s="99"/>
      <c r="L104" s="173">
        <f t="shared" si="137"/>
        <v>1538</v>
      </c>
      <c r="M104" s="174">
        <f t="shared" si="138"/>
        <v>1538</v>
      </c>
      <c r="N104" s="174">
        <f t="shared" si="139"/>
        <v>1538</v>
      </c>
      <c r="O104" s="145"/>
      <c r="P104" s="99"/>
      <c r="Q104" s="99"/>
      <c r="R104" s="167">
        <f t="shared" ref="R104:T105" si="202">L104+O104</f>
        <v>1538</v>
      </c>
      <c r="S104" s="167">
        <f t="shared" si="202"/>
        <v>1538</v>
      </c>
      <c r="T104" s="167">
        <f t="shared" si="202"/>
        <v>1538</v>
      </c>
      <c r="U104" s="99"/>
      <c r="V104" s="99"/>
      <c r="W104" s="99"/>
      <c r="X104" s="167">
        <f t="shared" ref="X104:Z105" si="203">R104+U104</f>
        <v>1538</v>
      </c>
      <c r="Y104" s="167">
        <f t="shared" si="203"/>
        <v>1538</v>
      </c>
      <c r="Z104" s="172">
        <f t="shared" si="203"/>
        <v>1538</v>
      </c>
      <c r="AA104" s="99"/>
      <c r="AB104" s="99"/>
      <c r="AC104" s="99"/>
      <c r="AD104" s="167">
        <f t="shared" ref="AD104:AD105" si="204">X104+AA104</f>
        <v>1538</v>
      </c>
      <c r="AE104" s="167">
        <f t="shared" ref="AE104:AE105" si="205">Y104+AB104</f>
        <v>1538</v>
      </c>
      <c r="AF104" s="172">
        <f t="shared" ref="AF104:AF105" si="206">Z104+AC104</f>
        <v>1538</v>
      </c>
    </row>
    <row r="105" spans="1:32" s="20" customFormat="1" ht="35.25" hidden="1" customHeight="1" x14ac:dyDescent="0.25">
      <c r="A105" s="26">
        <v>905</v>
      </c>
      <c r="B105" s="59"/>
      <c r="C105" s="59"/>
      <c r="D105" s="51" t="s">
        <v>61</v>
      </c>
      <c r="E105" s="204" t="s">
        <v>160</v>
      </c>
      <c r="F105" s="98">
        <v>320</v>
      </c>
      <c r="G105" s="98">
        <v>340</v>
      </c>
      <c r="H105" s="99">
        <v>360</v>
      </c>
      <c r="I105" s="99"/>
      <c r="J105" s="99"/>
      <c r="K105" s="99"/>
      <c r="L105" s="173">
        <f t="shared" si="137"/>
        <v>320</v>
      </c>
      <c r="M105" s="174">
        <f t="shared" si="138"/>
        <v>340</v>
      </c>
      <c r="N105" s="174">
        <f t="shared" si="139"/>
        <v>360</v>
      </c>
      <c r="O105" s="145"/>
      <c r="P105" s="99"/>
      <c r="Q105" s="99"/>
      <c r="R105" s="167">
        <f t="shared" si="202"/>
        <v>320</v>
      </c>
      <c r="S105" s="167">
        <f t="shared" si="202"/>
        <v>340</v>
      </c>
      <c r="T105" s="167">
        <f t="shared" si="202"/>
        <v>360</v>
      </c>
      <c r="U105" s="99"/>
      <c r="V105" s="99"/>
      <c r="W105" s="99"/>
      <c r="X105" s="167">
        <f t="shared" si="203"/>
        <v>320</v>
      </c>
      <c r="Y105" s="167">
        <f t="shared" si="203"/>
        <v>340</v>
      </c>
      <c r="Z105" s="172">
        <f t="shared" si="203"/>
        <v>360</v>
      </c>
      <c r="AA105" s="99"/>
      <c r="AB105" s="99"/>
      <c r="AC105" s="99"/>
      <c r="AD105" s="167">
        <f t="shared" si="204"/>
        <v>320</v>
      </c>
      <c r="AE105" s="167">
        <f t="shared" si="205"/>
        <v>340</v>
      </c>
      <c r="AF105" s="172">
        <f t="shared" si="206"/>
        <v>360</v>
      </c>
    </row>
    <row r="106" spans="1:32" s="20" customFormat="1" ht="26.25" hidden="1" customHeight="1" x14ac:dyDescent="0.25">
      <c r="A106" s="26"/>
      <c r="B106" s="59"/>
      <c r="C106" s="59"/>
      <c r="D106" s="205" t="s">
        <v>62</v>
      </c>
      <c r="E106" s="206" t="s">
        <v>161</v>
      </c>
      <c r="F106" s="98">
        <f t="shared" ref="F106:M106" si="207">F107+F108</f>
        <v>4527</v>
      </c>
      <c r="G106" s="98">
        <f t="shared" si="207"/>
        <v>4527</v>
      </c>
      <c r="H106" s="99">
        <f t="shared" si="207"/>
        <v>4527</v>
      </c>
      <c r="I106" s="99">
        <f t="shared" si="207"/>
        <v>0</v>
      </c>
      <c r="J106" s="99">
        <f t="shared" si="207"/>
        <v>0</v>
      </c>
      <c r="K106" s="99">
        <f t="shared" si="207"/>
        <v>0</v>
      </c>
      <c r="L106" s="195">
        <f t="shared" si="207"/>
        <v>4527</v>
      </c>
      <c r="M106" s="196">
        <f t="shared" si="207"/>
        <v>4527</v>
      </c>
      <c r="N106" s="196">
        <f t="shared" ref="N106:S106" si="208">N107+N108</f>
        <v>4527</v>
      </c>
      <c r="O106" s="145">
        <f t="shared" si="208"/>
        <v>0</v>
      </c>
      <c r="P106" s="99">
        <f t="shared" si="208"/>
        <v>0</v>
      </c>
      <c r="Q106" s="99">
        <f t="shared" si="208"/>
        <v>0</v>
      </c>
      <c r="R106" s="303">
        <f t="shared" si="208"/>
        <v>4527</v>
      </c>
      <c r="S106" s="303">
        <f t="shared" si="208"/>
        <v>4527</v>
      </c>
      <c r="T106" s="303">
        <f t="shared" ref="T106:Y106" si="209">T107+T108</f>
        <v>4527</v>
      </c>
      <c r="U106" s="99">
        <f t="shared" si="209"/>
        <v>0</v>
      </c>
      <c r="V106" s="99">
        <f t="shared" si="209"/>
        <v>0</v>
      </c>
      <c r="W106" s="99">
        <f t="shared" si="209"/>
        <v>0</v>
      </c>
      <c r="X106" s="303">
        <f t="shared" si="209"/>
        <v>4527</v>
      </c>
      <c r="Y106" s="303">
        <f t="shared" si="209"/>
        <v>4527</v>
      </c>
      <c r="Z106" s="321">
        <f>Z107+Z108</f>
        <v>4527</v>
      </c>
      <c r="AA106" s="99">
        <f t="shared" ref="AA106:AE106" si="210">AA107+AA108</f>
        <v>0</v>
      </c>
      <c r="AB106" s="99">
        <f t="shared" si="210"/>
        <v>0</v>
      </c>
      <c r="AC106" s="99">
        <f t="shared" si="210"/>
        <v>0</v>
      </c>
      <c r="AD106" s="303">
        <f t="shared" si="210"/>
        <v>4527</v>
      </c>
      <c r="AE106" s="303">
        <f t="shared" si="210"/>
        <v>4527</v>
      </c>
      <c r="AF106" s="321">
        <f>AF107+AF108</f>
        <v>4527</v>
      </c>
    </row>
    <row r="107" spans="1:32" s="25" customFormat="1" ht="38.25" hidden="1" customHeight="1" x14ac:dyDescent="0.25">
      <c r="A107" s="26">
        <v>911</v>
      </c>
      <c r="B107" s="59"/>
      <c r="C107" s="59"/>
      <c r="D107" s="205" t="s">
        <v>405</v>
      </c>
      <c r="E107" s="207" t="s">
        <v>408</v>
      </c>
      <c r="F107" s="98">
        <v>4527</v>
      </c>
      <c r="G107" s="98">
        <v>4527</v>
      </c>
      <c r="H107" s="99">
        <v>4527</v>
      </c>
      <c r="I107" s="99"/>
      <c r="J107" s="99"/>
      <c r="K107" s="99"/>
      <c r="L107" s="173">
        <f t="shared" si="137"/>
        <v>4527</v>
      </c>
      <c r="M107" s="174">
        <f t="shared" si="138"/>
        <v>4527</v>
      </c>
      <c r="N107" s="174">
        <f t="shared" si="139"/>
        <v>4527</v>
      </c>
      <c r="O107" s="145"/>
      <c r="P107" s="99"/>
      <c r="Q107" s="99"/>
      <c r="R107" s="167">
        <f t="shared" ref="R107:T108" si="211">L107+O107</f>
        <v>4527</v>
      </c>
      <c r="S107" s="167">
        <f t="shared" si="211"/>
        <v>4527</v>
      </c>
      <c r="T107" s="167">
        <f t="shared" si="211"/>
        <v>4527</v>
      </c>
      <c r="U107" s="99"/>
      <c r="V107" s="99"/>
      <c r="W107" s="99"/>
      <c r="X107" s="167">
        <f t="shared" ref="X107:Z108" si="212">R107+U107</f>
        <v>4527</v>
      </c>
      <c r="Y107" s="167">
        <f t="shared" si="212"/>
        <v>4527</v>
      </c>
      <c r="Z107" s="172">
        <f t="shared" si="212"/>
        <v>4527</v>
      </c>
      <c r="AA107" s="99"/>
      <c r="AB107" s="99"/>
      <c r="AC107" s="99"/>
      <c r="AD107" s="167">
        <f t="shared" ref="AD107:AD108" si="213">X107+AA107</f>
        <v>4527</v>
      </c>
      <c r="AE107" s="167">
        <f t="shared" ref="AE107:AE108" si="214">Y107+AB107</f>
        <v>4527</v>
      </c>
      <c r="AF107" s="172">
        <f t="shared" ref="AF107:AF108" si="215">Z107+AC107</f>
        <v>4527</v>
      </c>
    </row>
    <row r="108" spans="1:32" s="25" customFormat="1" ht="33.75" hidden="1" customHeight="1" x14ac:dyDescent="0.25">
      <c r="A108" s="26">
        <v>911</v>
      </c>
      <c r="B108" s="59"/>
      <c r="C108" s="59"/>
      <c r="D108" s="205" t="s">
        <v>471</v>
      </c>
      <c r="E108" s="207" t="s">
        <v>477</v>
      </c>
      <c r="F108" s="98">
        <v>0</v>
      </c>
      <c r="G108" s="98">
        <v>0</v>
      </c>
      <c r="H108" s="99">
        <v>0</v>
      </c>
      <c r="I108" s="99"/>
      <c r="J108" s="99"/>
      <c r="K108" s="99"/>
      <c r="L108" s="173">
        <f t="shared" si="137"/>
        <v>0</v>
      </c>
      <c r="M108" s="174">
        <f t="shared" si="138"/>
        <v>0</v>
      </c>
      <c r="N108" s="174">
        <f t="shared" si="139"/>
        <v>0</v>
      </c>
      <c r="O108" s="145"/>
      <c r="P108" s="99"/>
      <c r="Q108" s="99"/>
      <c r="R108" s="167">
        <f t="shared" si="211"/>
        <v>0</v>
      </c>
      <c r="S108" s="167">
        <f t="shared" si="211"/>
        <v>0</v>
      </c>
      <c r="T108" s="167">
        <f t="shared" si="211"/>
        <v>0</v>
      </c>
      <c r="U108" s="99"/>
      <c r="V108" s="99"/>
      <c r="W108" s="99"/>
      <c r="X108" s="167">
        <f t="shared" si="212"/>
        <v>0</v>
      </c>
      <c r="Y108" s="167">
        <f t="shared" si="212"/>
        <v>0</v>
      </c>
      <c r="Z108" s="172">
        <f t="shared" si="212"/>
        <v>0</v>
      </c>
      <c r="AA108" s="99"/>
      <c r="AB108" s="99"/>
      <c r="AC108" s="99"/>
      <c r="AD108" s="167">
        <f t="shared" si="213"/>
        <v>0</v>
      </c>
      <c r="AE108" s="167">
        <f t="shared" si="214"/>
        <v>0</v>
      </c>
      <c r="AF108" s="172">
        <f t="shared" si="215"/>
        <v>0</v>
      </c>
    </row>
    <row r="109" spans="1:32" s="14" customFormat="1" ht="37.5" hidden="1" x14ac:dyDescent="0.25">
      <c r="A109" s="12"/>
      <c r="B109" s="227"/>
      <c r="C109" s="227"/>
      <c r="D109" s="103" t="s">
        <v>63</v>
      </c>
      <c r="E109" s="104" t="s">
        <v>162</v>
      </c>
      <c r="F109" s="169">
        <f t="shared" ref="F109:M109" si="216">F110+F114+F119+F120</f>
        <v>5575</v>
      </c>
      <c r="G109" s="169">
        <f t="shared" si="216"/>
        <v>5069</v>
      </c>
      <c r="H109" s="168">
        <f t="shared" si="216"/>
        <v>4342</v>
      </c>
      <c r="I109" s="168">
        <f t="shared" si="216"/>
        <v>0</v>
      </c>
      <c r="J109" s="168">
        <f t="shared" si="216"/>
        <v>0</v>
      </c>
      <c r="K109" s="168">
        <f t="shared" si="216"/>
        <v>0</v>
      </c>
      <c r="L109" s="170">
        <f t="shared" si="216"/>
        <v>5575</v>
      </c>
      <c r="M109" s="171">
        <f t="shared" si="216"/>
        <v>5069</v>
      </c>
      <c r="N109" s="171">
        <f t="shared" ref="N109:S109" si="217">N110+N114+N119+N120</f>
        <v>4342</v>
      </c>
      <c r="O109" s="158">
        <f t="shared" si="217"/>
        <v>2874</v>
      </c>
      <c r="P109" s="168">
        <f t="shared" si="217"/>
        <v>0</v>
      </c>
      <c r="Q109" s="168">
        <f t="shared" si="217"/>
        <v>0</v>
      </c>
      <c r="R109" s="168">
        <f t="shared" si="217"/>
        <v>8449</v>
      </c>
      <c r="S109" s="168">
        <f t="shared" si="217"/>
        <v>5069</v>
      </c>
      <c r="T109" s="168">
        <f t="shared" ref="T109:Y109" si="218">T110+T114+T119+T120</f>
        <v>4342</v>
      </c>
      <c r="U109" s="168">
        <f t="shared" si="218"/>
        <v>1450</v>
      </c>
      <c r="V109" s="168">
        <f t="shared" si="218"/>
        <v>0</v>
      </c>
      <c r="W109" s="168">
        <f t="shared" si="218"/>
        <v>0</v>
      </c>
      <c r="X109" s="168">
        <f t="shared" si="218"/>
        <v>9899</v>
      </c>
      <c r="Y109" s="168">
        <f t="shared" si="218"/>
        <v>5069</v>
      </c>
      <c r="Z109" s="169">
        <f>Z110+Z114+Z119+Z120</f>
        <v>4342</v>
      </c>
      <c r="AA109" s="168">
        <f t="shared" ref="AA109:AE109" si="219">AA110+AA114+AA119+AA120</f>
        <v>0</v>
      </c>
      <c r="AB109" s="168">
        <f t="shared" si="219"/>
        <v>0</v>
      </c>
      <c r="AC109" s="168">
        <f t="shared" si="219"/>
        <v>0</v>
      </c>
      <c r="AD109" s="168">
        <f t="shared" si="219"/>
        <v>9899</v>
      </c>
      <c r="AE109" s="168">
        <f t="shared" si="219"/>
        <v>5069</v>
      </c>
      <c r="AF109" s="169">
        <f>AF110+AF114+AF119+AF120</f>
        <v>4342</v>
      </c>
    </row>
    <row r="110" spans="1:32" s="7" customFormat="1" ht="23.25" hidden="1" customHeight="1" x14ac:dyDescent="0.25">
      <c r="A110" s="6"/>
      <c r="B110" s="56"/>
      <c r="C110" s="56"/>
      <c r="D110" s="103" t="s">
        <v>64</v>
      </c>
      <c r="E110" s="105" t="s">
        <v>163</v>
      </c>
      <c r="F110" s="172">
        <f t="shared" ref="F110:M110" si="220">F111</f>
        <v>390</v>
      </c>
      <c r="G110" s="172">
        <f t="shared" si="220"/>
        <v>384</v>
      </c>
      <c r="H110" s="167">
        <f t="shared" si="220"/>
        <v>157</v>
      </c>
      <c r="I110" s="167">
        <f t="shared" si="220"/>
        <v>0</v>
      </c>
      <c r="J110" s="167">
        <f t="shared" si="220"/>
        <v>0</v>
      </c>
      <c r="K110" s="167">
        <f t="shared" si="220"/>
        <v>0</v>
      </c>
      <c r="L110" s="173">
        <f t="shared" si="220"/>
        <v>390</v>
      </c>
      <c r="M110" s="174">
        <f t="shared" si="220"/>
        <v>384</v>
      </c>
      <c r="N110" s="174">
        <f t="shared" ref="N110:AF110" si="221">N111</f>
        <v>157</v>
      </c>
      <c r="O110" s="146">
        <f t="shared" si="221"/>
        <v>0</v>
      </c>
      <c r="P110" s="167">
        <f t="shared" si="221"/>
        <v>0</v>
      </c>
      <c r="Q110" s="167">
        <f t="shared" si="221"/>
        <v>0</v>
      </c>
      <c r="R110" s="167">
        <f t="shared" si="221"/>
        <v>390</v>
      </c>
      <c r="S110" s="167">
        <f t="shared" si="221"/>
        <v>384</v>
      </c>
      <c r="T110" s="167">
        <f t="shared" si="221"/>
        <v>157</v>
      </c>
      <c r="U110" s="167">
        <f t="shared" si="221"/>
        <v>0</v>
      </c>
      <c r="V110" s="167">
        <f t="shared" si="221"/>
        <v>0</v>
      </c>
      <c r="W110" s="167">
        <f t="shared" si="221"/>
        <v>0</v>
      </c>
      <c r="X110" s="167">
        <f t="shared" si="221"/>
        <v>390</v>
      </c>
      <c r="Y110" s="167">
        <f t="shared" si="221"/>
        <v>384</v>
      </c>
      <c r="Z110" s="172">
        <f t="shared" si="221"/>
        <v>157</v>
      </c>
      <c r="AA110" s="167">
        <f t="shared" si="221"/>
        <v>0</v>
      </c>
      <c r="AB110" s="167">
        <f t="shared" si="221"/>
        <v>0</v>
      </c>
      <c r="AC110" s="167">
        <f t="shared" si="221"/>
        <v>0</v>
      </c>
      <c r="AD110" s="167">
        <f t="shared" si="221"/>
        <v>390</v>
      </c>
      <c r="AE110" s="167">
        <f t="shared" si="221"/>
        <v>384</v>
      </c>
      <c r="AF110" s="172">
        <f t="shared" si="221"/>
        <v>157</v>
      </c>
    </row>
    <row r="111" spans="1:32" s="20" customFormat="1" ht="37.5" hidden="1" x14ac:dyDescent="0.25">
      <c r="A111" s="6"/>
      <c r="B111" s="56"/>
      <c r="C111" s="56"/>
      <c r="D111" s="51" t="s">
        <v>65</v>
      </c>
      <c r="E111" s="182" t="s">
        <v>164</v>
      </c>
      <c r="F111" s="98">
        <f t="shared" ref="F111:M111" si="222">F112+F113</f>
        <v>390</v>
      </c>
      <c r="G111" s="98">
        <f t="shared" si="222"/>
        <v>384</v>
      </c>
      <c r="H111" s="99">
        <f t="shared" si="222"/>
        <v>157</v>
      </c>
      <c r="I111" s="99">
        <f t="shared" si="222"/>
        <v>0</v>
      </c>
      <c r="J111" s="99">
        <f t="shared" si="222"/>
        <v>0</v>
      </c>
      <c r="K111" s="99">
        <f t="shared" si="222"/>
        <v>0</v>
      </c>
      <c r="L111" s="195">
        <f t="shared" si="222"/>
        <v>390</v>
      </c>
      <c r="M111" s="196">
        <f t="shared" si="222"/>
        <v>384</v>
      </c>
      <c r="N111" s="196">
        <f t="shared" ref="N111:S111" si="223">N112+N113</f>
        <v>157</v>
      </c>
      <c r="O111" s="145">
        <f t="shared" si="223"/>
        <v>0</v>
      </c>
      <c r="P111" s="99">
        <f t="shared" si="223"/>
        <v>0</v>
      </c>
      <c r="Q111" s="99">
        <f t="shared" si="223"/>
        <v>0</v>
      </c>
      <c r="R111" s="303">
        <f t="shared" si="223"/>
        <v>390</v>
      </c>
      <c r="S111" s="303">
        <f t="shared" si="223"/>
        <v>384</v>
      </c>
      <c r="T111" s="303">
        <f t="shared" ref="T111:Y111" si="224">T112+T113</f>
        <v>157</v>
      </c>
      <c r="U111" s="99">
        <f t="shared" si="224"/>
        <v>0</v>
      </c>
      <c r="V111" s="99">
        <f t="shared" si="224"/>
        <v>0</v>
      </c>
      <c r="W111" s="99">
        <f t="shared" si="224"/>
        <v>0</v>
      </c>
      <c r="X111" s="303">
        <f t="shared" si="224"/>
        <v>390</v>
      </c>
      <c r="Y111" s="303">
        <f t="shared" si="224"/>
        <v>384</v>
      </c>
      <c r="Z111" s="321">
        <f>Z112+Z113</f>
        <v>157</v>
      </c>
      <c r="AA111" s="99">
        <f t="shared" ref="AA111:AE111" si="225">AA112+AA113</f>
        <v>0</v>
      </c>
      <c r="AB111" s="99">
        <f t="shared" si="225"/>
        <v>0</v>
      </c>
      <c r="AC111" s="99">
        <f t="shared" si="225"/>
        <v>0</v>
      </c>
      <c r="AD111" s="303">
        <f t="shared" si="225"/>
        <v>390</v>
      </c>
      <c r="AE111" s="303">
        <f t="shared" si="225"/>
        <v>384</v>
      </c>
      <c r="AF111" s="321">
        <f>AF112+AF113</f>
        <v>157</v>
      </c>
    </row>
    <row r="112" spans="1:32" s="20" customFormat="1" ht="37.5" hidden="1" x14ac:dyDescent="0.25">
      <c r="A112" s="6">
        <v>900</v>
      </c>
      <c r="B112" s="56"/>
      <c r="C112" s="56"/>
      <c r="D112" s="51" t="s">
        <v>413</v>
      </c>
      <c r="E112" s="47" t="s">
        <v>415</v>
      </c>
      <c r="F112" s="98">
        <v>378</v>
      </c>
      <c r="G112" s="98">
        <v>377</v>
      </c>
      <c r="H112" s="99">
        <v>154</v>
      </c>
      <c r="I112" s="99"/>
      <c r="J112" s="99"/>
      <c r="K112" s="99"/>
      <c r="L112" s="173">
        <f t="shared" si="137"/>
        <v>378</v>
      </c>
      <c r="M112" s="174">
        <f t="shared" si="138"/>
        <v>377</v>
      </c>
      <c r="N112" s="174">
        <f t="shared" si="139"/>
        <v>154</v>
      </c>
      <c r="O112" s="145"/>
      <c r="P112" s="99"/>
      <c r="Q112" s="99"/>
      <c r="R112" s="167">
        <f t="shared" ref="R112:T113" si="226">L112+O112</f>
        <v>378</v>
      </c>
      <c r="S112" s="167">
        <f t="shared" si="226"/>
        <v>377</v>
      </c>
      <c r="T112" s="167">
        <f t="shared" si="226"/>
        <v>154</v>
      </c>
      <c r="U112" s="99"/>
      <c r="V112" s="99"/>
      <c r="W112" s="99"/>
      <c r="X112" s="167">
        <f t="shared" ref="X112:Z113" si="227">R112+U112</f>
        <v>378</v>
      </c>
      <c r="Y112" s="167">
        <f t="shared" si="227"/>
        <v>377</v>
      </c>
      <c r="Z112" s="172">
        <f t="shared" si="227"/>
        <v>154</v>
      </c>
      <c r="AA112" s="99"/>
      <c r="AB112" s="99"/>
      <c r="AC112" s="99"/>
      <c r="AD112" s="167">
        <f t="shared" ref="AD112:AD113" si="228">X112+AA112</f>
        <v>378</v>
      </c>
      <c r="AE112" s="167">
        <f t="shared" ref="AE112:AE113" si="229">Y112+AB112</f>
        <v>377</v>
      </c>
      <c r="AF112" s="172">
        <f t="shared" ref="AF112:AF113" si="230">Z112+AC112</f>
        <v>154</v>
      </c>
    </row>
    <row r="113" spans="1:32" s="20" customFormat="1" ht="56.25" hidden="1" x14ac:dyDescent="0.25">
      <c r="A113" s="6">
        <v>900</v>
      </c>
      <c r="B113" s="56"/>
      <c r="C113" s="56"/>
      <c r="D113" s="51" t="s">
        <v>414</v>
      </c>
      <c r="E113" s="47" t="s">
        <v>437</v>
      </c>
      <c r="F113" s="98">
        <v>12</v>
      </c>
      <c r="G113" s="98">
        <v>7</v>
      </c>
      <c r="H113" s="99">
        <v>3</v>
      </c>
      <c r="I113" s="99"/>
      <c r="J113" s="99"/>
      <c r="K113" s="99"/>
      <c r="L113" s="173">
        <f t="shared" si="137"/>
        <v>12</v>
      </c>
      <c r="M113" s="174">
        <f t="shared" si="138"/>
        <v>7</v>
      </c>
      <c r="N113" s="174">
        <f t="shared" si="139"/>
        <v>3</v>
      </c>
      <c r="O113" s="145"/>
      <c r="P113" s="99"/>
      <c r="Q113" s="99"/>
      <c r="R113" s="167">
        <f t="shared" si="226"/>
        <v>12</v>
      </c>
      <c r="S113" s="167">
        <f t="shared" si="226"/>
        <v>7</v>
      </c>
      <c r="T113" s="167">
        <f t="shared" si="226"/>
        <v>3</v>
      </c>
      <c r="U113" s="99"/>
      <c r="V113" s="99"/>
      <c r="W113" s="99"/>
      <c r="X113" s="167">
        <f t="shared" si="227"/>
        <v>12</v>
      </c>
      <c r="Y113" s="167">
        <f t="shared" si="227"/>
        <v>7</v>
      </c>
      <c r="Z113" s="172">
        <f t="shared" si="227"/>
        <v>3</v>
      </c>
      <c r="AA113" s="99"/>
      <c r="AB113" s="99"/>
      <c r="AC113" s="99"/>
      <c r="AD113" s="167">
        <f t="shared" si="228"/>
        <v>12</v>
      </c>
      <c r="AE113" s="167">
        <f t="shared" si="229"/>
        <v>7</v>
      </c>
      <c r="AF113" s="172">
        <f t="shared" si="230"/>
        <v>3</v>
      </c>
    </row>
    <row r="114" spans="1:32" s="14" customFormat="1" ht="93.75" hidden="1" x14ac:dyDescent="0.25">
      <c r="A114" s="12"/>
      <c r="B114" s="227"/>
      <c r="C114" s="227"/>
      <c r="D114" s="103" t="s">
        <v>66</v>
      </c>
      <c r="E114" s="194" t="s">
        <v>264</v>
      </c>
      <c r="F114" s="172">
        <f t="shared" ref="F114:M114" si="231">F115</f>
        <v>2000</v>
      </c>
      <c r="G114" s="172">
        <f t="shared" si="231"/>
        <v>1500</v>
      </c>
      <c r="H114" s="167">
        <f t="shared" si="231"/>
        <v>1000</v>
      </c>
      <c r="I114" s="167">
        <f t="shared" si="231"/>
        <v>0</v>
      </c>
      <c r="J114" s="167">
        <f t="shared" si="231"/>
        <v>0</v>
      </c>
      <c r="K114" s="167">
        <f t="shared" si="231"/>
        <v>0</v>
      </c>
      <c r="L114" s="173">
        <f t="shared" si="231"/>
        <v>2000</v>
      </c>
      <c r="M114" s="174">
        <f t="shared" si="231"/>
        <v>1500</v>
      </c>
      <c r="N114" s="174">
        <f t="shared" ref="N114:AF114" si="232">N115</f>
        <v>1000</v>
      </c>
      <c r="O114" s="146">
        <f t="shared" si="232"/>
        <v>2874</v>
      </c>
      <c r="P114" s="167">
        <f t="shared" si="232"/>
        <v>0</v>
      </c>
      <c r="Q114" s="167">
        <f t="shared" si="232"/>
        <v>0</v>
      </c>
      <c r="R114" s="167">
        <f t="shared" si="232"/>
        <v>4874</v>
      </c>
      <c r="S114" s="167">
        <f t="shared" si="232"/>
        <v>1500</v>
      </c>
      <c r="T114" s="167">
        <f t="shared" si="232"/>
        <v>1000</v>
      </c>
      <c r="U114" s="167">
        <f t="shared" si="232"/>
        <v>1450</v>
      </c>
      <c r="V114" s="167">
        <f t="shared" si="232"/>
        <v>0</v>
      </c>
      <c r="W114" s="167">
        <f t="shared" si="232"/>
        <v>0</v>
      </c>
      <c r="X114" s="167">
        <f t="shared" si="232"/>
        <v>6324</v>
      </c>
      <c r="Y114" s="167">
        <f t="shared" si="232"/>
        <v>1500</v>
      </c>
      <c r="Z114" s="172">
        <f t="shared" si="232"/>
        <v>1000</v>
      </c>
      <c r="AA114" s="167">
        <f t="shared" si="232"/>
        <v>0</v>
      </c>
      <c r="AB114" s="167">
        <f t="shared" si="232"/>
        <v>0</v>
      </c>
      <c r="AC114" s="167">
        <f t="shared" si="232"/>
        <v>0</v>
      </c>
      <c r="AD114" s="167">
        <f t="shared" si="232"/>
        <v>6324</v>
      </c>
      <c r="AE114" s="167">
        <f t="shared" si="232"/>
        <v>1500</v>
      </c>
      <c r="AF114" s="172">
        <f t="shared" si="232"/>
        <v>1000</v>
      </c>
    </row>
    <row r="115" spans="1:32" s="14" customFormat="1" ht="93.75" hidden="1" x14ac:dyDescent="0.25">
      <c r="A115" s="12"/>
      <c r="B115" s="227"/>
      <c r="C115" s="227"/>
      <c r="D115" s="103" t="s">
        <v>67</v>
      </c>
      <c r="E115" s="194" t="s">
        <v>165</v>
      </c>
      <c r="F115" s="172">
        <f t="shared" ref="F115:M115" si="233">F116+F117</f>
        <v>2000</v>
      </c>
      <c r="G115" s="172">
        <f t="shared" si="233"/>
        <v>1500</v>
      </c>
      <c r="H115" s="167">
        <f t="shared" si="233"/>
        <v>1000</v>
      </c>
      <c r="I115" s="167">
        <f t="shared" si="233"/>
        <v>0</v>
      </c>
      <c r="J115" s="167">
        <f t="shared" si="233"/>
        <v>0</v>
      </c>
      <c r="K115" s="167">
        <f t="shared" si="233"/>
        <v>0</v>
      </c>
      <c r="L115" s="173">
        <f t="shared" si="233"/>
        <v>2000</v>
      </c>
      <c r="M115" s="174">
        <f t="shared" si="233"/>
        <v>1500</v>
      </c>
      <c r="N115" s="174">
        <f t="shared" ref="N115:S115" si="234">N116+N117</f>
        <v>1000</v>
      </c>
      <c r="O115" s="146">
        <f t="shared" si="234"/>
        <v>2874</v>
      </c>
      <c r="P115" s="167">
        <f t="shared" si="234"/>
        <v>0</v>
      </c>
      <c r="Q115" s="167">
        <f t="shared" si="234"/>
        <v>0</v>
      </c>
      <c r="R115" s="167">
        <f t="shared" si="234"/>
        <v>4874</v>
      </c>
      <c r="S115" s="167">
        <f t="shared" si="234"/>
        <v>1500</v>
      </c>
      <c r="T115" s="167">
        <f t="shared" ref="T115:Y115" si="235">T116+T117</f>
        <v>1000</v>
      </c>
      <c r="U115" s="167">
        <f t="shared" si="235"/>
        <v>1450</v>
      </c>
      <c r="V115" s="167">
        <f t="shared" si="235"/>
        <v>0</v>
      </c>
      <c r="W115" s="167">
        <f t="shared" si="235"/>
        <v>0</v>
      </c>
      <c r="X115" s="167">
        <f t="shared" si="235"/>
        <v>6324</v>
      </c>
      <c r="Y115" s="167">
        <f t="shared" si="235"/>
        <v>1500</v>
      </c>
      <c r="Z115" s="172">
        <f>Z116+Z117</f>
        <v>1000</v>
      </c>
      <c r="AA115" s="167">
        <f t="shared" ref="AA115:AE115" si="236">AA116+AA117</f>
        <v>0</v>
      </c>
      <c r="AB115" s="167">
        <f t="shared" si="236"/>
        <v>0</v>
      </c>
      <c r="AC115" s="167">
        <f t="shared" si="236"/>
        <v>0</v>
      </c>
      <c r="AD115" s="167">
        <f t="shared" si="236"/>
        <v>6324</v>
      </c>
      <c r="AE115" s="167">
        <f t="shared" si="236"/>
        <v>1500</v>
      </c>
      <c r="AF115" s="172">
        <f>AF116+AF117</f>
        <v>1000</v>
      </c>
    </row>
    <row r="116" spans="1:32" s="20" customFormat="1" ht="75" hidden="1" customHeight="1" x14ac:dyDescent="0.25">
      <c r="A116" s="6">
        <v>913</v>
      </c>
      <c r="B116" s="56"/>
      <c r="C116" s="56"/>
      <c r="D116" s="252" t="s">
        <v>389</v>
      </c>
      <c r="E116" s="189" t="s">
        <v>390</v>
      </c>
      <c r="F116" s="98"/>
      <c r="G116" s="98"/>
      <c r="H116" s="99"/>
      <c r="I116" s="99"/>
      <c r="J116" s="99"/>
      <c r="K116" s="99"/>
      <c r="L116" s="173">
        <f t="shared" si="137"/>
        <v>0</v>
      </c>
      <c r="M116" s="174">
        <f t="shared" si="138"/>
        <v>0</v>
      </c>
      <c r="N116" s="174">
        <f t="shared" si="139"/>
        <v>0</v>
      </c>
      <c r="O116" s="145"/>
      <c r="P116" s="99"/>
      <c r="Q116" s="99"/>
      <c r="R116" s="167">
        <f>L116+O116</f>
        <v>0</v>
      </c>
      <c r="S116" s="167">
        <f>M116+P116</f>
        <v>0</v>
      </c>
      <c r="T116" s="167">
        <f>N116+Q116</f>
        <v>0</v>
      </c>
      <c r="U116" s="99"/>
      <c r="V116" s="99"/>
      <c r="W116" s="99"/>
      <c r="X116" s="167">
        <f>R116+U116</f>
        <v>0</v>
      </c>
      <c r="Y116" s="167">
        <f>S116+V116</f>
        <v>0</v>
      </c>
      <c r="Z116" s="172">
        <f>T116+W116</f>
        <v>0</v>
      </c>
      <c r="AA116" s="99"/>
      <c r="AB116" s="99"/>
      <c r="AC116" s="99"/>
      <c r="AD116" s="167">
        <f>X116+AA116</f>
        <v>0</v>
      </c>
      <c r="AE116" s="167">
        <f>Y116+AB116</f>
        <v>0</v>
      </c>
      <c r="AF116" s="172">
        <f>Z116+AC116</f>
        <v>0</v>
      </c>
    </row>
    <row r="117" spans="1:32" s="13" customFormat="1" ht="93.75" hidden="1" x14ac:dyDescent="0.25">
      <c r="A117" s="12">
        <v>905</v>
      </c>
      <c r="B117" s="227"/>
      <c r="C117" s="227"/>
      <c r="D117" s="51" t="s">
        <v>68</v>
      </c>
      <c r="E117" s="47" t="s">
        <v>436</v>
      </c>
      <c r="F117" s="98">
        <f t="shared" ref="F117:M117" si="237">F118</f>
        <v>2000</v>
      </c>
      <c r="G117" s="98">
        <f t="shared" si="237"/>
        <v>1500</v>
      </c>
      <c r="H117" s="99">
        <f t="shared" si="237"/>
        <v>1000</v>
      </c>
      <c r="I117" s="99">
        <f t="shared" si="237"/>
        <v>0</v>
      </c>
      <c r="J117" s="99">
        <f t="shared" si="237"/>
        <v>0</v>
      </c>
      <c r="K117" s="99">
        <f t="shared" si="237"/>
        <v>0</v>
      </c>
      <c r="L117" s="195">
        <f t="shared" si="237"/>
        <v>2000</v>
      </c>
      <c r="M117" s="196">
        <f t="shared" si="237"/>
        <v>1500</v>
      </c>
      <c r="N117" s="196">
        <f t="shared" ref="N117:AF117" si="238">N118</f>
        <v>1000</v>
      </c>
      <c r="O117" s="145">
        <f t="shared" si="238"/>
        <v>2874</v>
      </c>
      <c r="P117" s="99">
        <f t="shared" si="238"/>
        <v>0</v>
      </c>
      <c r="Q117" s="99">
        <f t="shared" si="238"/>
        <v>0</v>
      </c>
      <c r="R117" s="303">
        <f t="shared" si="238"/>
        <v>4874</v>
      </c>
      <c r="S117" s="303">
        <f t="shared" si="238"/>
        <v>1500</v>
      </c>
      <c r="T117" s="303">
        <f t="shared" si="238"/>
        <v>1000</v>
      </c>
      <c r="U117" s="99">
        <f>U118</f>
        <v>1450</v>
      </c>
      <c r="V117" s="99">
        <f t="shared" si="238"/>
        <v>0</v>
      </c>
      <c r="W117" s="99">
        <f t="shared" si="238"/>
        <v>0</v>
      </c>
      <c r="X117" s="303">
        <f t="shared" si="238"/>
        <v>6324</v>
      </c>
      <c r="Y117" s="303">
        <f t="shared" si="238"/>
        <v>1500</v>
      </c>
      <c r="Z117" s="321">
        <f t="shared" si="238"/>
        <v>1000</v>
      </c>
      <c r="AA117" s="99">
        <f>AA118</f>
        <v>0</v>
      </c>
      <c r="AB117" s="99">
        <f t="shared" si="238"/>
        <v>0</v>
      </c>
      <c r="AC117" s="99">
        <f t="shared" si="238"/>
        <v>0</v>
      </c>
      <c r="AD117" s="303">
        <f t="shared" si="238"/>
        <v>6324</v>
      </c>
      <c r="AE117" s="303">
        <f t="shared" si="238"/>
        <v>1500</v>
      </c>
      <c r="AF117" s="321">
        <f t="shared" si="238"/>
        <v>1000</v>
      </c>
    </row>
    <row r="118" spans="1:32" s="13" customFormat="1" ht="96" hidden="1" customHeight="1" x14ac:dyDescent="0.25">
      <c r="A118" s="12">
        <v>905</v>
      </c>
      <c r="B118" s="227"/>
      <c r="C118" s="227"/>
      <c r="D118" s="51" t="s">
        <v>430</v>
      </c>
      <c r="E118" s="47" t="s">
        <v>431</v>
      </c>
      <c r="F118" s="98">
        <v>2000</v>
      </c>
      <c r="G118" s="98">
        <v>1500</v>
      </c>
      <c r="H118" s="99">
        <v>1000</v>
      </c>
      <c r="I118" s="99"/>
      <c r="J118" s="99"/>
      <c r="K118" s="99"/>
      <c r="L118" s="173">
        <f t="shared" si="137"/>
        <v>2000</v>
      </c>
      <c r="M118" s="174">
        <f t="shared" si="138"/>
        <v>1500</v>
      </c>
      <c r="N118" s="174">
        <f t="shared" si="139"/>
        <v>1000</v>
      </c>
      <c r="O118" s="145">
        <v>2874</v>
      </c>
      <c r="P118" s="99"/>
      <c r="Q118" s="99"/>
      <c r="R118" s="167">
        <f t="shared" ref="R118:T119" si="239">L118+O118</f>
        <v>4874</v>
      </c>
      <c r="S118" s="167">
        <f t="shared" si="239"/>
        <v>1500</v>
      </c>
      <c r="T118" s="167">
        <f t="shared" si="239"/>
        <v>1000</v>
      </c>
      <c r="U118" s="99">
        <v>1450</v>
      </c>
      <c r="V118" s="99"/>
      <c r="W118" s="99"/>
      <c r="X118" s="167">
        <f t="shared" ref="X118:Z119" si="240">R118+U118</f>
        <v>6324</v>
      </c>
      <c r="Y118" s="167">
        <f t="shared" si="240"/>
        <v>1500</v>
      </c>
      <c r="Z118" s="172">
        <f t="shared" si="240"/>
        <v>1000</v>
      </c>
      <c r="AA118" s="99"/>
      <c r="AB118" s="99"/>
      <c r="AC118" s="99"/>
      <c r="AD118" s="167">
        <f t="shared" ref="AD118:AD119" si="241">X118+AA118</f>
        <v>6324</v>
      </c>
      <c r="AE118" s="167">
        <f t="shared" ref="AE118:AE119" si="242">Y118+AB118</f>
        <v>1500</v>
      </c>
      <c r="AF118" s="172">
        <f t="shared" ref="AF118:AF119" si="243">Z118+AC118</f>
        <v>1000</v>
      </c>
    </row>
    <row r="119" spans="1:32" s="20" customFormat="1" ht="75" hidden="1" x14ac:dyDescent="0.25">
      <c r="A119" s="6">
        <v>905</v>
      </c>
      <c r="B119" s="56"/>
      <c r="C119" s="56"/>
      <c r="D119" s="90" t="s">
        <v>399</v>
      </c>
      <c r="E119" s="91" t="s">
        <v>462</v>
      </c>
      <c r="F119" s="98"/>
      <c r="G119" s="98"/>
      <c r="H119" s="99"/>
      <c r="I119" s="99"/>
      <c r="J119" s="99"/>
      <c r="K119" s="99"/>
      <c r="L119" s="173">
        <f t="shared" si="137"/>
        <v>0</v>
      </c>
      <c r="M119" s="174">
        <f t="shared" si="138"/>
        <v>0</v>
      </c>
      <c r="N119" s="174">
        <f t="shared" si="139"/>
        <v>0</v>
      </c>
      <c r="O119" s="145"/>
      <c r="P119" s="99"/>
      <c r="Q119" s="99"/>
      <c r="R119" s="167">
        <f t="shared" si="239"/>
        <v>0</v>
      </c>
      <c r="S119" s="167">
        <f t="shared" si="239"/>
        <v>0</v>
      </c>
      <c r="T119" s="167">
        <f t="shared" si="239"/>
        <v>0</v>
      </c>
      <c r="U119" s="99"/>
      <c r="V119" s="99"/>
      <c r="W119" s="99"/>
      <c r="X119" s="167">
        <f t="shared" si="240"/>
        <v>0</v>
      </c>
      <c r="Y119" s="167">
        <f t="shared" si="240"/>
        <v>0</v>
      </c>
      <c r="Z119" s="172">
        <f t="shared" si="240"/>
        <v>0</v>
      </c>
      <c r="AA119" s="99"/>
      <c r="AB119" s="99"/>
      <c r="AC119" s="99"/>
      <c r="AD119" s="167">
        <f t="shared" si="241"/>
        <v>0</v>
      </c>
      <c r="AE119" s="167">
        <f t="shared" si="242"/>
        <v>0</v>
      </c>
      <c r="AF119" s="172">
        <f t="shared" si="243"/>
        <v>0</v>
      </c>
    </row>
    <row r="120" spans="1:32" s="7" customFormat="1" ht="42.75" hidden="1" customHeight="1" x14ac:dyDescent="0.25">
      <c r="A120" s="6"/>
      <c r="B120" s="56"/>
      <c r="C120" s="56"/>
      <c r="D120" s="103" t="s">
        <v>69</v>
      </c>
      <c r="E120" s="194" t="s">
        <v>166</v>
      </c>
      <c r="F120" s="172">
        <f t="shared" ref="F120:U121" si="244">F121</f>
        <v>3185</v>
      </c>
      <c r="G120" s="172">
        <f t="shared" si="244"/>
        <v>3185</v>
      </c>
      <c r="H120" s="167">
        <f t="shared" si="244"/>
        <v>3185</v>
      </c>
      <c r="I120" s="167">
        <f t="shared" si="244"/>
        <v>0</v>
      </c>
      <c r="J120" s="167">
        <f t="shared" si="244"/>
        <v>0</v>
      </c>
      <c r="K120" s="167">
        <f t="shared" si="244"/>
        <v>0</v>
      </c>
      <c r="L120" s="173">
        <f t="shared" si="244"/>
        <v>3185</v>
      </c>
      <c r="M120" s="174">
        <f t="shared" si="244"/>
        <v>3185</v>
      </c>
      <c r="N120" s="174">
        <f t="shared" si="244"/>
        <v>3185</v>
      </c>
      <c r="O120" s="146">
        <f t="shared" si="244"/>
        <v>0</v>
      </c>
      <c r="P120" s="167">
        <f t="shared" si="244"/>
        <v>0</v>
      </c>
      <c r="Q120" s="167">
        <f t="shared" si="244"/>
        <v>0</v>
      </c>
      <c r="R120" s="167">
        <f t="shared" si="244"/>
        <v>3185</v>
      </c>
      <c r="S120" s="167">
        <f t="shared" si="244"/>
        <v>3185</v>
      </c>
      <c r="T120" s="167">
        <f t="shared" si="244"/>
        <v>3185</v>
      </c>
      <c r="U120" s="167">
        <f t="shared" si="244"/>
        <v>0</v>
      </c>
      <c r="V120" s="167">
        <f t="shared" ref="U120:AF121" si="245">V121</f>
        <v>0</v>
      </c>
      <c r="W120" s="167">
        <f t="shared" si="245"/>
        <v>0</v>
      </c>
      <c r="X120" s="167">
        <f t="shared" si="245"/>
        <v>3185</v>
      </c>
      <c r="Y120" s="167">
        <f t="shared" si="245"/>
        <v>3185</v>
      </c>
      <c r="Z120" s="172">
        <f t="shared" si="245"/>
        <v>3185</v>
      </c>
      <c r="AA120" s="167">
        <f t="shared" si="245"/>
        <v>0</v>
      </c>
      <c r="AB120" s="167">
        <f t="shared" si="245"/>
        <v>0</v>
      </c>
      <c r="AC120" s="167">
        <f t="shared" si="245"/>
        <v>0</v>
      </c>
      <c r="AD120" s="167">
        <f t="shared" si="245"/>
        <v>3185</v>
      </c>
      <c r="AE120" s="167">
        <f t="shared" si="245"/>
        <v>3185</v>
      </c>
      <c r="AF120" s="172">
        <f t="shared" si="245"/>
        <v>3185</v>
      </c>
    </row>
    <row r="121" spans="1:32" s="7" customFormat="1" ht="37.5" hidden="1" x14ac:dyDescent="0.25">
      <c r="A121" s="6"/>
      <c r="B121" s="56"/>
      <c r="C121" s="56"/>
      <c r="D121" s="103" t="s">
        <v>70</v>
      </c>
      <c r="E121" s="105" t="s">
        <v>167</v>
      </c>
      <c r="F121" s="172">
        <f t="shared" si="244"/>
        <v>3185</v>
      </c>
      <c r="G121" s="172">
        <f t="shared" si="244"/>
        <v>3185</v>
      </c>
      <c r="H121" s="167">
        <f t="shared" si="244"/>
        <v>3185</v>
      </c>
      <c r="I121" s="167">
        <f t="shared" si="244"/>
        <v>0</v>
      </c>
      <c r="J121" s="167">
        <f t="shared" si="244"/>
        <v>0</v>
      </c>
      <c r="K121" s="167">
        <f t="shared" si="244"/>
        <v>0</v>
      </c>
      <c r="L121" s="173">
        <f t="shared" si="244"/>
        <v>3185</v>
      </c>
      <c r="M121" s="174">
        <f t="shared" si="244"/>
        <v>3185</v>
      </c>
      <c r="N121" s="174">
        <f t="shared" si="244"/>
        <v>3185</v>
      </c>
      <c r="O121" s="146">
        <f t="shared" si="244"/>
        <v>0</v>
      </c>
      <c r="P121" s="167">
        <f t="shared" si="244"/>
        <v>0</v>
      </c>
      <c r="Q121" s="167">
        <f t="shared" si="244"/>
        <v>0</v>
      </c>
      <c r="R121" s="167">
        <f t="shared" si="244"/>
        <v>3185</v>
      </c>
      <c r="S121" s="167">
        <f t="shared" si="244"/>
        <v>3185</v>
      </c>
      <c r="T121" s="167">
        <f t="shared" si="244"/>
        <v>3185</v>
      </c>
      <c r="U121" s="167">
        <f t="shared" si="245"/>
        <v>0</v>
      </c>
      <c r="V121" s="167">
        <f t="shared" si="245"/>
        <v>0</v>
      </c>
      <c r="W121" s="167">
        <f t="shared" si="245"/>
        <v>0</v>
      </c>
      <c r="X121" s="167">
        <f t="shared" si="245"/>
        <v>3185</v>
      </c>
      <c r="Y121" s="167">
        <f t="shared" si="245"/>
        <v>3185</v>
      </c>
      <c r="Z121" s="172">
        <f t="shared" si="245"/>
        <v>3185</v>
      </c>
      <c r="AA121" s="167">
        <f t="shared" si="245"/>
        <v>0</v>
      </c>
      <c r="AB121" s="167">
        <f t="shared" si="245"/>
        <v>0</v>
      </c>
      <c r="AC121" s="167">
        <f t="shared" si="245"/>
        <v>0</v>
      </c>
      <c r="AD121" s="167">
        <f t="shared" si="245"/>
        <v>3185</v>
      </c>
      <c r="AE121" s="167">
        <f t="shared" si="245"/>
        <v>3185</v>
      </c>
      <c r="AF121" s="172">
        <f t="shared" si="245"/>
        <v>3185</v>
      </c>
    </row>
    <row r="122" spans="1:32" s="7" customFormat="1" ht="56.25" hidden="1" x14ac:dyDescent="0.25">
      <c r="A122" s="6">
        <v>905</v>
      </c>
      <c r="B122" s="56"/>
      <c r="C122" s="56"/>
      <c r="D122" s="51" t="s">
        <v>71</v>
      </c>
      <c r="E122" s="47" t="s">
        <v>168</v>
      </c>
      <c r="F122" s="98">
        <v>3185</v>
      </c>
      <c r="G122" s="98">
        <v>3185</v>
      </c>
      <c r="H122" s="99">
        <v>3185</v>
      </c>
      <c r="I122" s="99"/>
      <c r="J122" s="99"/>
      <c r="K122" s="99"/>
      <c r="L122" s="173">
        <f t="shared" si="137"/>
        <v>3185</v>
      </c>
      <c r="M122" s="174">
        <f t="shared" si="138"/>
        <v>3185</v>
      </c>
      <c r="N122" s="174">
        <f t="shared" si="139"/>
        <v>3185</v>
      </c>
      <c r="O122" s="145"/>
      <c r="P122" s="99"/>
      <c r="Q122" s="99"/>
      <c r="R122" s="167">
        <f>L122+O122</f>
        <v>3185</v>
      </c>
      <c r="S122" s="167">
        <f>M122+P122</f>
        <v>3185</v>
      </c>
      <c r="T122" s="167">
        <f>N122+Q122</f>
        <v>3185</v>
      </c>
      <c r="U122" s="99"/>
      <c r="V122" s="99"/>
      <c r="W122" s="99"/>
      <c r="X122" s="167">
        <f>R122+U122</f>
        <v>3185</v>
      </c>
      <c r="Y122" s="167">
        <f>S122+V122</f>
        <v>3185</v>
      </c>
      <c r="Z122" s="172">
        <f>T122+W122</f>
        <v>3185</v>
      </c>
      <c r="AA122" s="99"/>
      <c r="AB122" s="99"/>
      <c r="AC122" s="99"/>
      <c r="AD122" s="167">
        <f>X122+AA122</f>
        <v>3185</v>
      </c>
      <c r="AE122" s="167">
        <f>Y122+AB122</f>
        <v>3185</v>
      </c>
      <c r="AF122" s="172">
        <f>Z122+AC122</f>
        <v>3185</v>
      </c>
    </row>
    <row r="123" spans="1:32" s="7" customFormat="1" hidden="1" x14ac:dyDescent="0.25">
      <c r="A123" s="6"/>
      <c r="B123" s="56"/>
      <c r="C123" s="56"/>
      <c r="D123" s="51" t="s">
        <v>72</v>
      </c>
      <c r="E123" s="104" t="s">
        <v>169</v>
      </c>
      <c r="F123" s="169">
        <f t="shared" ref="F123:M123" si="246">F124+F156+F158+F163</f>
        <v>1580</v>
      </c>
      <c r="G123" s="169">
        <f t="shared" si="246"/>
        <v>1580</v>
      </c>
      <c r="H123" s="168">
        <f t="shared" si="246"/>
        <v>1580</v>
      </c>
      <c r="I123" s="168">
        <f t="shared" si="246"/>
        <v>-3.6600000000000001E-3</v>
      </c>
      <c r="J123" s="168">
        <f t="shared" si="246"/>
        <v>0</v>
      </c>
      <c r="K123" s="168">
        <f t="shared" si="246"/>
        <v>0</v>
      </c>
      <c r="L123" s="170">
        <f t="shared" si="246"/>
        <v>1579.9963400000001</v>
      </c>
      <c r="M123" s="171">
        <f t="shared" si="246"/>
        <v>1580</v>
      </c>
      <c r="N123" s="171">
        <f t="shared" ref="N123:S123" si="247">N124+N156+N158+N163</f>
        <v>1580</v>
      </c>
      <c r="O123" s="158">
        <f t="shared" si="247"/>
        <v>0</v>
      </c>
      <c r="P123" s="168">
        <f t="shared" si="247"/>
        <v>0</v>
      </c>
      <c r="Q123" s="168">
        <f t="shared" si="247"/>
        <v>0</v>
      </c>
      <c r="R123" s="168">
        <f t="shared" si="247"/>
        <v>1579.9963400000001</v>
      </c>
      <c r="S123" s="168">
        <f t="shared" si="247"/>
        <v>1580</v>
      </c>
      <c r="T123" s="168">
        <f t="shared" ref="T123:Y123" si="248">T124+T156+T158+T163</f>
        <v>1580</v>
      </c>
      <c r="U123" s="168">
        <f t="shared" si="248"/>
        <v>0</v>
      </c>
      <c r="V123" s="168">
        <f t="shared" si="248"/>
        <v>0</v>
      </c>
      <c r="W123" s="168">
        <f t="shared" si="248"/>
        <v>0</v>
      </c>
      <c r="X123" s="168">
        <f t="shared" si="248"/>
        <v>1579.9963400000001</v>
      </c>
      <c r="Y123" s="168">
        <f t="shared" si="248"/>
        <v>1580</v>
      </c>
      <c r="Z123" s="169">
        <f>Z124+Z156+Z158+Z163</f>
        <v>1580</v>
      </c>
      <c r="AA123" s="168">
        <f t="shared" ref="AA123:AE123" si="249">AA124+AA156+AA158+AA163</f>
        <v>0</v>
      </c>
      <c r="AB123" s="168">
        <f t="shared" si="249"/>
        <v>0</v>
      </c>
      <c r="AC123" s="168">
        <f t="shared" si="249"/>
        <v>0</v>
      </c>
      <c r="AD123" s="168">
        <f t="shared" si="249"/>
        <v>1579.9963400000001</v>
      </c>
      <c r="AE123" s="168">
        <f t="shared" si="249"/>
        <v>1580</v>
      </c>
      <c r="AF123" s="169">
        <f>AF124+AF156+AF158+AF163</f>
        <v>1580</v>
      </c>
    </row>
    <row r="124" spans="1:32" s="7" customFormat="1" ht="37.5" hidden="1" x14ac:dyDescent="0.25">
      <c r="A124" s="6"/>
      <c r="B124" s="56"/>
      <c r="C124" s="56"/>
      <c r="D124" s="51" t="s">
        <v>329</v>
      </c>
      <c r="E124" s="206" t="s">
        <v>328</v>
      </c>
      <c r="F124" s="208">
        <f t="shared" ref="F124:M124" si="250">F125+F128+F131+F134+F137+F139+F142+F146+F151</f>
        <v>365</v>
      </c>
      <c r="G124" s="208">
        <f t="shared" si="250"/>
        <v>365</v>
      </c>
      <c r="H124" s="209">
        <f t="shared" si="250"/>
        <v>365</v>
      </c>
      <c r="I124" s="209">
        <f t="shared" si="250"/>
        <v>-3.6600000000000001E-3</v>
      </c>
      <c r="J124" s="209">
        <f t="shared" si="250"/>
        <v>0</v>
      </c>
      <c r="K124" s="209">
        <f t="shared" si="250"/>
        <v>0</v>
      </c>
      <c r="L124" s="210">
        <f t="shared" si="250"/>
        <v>364.99634000000003</v>
      </c>
      <c r="M124" s="211">
        <f t="shared" si="250"/>
        <v>365</v>
      </c>
      <c r="N124" s="211">
        <f t="shared" ref="N124:S124" si="251">N125+N128+N131+N134+N137+N139+N142+N146+N151</f>
        <v>365</v>
      </c>
      <c r="O124" s="146"/>
      <c r="P124" s="209">
        <f t="shared" si="251"/>
        <v>0</v>
      </c>
      <c r="Q124" s="209">
        <f t="shared" si="251"/>
        <v>0</v>
      </c>
      <c r="R124" s="209">
        <f t="shared" si="251"/>
        <v>364.99634000000003</v>
      </c>
      <c r="S124" s="209">
        <f t="shared" si="251"/>
        <v>365</v>
      </c>
      <c r="T124" s="209">
        <f>T125+T128+T131+T134+T137+T139+T142+T146+T151</f>
        <v>365</v>
      </c>
      <c r="U124" s="167"/>
      <c r="V124" s="209">
        <f>V125+V128+V131+V134+V137+V139+V142+V146+V151</f>
        <v>0</v>
      </c>
      <c r="W124" s="209">
        <f>W125+W128+W131+W134+W137+W139+W142+W146+W151</f>
        <v>0</v>
      </c>
      <c r="X124" s="209">
        <f>X125+X128+X131+X134+X137+X139+X142+X146+X151</f>
        <v>364.99634000000003</v>
      </c>
      <c r="Y124" s="209">
        <f>Y125+Y128+Y131+Y134+Y137+Y139+Y142+Y146+Y151</f>
        <v>365</v>
      </c>
      <c r="Z124" s="208">
        <f>Z125+Z128+Z131+Z134+Z137+Z139+Z142+Z146+Z151</f>
        <v>365</v>
      </c>
      <c r="AA124" s="167"/>
      <c r="AB124" s="209">
        <f>AB125+AB128+AB131+AB134+AB137+AB139+AB142+AB146+AB151</f>
        <v>0</v>
      </c>
      <c r="AC124" s="209">
        <f>AC125+AC128+AC131+AC134+AC137+AC139+AC142+AC146+AC151</f>
        <v>0</v>
      </c>
      <c r="AD124" s="209">
        <f>AD125+AD128+AD131+AD134+AD137+AD139+AD142+AD146+AD151</f>
        <v>364.99634000000003</v>
      </c>
      <c r="AE124" s="209">
        <f>AE125+AE128+AE131+AE134+AE137+AE139+AE142+AE146+AE151</f>
        <v>365</v>
      </c>
      <c r="AF124" s="208">
        <f>AF125+AF128+AF131+AF134+AF137+AF139+AF142+AF146+AF151</f>
        <v>365</v>
      </c>
    </row>
    <row r="125" spans="1:32" s="7" customFormat="1" ht="75" hidden="1" x14ac:dyDescent="0.25">
      <c r="A125" s="6"/>
      <c r="B125" s="56"/>
      <c r="C125" s="56"/>
      <c r="D125" s="51" t="s">
        <v>330</v>
      </c>
      <c r="E125" s="212" t="s">
        <v>446</v>
      </c>
      <c r="F125" s="208">
        <f t="shared" ref="F125:U126" si="252">F126</f>
        <v>50</v>
      </c>
      <c r="G125" s="208">
        <f t="shared" si="252"/>
        <v>50</v>
      </c>
      <c r="H125" s="209">
        <f t="shared" si="252"/>
        <v>50</v>
      </c>
      <c r="I125" s="209">
        <f t="shared" si="252"/>
        <v>0</v>
      </c>
      <c r="J125" s="209">
        <f t="shared" si="252"/>
        <v>0</v>
      </c>
      <c r="K125" s="209">
        <f t="shared" si="252"/>
        <v>0</v>
      </c>
      <c r="L125" s="210">
        <f t="shared" si="252"/>
        <v>50</v>
      </c>
      <c r="M125" s="211">
        <f t="shared" si="252"/>
        <v>50</v>
      </c>
      <c r="N125" s="211">
        <f t="shared" si="252"/>
        <v>50</v>
      </c>
      <c r="O125" s="146">
        <f t="shared" si="252"/>
        <v>0</v>
      </c>
      <c r="P125" s="209">
        <f t="shared" si="252"/>
        <v>0</v>
      </c>
      <c r="Q125" s="209">
        <f t="shared" si="252"/>
        <v>0</v>
      </c>
      <c r="R125" s="209">
        <f t="shared" si="252"/>
        <v>50</v>
      </c>
      <c r="S125" s="209">
        <f t="shared" si="252"/>
        <v>50</v>
      </c>
      <c r="T125" s="209">
        <f t="shared" si="252"/>
        <v>50</v>
      </c>
      <c r="U125" s="167">
        <f t="shared" si="252"/>
        <v>0</v>
      </c>
      <c r="V125" s="209">
        <f t="shared" ref="U125:AF126" si="253">V126</f>
        <v>0</v>
      </c>
      <c r="W125" s="209">
        <f t="shared" si="253"/>
        <v>0</v>
      </c>
      <c r="X125" s="209">
        <f t="shared" si="253"/>
        <v>50</v>
      </c>
      <c r="Y125" s="209">
        <f t="shared" si="253"/>
        <v>50</v>
      </c>
      <c r="Z125" s="208">
        <f t="shared" si="253"/>
        <v>50</v>
      </c>
      <c r="AA125" s="167">
        <f t="shared" si="253"/>
        <v>0</v>
      </c>
      <c r="AB125" s="209">
        <f t="shared" si="253"/>
        <v>0</v>
      </c>
      <c r="AC125" s="209">
        <f t="shared" si="253"/>
        <v>0</v>
      </c>
      <c r="AD125" s="209">
        <f t="shared" si="253"/>
        <v>50</v>
      </c>
      <c r="AE125" s="209">
        <f t="shared" si="253"/>
        <v>50</v>
      </c>
      <c r="AF125" s="208">
        <f t="shared" si="253"/>
        <v>50</v>
      </c>
    </row>
    <row r="126" spans="1:32" s="7" customFormat="1" ht="85.5" hidden="1" customHeight="1" x14ac:dyDescent="0.25">
      <c r="A126" s="26"/>
      <c r="B126" s="59"/>
      <c r="C126" s="59"/>
      <c r="D126" s="51" t="s">
        <v>322</v>
      </c>
      <c r="E126" s="207" t="s">
        <v>447</v>
      </c>
      <c r="F126" s="100">
        <f>F127</f>
        <v>50</v>
      </c>
      <c r="G126" s="100">
        <f t="shared" si="252"/>
        <v>50</v>
      </c>
      <c r="H126" s="101">
        <f t="shared" si="252"/>
        <v>50</v>
      </c>
      <c r="I126" s="101">
        <f t="shared" si="252"/>
        <v>0</v>
      </c>
      <c r="J126" s="101">
        <f t="shared" si="252"/>
        <v>0</v>
      </c>
      <c r="K126" s="101">
        <f t="shared" si="252"/>
        <v>0</v>
      </c>
      <c r="L126" s="213">
        <f t="shared" si="252"/>
        <v>50</v>
      </c>
      <c r="M126" s="214">
        <f t="shared" si="252"/>
        <v>50</v>
      </c>
      <c r="N126" s="214">
        <f t="shared" si="252"/>
        <v>50</v>
      </c>
      <c r="O126" s="145">
        <f t="shared" si="252"/>
        <v>0</v>
      </c>
      <c r="P126" s="101">
        <f t="shared" si="252"/>
        <v>0</v>
      </c>
      <c r="Q126" s="101">
        <f t="shared" si="252"/>
        <v>0</v>
      </c>
      <c r="R126" s="308">
        <f t="shared" si="252"/>
        <v>50</v>
      </c>
      <c r="S126" s="308">
        <f t="shared" si="252"/>
        <v>50</v>
      </c>
      <c r="T126" s="308">
        <f t="shared" si="252"/>
        <v>50</v>
      </c>
      <c r="U126" s="99">
        <f t="shared" si="253"/>
        <v>0</v>
      </c>
      <c r="V126" s="101">
        <f t="shared" si="253"/>
        <v>0</v>
      </c>
      <c r="W126" s="101">
        <f t="shared" si="253"/>
        <v>0</v>
      </c>
      <c r="X126" s="308">
        <f t="shared" si="253"/>
        <v>50</v>
      </c>
      <c r="Y126" s="308">
        <f t="shared" si="253"/>
        <v>50</v>
      </c>
      <c r="Z126" s="323">
        <f t="shared" si="253"/>
        <v>50</v>
      </c>
      <c r="AA126" s="99">
        <f t="shared" si="253"/>
        <v>0</v>
      </c>
      <c r="AB126" s="101">
        <f t="shared" si="253"/>
        <v>0</v>
      </c>
      <c r="AC126" s="101">
        <f t="shared" si="253"/>
        <v>0</v>
      </c>
      <c r="AD126" s="308">
        <f t="shared" si="253"/>
        <v>50</v>
      </c>
      <c r="AE126" s="308">
        <f t="shared" si="253"/>
        <v>50</v>
      </c>
      <c r="AF126" s="323">
        <f t="shared" si="253"/>
        <v>50</v>
      </c>
    </row>
    <row r="127" spans="1:32" s="7" customFormat="1" ht="74.25" hidden="1" customHeight="1" x14ac:dyDescent="0.25">
      <c r="A127" s="26">
        <v>853</v>
      </c>
      <c r="B127" s="59"/>
      <c r="C127" s="59"/>
      <c r="D127" s="51" t="s">
        <v>478</v>
      </c>
      <c r="E127" s="207" t="s">
        <v>479</v>
      </c>
      <c r="F127" s="98">
        <v>50</v>
      </c>
      <c r="G127" s="98">
        <v>50</v>
      </c>
      <c r="H127" s="99">
        <v>50</v>
      </c>
      <c r="I127" s="99"/>
      <c r="J127" s="99"/>
      <c r="K127" s="99"/>
      <c r="L127" s="173">
        <f t="shared" si="137"/>
        <v>50</v>
      </c>
      <c r="M127" s="174">
        <f t="shared" si="138"/>
        <v>50</v>
      </c>
      <c r="N127" s="174">
        <f t="shared" si="139"/>
        <v>50</v>
      </c>
      <c r="O127" s="145"/>
      <c r="P127" s="99"/>
      <c r="Q127" s="99"/>
      <c r="R127" s="167">
        <f>L127+O127</f>
        <v>50</v>
      </c>
      <c r="S127" s="167">
        <f>M127+P127</f>
        <v>50</v>
      </c>
      <c r="T127" s="167">
        <f>N127+Q127</f>
        <v>50</v>
      </c>
      <c r="U127" s="99"/>
      <c r="V127" s="99"/>
      <c r="W127" s="99"/>
      <c r="X127" s="167">
        <f>R127+U127</f>
        <v>50</v>
      </c>
      <c r="Y127" s="167">
        <f>S127+V127</f>
        <v>50</v>
      </c>
      <c r="Z127" s="172">
        <f>T127+W127</f>
        <v>50</v>
      </c>
      <c r="AA127" s="99"/>
      <c r="AB127" s="99"/>
      <c r="AC127" s="99"/>
      <c r="AD127" s="167">
        <f>X127+AA127</f>
        <v>50</v>
      </c>
      <c r="AE127" s="167">
        <f>Y127+AB127</f>
        <v>50</v>
      </c>
      <c r="AF127" s="172">
        <f>Z127+AC127</f>
        <v>50</v>
      </c>
    </row>
    <row r="128" spans="1:32" s="7" customFormat="1" ht="77.25" hidden="1" customHeight="1" x14ac:dyDescent="0.25">
      <c r="A128" s="26"/>
      <c r="B128" s="59"/>
      <c r="C128" s="59"/>
      <c r="D128" s="51" t="s">
        <v>331</v>
      </c>
      <c r="E128" s="212" t="s">
        <v>448</v>
      </c>
      <c r="F128" s="215">
        <f t="shared" ref="F128:U129" si="254">F129</f>
        <v>1</v>
      </c>
      <c r="G128" s="215">
        <f t="shared" si="254"/>
        <v>1</v>
      </c>
      <c r="H128" s="216">
        <f t="shared" si="254"/>
        <v>1</v>
      </c>
      <c r="I128" s="216">
        <f t="shared" si="254"/>
        <v>0</v>
      </c>
      <c r="J128" s="216">
        <f t="shared" si="254"/>
        <v>0</v>
      </c>
      <c r="K128" s="216">
        <f t="shared" si="254"/>
        <v>0</v>
      </c>
      <c r="L128" s="173">
        <f t="shared" si="254"/>
        <v>1</v>
      </c>
      <c r="M128" s="174">
        <f t="shared" si="254"/>
        <v>1</v>
      </c>
      <c r="N128" s="174">
        <f t="shared" si="254"/>
        <v>1</v>
      </c>
      <c r="O128" s="237">
        <f t="shared" si="254"/>
        <v>0</v>
      </c>
      <c r="P128" s="216">
        <f t="shared" si="254"/>
        <v>0</v>
      </c>
      <c r="Q128" s="216">
        <f t="shared" si="254"/>
        <v>0</v>
      </c>
      <c r="R128" s="167">
        <f t="shared" si="254"/>
        <v>1</v>
      </c>
      <c r="S128" s="167">
        <f t="shared" si="254"/>
        <v>1</v>
      </c>
      <c r="T128" s="167">
        <f t="shared" si="254"/>
        <v>1</v>
      </c>
      <c r="U128" s="216">
        <f t="shared" si="254"/>
        <v>0</v>
      </c>
      <c r="V128" s="216">
        <f>V129</f>
        <v>0</v>
      </c>
      <c r="W128" s="216">
        <f>W129</f>
        <v>0</v>
      </c>
      <c r="X128" s="167">
        <f>X129</f>
        <v>1</v>
      </c>
      <c r="Y128" s="167">
        <f>Y129</f>
        <v>1</v>
      </c>
      <c r="Z128" s="172">
        <f>Z129</f>
        <v>1</v>
      </c>
      <c r="AA128" s="216">
        <f t="shared" ref="AA128" si="255">AA129</f>
        <v>0</v>
      </c>
      <c r="AB128" s="216">
        <f>AB129</f>
        <v>0</v>
      </c>
      <c r="AC128" s="216">
        <f>AC129</f>
        <v>0</v>
      </c>
      <c r="AD128" s="167">
        <f>AD129</f>
        <v>1</v>
      </c>
      <c r="AE128" s="167">
        <f>AE129</f>
        <v>1</v>
      </c>
      <c r="AF128" s="172">
        <f>AF129</f>
        <v>1</v>
      </c>
    </row>
    <row r="129" spans="1:32" s="7" customFormat="1" ht="99" hidden="1" customHeight="1" x14ac:dyDescent="0.25">
      <c r="A129" s="26"/>
      <c r="B129" s="59"/>
      <c r="C129" s="59"/>
      <c r="D129" s="51" t="s">
        <v>319</v>
      </c>
      <c r="E129" s="47" t="s">
        <v>449</v>
      </c>
      <c r="F129" s="100">
        <f>F130</f>
        <v>1</v>
      </c>
      <c r="G129" s="100">
        <f t="shared" si="254"/>
        <v>1</v>
      </c>
      <c r="H129" s="101">
        <f t="shared" si="254"/>
        <v>1</v>
      </c>
      <c r="I129" s="99"/>
      <c r="J129" s="99"/>
      <c r="K129" s="99"/>
      <c r="L129" s="173">
        <f t="shared" si="137"/>
        <v>1</v>
      </c>
      <c r="M129" s="174">
        <f t="shared" si="138"/>
        <v>1</v>
      </c>
      <c r="N129" s="174">
        <f t="shared" si="139"/>
        <v>1</v>
      </c>
      <c r="O129" s="145"/>
      <c r="P129" s="99"/>
      <c r="Q129" s="99"/>
      <c r="R129" s="167">
        <f t="shared" ref="R129:T130" si="256">L129+O129</f>
        <v>1</v>
      </c>
      <c r="S129" s="167">
        <f t="shared" si="256"/>
        <v>1</v>
      </c>
      <c r="T129" s="167">
        <f t="shared" si="256"/>
        <v>1</v>
      </c>
      <c r="U129" s="99"/>
      <c r="V129" s="99"/>
      <c r="W129" s="99"/>
      <c r="X129" s="167">
        <f t="shared" ref="X129:Z130" si="257">R129+U129</f>
        <v>1</v>
      </c>
      <c r="Y129" s="167">
        <f t="shared" si="257"/>
        <v>1</v>
      </c>
      <c r="Z129" s="172">
        <f t="shared" si="257"/>
        <v>1</v>
      </c>
      <c r="AA129" s="99"/>
      <c r="AB129" s="99"/>
      <c r="AC129" s="99"/>
      <c r="AD129" s="167">
        <f t="shared" ref="AD129:AD130" si="258">X129+AA129</f>
        <v>1</v>
      </c>
      <c r="AE129" s="167">
        <f t="shared" ref="AE129:AE130" si="259">Y129+AB129</f>
        <v>1</v>
      </c>
      <c r="AF129" s="172">
        <f t="shared" ref="AF129:AF130" si="260">Z129+AC129</f>
        <v>1</v>
      </c>
    </row>
    <row r="130" spans="1:32" s="7" customFormat="1" ht="103.5" hidden="1" customHeight="1" x14ac:dyDescent="0.25">
      <c r="A130" s="46">
        <v>12</v>
      </c>
      <c r="B130" s="60"/>
      <c r="C130" s="60"/>
      <c r="D130" s="51" t="s">
        <v>480</v>
      </c>
      <c r="E130" s="47" t="s">
        <v>481</v>
      </c>
      <c r="F130" s="98">
        <v>1</v>
      </c>
      <c r="G130" s="98">
        <v>1</v>
      </c>
      <c r="H130" s="99">
        <v>1</v>
      </c>
      <c r="I130" s="99"/>
      <c r="J130" s="99"/>
      <c r="K130" s="99"/>
      <c r="L130" s="173">
        <f t="shared" si="137"/>
        <v>1</v>
      </c>
      <c r="M130" s="174">
        <f t="shared" si="138"/>
        <v>1</v>
      </c>
      <c r="N130" s="174">
        <f t="shared" si="139"/>
        <v>1</v>
      </c>
      <c r="O130" s="145"/>
      <c r="P130" s="99"/>
      <c r="Q130" s="99"/>
      <c r="R130" s="167">
        <f t="shared" si="256"/>
        <v>1</v>
      </c>
      <c r="S130" s="167">
        <f t="shared" si="256"/>
        <v>1</v>
      </c>
      <c r="T130" s="167">
        <f t="shared" si="256"/>
        <v>1</v>
      </c>
      <c r="U130" s="99"/>
      <c r="V130" s="99"/>
      <c r="W130" s="99"/>
      <c r="X130" s="167">
        <f t="shared" si="257"/>
        <v>1</v>
      </c>
      <c r="Y130" s="167">
        <f t="shared" si="257"/>
        <v>1</v>
      </c>
      <c r="Z130" s="172">
        <f t="shared" si="257"/>
        <v>1</v>
      </c>
      <c r="AA130" s="99"/>
      <c r="AB130" s="99"/>
      <c r="AC130" s="99"/>
      <c r="AD130" s="167">
        <f t="shared" si="258"/>
        <v>1</v>
      </c>
      <c r="AE130" s="167">
        <f t="shared" si="259"/>
        <v>1</v>
      </c>
      <c r="AF130" s="172">
        <f t="shared" si="260"/>
        <v>1</v>
      </c>
    </row>
    <row r="131" spans="1:32" s="7" customFormat="1" ht="75" hidden="1" x14ac:dyDescent="0.25">
      <c r="A131" s="26"/>
      <c r="B131" s="59"/>
      <c r="C131" s="59"/>
      <c r="D131" s="51" t="s">
        <v>332</v>
      </c>
      <c r="E131" s="105" t="s">
        <v>450</v>
      </c>
      <c r="F131" s="172">
        <f t="shared" ref="F131:U132" si="261">F132</f>
        <v>2</v>
      </c>
      <c r="G131" s="172">
        <f t="shared" si="261"/>
        <v>2</v>
      </c>
      <c r="H131" s="167">
        <f t="shared" si="261"/>
        <v>2</v>
      </c>
      <c r="I131" s="167">
        <f t="shared" si="261"/>
        <v>0</v>
      </c>
      <c r="J131" s="167">
        <f t="shared" si="261"/>
        <v>0</v>
      </c>
      <c r="K131" s="167">
        <f t="shared" si="261"/>
        <v>0</v>
      </c>
      <c r="L131" s="173">
        <f t="shared" si="261"/>
        <v>2</v>
      </c>
      <c r="M131" s="174">
        <f t="shared" si="261"/>
        <v>2</v>
      </c>
      <c r="N131" s="174">
        <f t="shared" si="261"/>
        <v>2</v>
      </c>
      <c r="O131" s="146">
        <f t="shared" si="261"/>
        <v>0</v>
      </c>
      <c r="P131" s="167">
        <f t="shared" si="261"/>
        <v>0</v>
      </c>
      <c r="Q131" s="167">
        <f t="shared" si="261"/>
        <v>0</v>
      </c>
      <c r="R131" s="167">
        <f t="shared" si="261"/>
        <v>2</v>
      </c>
      <c r="S131" s="167">
        <f t="shared" si="261"/>
        <v>2</v>
      </c>
      <c r="T131" s="167">
        <f t="shared" si="261"/>
        <v>2</v>
      </c>
      <c r="U131" s="167">
        <f t="shared" si="261"/>
        <v>0</v>
      </c>
      <c r="V131" s="167">
        <f>V132</f>
        <v>0</v>
      </c>
      <c r="W131" s="167">
        <f>W132</f>
        <v>0</v>
      </c>
      <c r="X131" s="167">
        <f>X132</f>
        <v>2</v>
      </c>
      <c r="Y131" s="167">
        <f>Y132</f>
        <v>2</v>
      </c>
      <c r="Z131" s="172">
        <f>Z132</f>
        <v>2</v>
      </c>
      <c r="AA131" s="167">
        <f t="shared" ref="AA131" si="262">AA132</f>
        <v>0</v>
      </c>
      <c r="AB131" s="167">
        <f>AB132</f>
        <v>0</v>
      </c>
      <c r="AC131" s="167">
        <f>AC132</f>
        <v>0</v>
      </c>
      <c r="AD131" s="167">
        <f>AD132</f>
        <v>2</v>
      </c>
      <c r="AE131" s="167">
        <f>AE132</f>
        <v>2</v>
      </c>
      <c r="AF131" s="172">
        <f>AF132</f>
        <v>2</v>
      </c>
    </row>
    <row r="132" spans="1:32" s="7" customFormat="1" ht="93.75" hidden="1" x14ac:dyDescent="0.25">
      <c r="A132" s="26"/>
      <c r="B132" s="59"/>
      <c r="C132" s="59"/>
      <c r="D132" s="51" t="s">
        <v>325</v>
      </c>
      <c r="E132" s="47" t="s">
        <v>451</v>
      </c>
      <c r="F132" s="100">
        <f>F133</f>
        <v>2</v>
      </c>
      <c r="G132" s="100">
        <f t="shared" si="261"/>
        <v>2</v>
      </c>
      <c r="H132" s="101">
        <f t="shared" si="261"/>
        <v>2</v>
      </c>
      <c r="I132" s="99"/>
      <c r="J132" s="99"/>
      <c r="K132" s="99"/>
      <c r="L132" s="173">
        <f t="shared" si="137"/>
        <v>2</v>
      </c>
      <c r="M132" s="174">
        <f t="shared" si="138"/>
        <v>2</v>
      </c>
      <c r="N132" s="174">
        <f t="shared" si="139"/>
        <v>2</v>
      </c>
      <c r="O132" s="145"/>
      <c r="P132" s="99"/>
      <c r="Q132" s="99"/>
      <c r="R132" s="167">
        <f t="shared" ref="R132:T133" si="263">L132+O132</f>
        <v>2</v>
      </c>
      <c r="S132" s="167">
        <f t="shared" si="263"/>
        <v>2</v>
      </c>
      <c r="T132" s="167">
        <f t="shared" si="263"/>
        <v>2</v>
      </c>
      <c r="U132" s="99"/>
      <c r="V132" s="99"/>
      <c r="W132" s="99"/>
      <c r="X132" s="167">
        <f t="shared" ref="X132:Z133" si="264">R132+U132</f>
        <v>2</v>
      </c>
      <c r="Y132" s="167">
        <f t="shared" si="264"/>
        <v>2</v>
      </c>
      <c r="Z132" s="172">
        <f t="shared" si="264"/>
        <v>2</v>
      </c>
      <c r="AA132" s="99"/>
      <c r="AB132" s="99"/>
      <c r="AC132" s="99"/>
      <c r="AD132" s="167">
        <f t="shared" ref="AD132:AD133" si="265">X132+AA132</f>
        <v>2</v>
      </c>
      <c r="AE132" s="167">
        <f t="shared" ref="AE132:AE133" si="266">Y132+AB132</f>
        <v>2</v>
      </c>
      <c r="AF132" s="172">
        <f t="shared" ref="AF132:AF133" si="267">Z132+AC132</f>
        <v>2</v>
      </c>
    </row>
    <row r="133" spans="1:32" s="7" customFormat="1" ht="78" hidden="1" customHeight="1" x14ac:dyDescent="0.25">
      <c r="A133" s="24">
        <v>12</v>
      </c>
      <c r="B133" s="59"/>
      <c r="C133" s="59"/>
      <c r="D133" s="51" t="s">
        <v>482</v>
      </c>
      <c r="E133" s="47" t="s">
        <v>483</v>
      </c>
      <c r="F133" s="98">
        <v>2</v>
      </c>
      <c r="G133" s="98">
        <v>2</v>
      </c>
      <c r="H133" s="99">
        <v>2</v>
      </c>
      <c r="I133" s="99"/>
      <c r="J133" s="99"/>
      <c r="K133" s="99"/>
      <c r="L133" s="173">
        <f t="shared" si="137"/>
        <v>2</v>
      </c>
      <c r="M133" s="174">
        <f t="shared" si="138"/>
        <v>2</v>
      </c>
      <c r="N133" s="174">
        <f t="shared" si="139"/>
        <v>2</v>
      </c>
      <c r="O133" s="145"/>
      <c r="P133" s="99"/>
      <c r="Q133" s="99"/>
      <c r="R133" s="167">
        <f t="shared" si="263"/>
        <v>2</v>
      </c>
      <c r="S133" s="167">
        <f t="shared" si="263"/>
        <v>2</v>
      </c>
      <c r="T133" s="167">
        <f t="shared" si="263"/>
        <v>2</v>
      </c>
      <c r="U133" s="99"/>
      <c r="V133" s="99"/>
      <c r="W133" s="99"/>
      <c r="X133" s="167">
        <f t="shared" si="264"/>
        <v>2</v>
      </c>
      <c r="Y133" s="167">
        <f t="shared" si="264"/>
        <v>2</v>
      </c>
      <c r="Z133" s="172">
        <f t="shared" si="264"/>
        <v>2</v>
      </c>
      <c r="AA133" s="99"/>
      <c r="AB133" s="99"/>
      <c r="AC133" s="99"/>
      <c r="AD133" s="167">
        <f t="shared" si="265"/>
        <v>2</v>
      </c>
      <c r="AE133" s="167">
        <f t="shared" si="266"/>
        <v>2</v>
      </c>
      <c r="AF133" s="172">
        <f t="shared" si="267"/>
        <v>2</v>
      </c>
    </row>
    <row r="134" spans="1:32" s="7" customFormat="1" ht="75" hidden="1" x14ac:dyDescent="0.25">
      <c r="A134" s="26"/>
      <c r="B134" s="59"/>
      <c r="C134" s="59"/>
      <c r="D134" s="51" t="s">
        <v>464</v>
      </c>
      <c r="E134" s="105" t="s">
        <v>463</v>
      </c>
      <c r="F134" s="100">
        <f t="shared" ref="F134:M134" si="268">F135</f>
        <v>105</v>
      </c>
      <c r="G134" s="100">
        <f t="shared" si="268"/>
        <v>105</v>
      </c>
      <c r="H134" s="101">
        <f t="shared" si="268"/>
        <v>105</v>
      </c>
      <c r="I134" s="101">
        <f t="shared" si="268"/>
        <v>0</v>
      </c>
      <c r="J134" s="101">
        <f t="shared" si="268"/>
        <v>0</v>
      </c>
      <c r="K134" s="101">
        <f t="shared" si="268"/>
        <v>0</v>
      </c>
      <c r="L134" s="213">
        <f t="shared" si="268"/>
        <v>105</v>
      </c>
      <c r="M134" s="214">
        <f t="shared" si="268"/>
        <v>105</v>
      </c>
      <c r="N134" s="214">
        <f t="shared" ref="N134:AF134" si="269">N135</f>
        <v>105</v>
      </c>
      <c r="O134" s="145">
        <f t="shared" si="269"/>
        <v>0</v>
      </c>
      <c r="P134" s="101">
        <f t="shared" si="269"/>
        <v>0</v>
      </c>
      <c r="Q134" s="101">
        <f t="shared" si="269"/>
        <v>0</v>
      </c>
      <c r="R134" s="308">
        <f t="shared" si="269"/>
        <v>105</v>
      </c>
      <c r="S134" s="308">
        <f t="shared" si="269"/>
        <v>105</v>
      </c>
      <c r="T134" s="308">
        <f t="shared" si="269"/>
        <v>105</v>
      </c>
      <c r="U134" s="99">
        <f t="shared" si="269"/>
        <v>0</v>
      </c>
      <c r="V134" s="101">
        <f t="shared" si="269"/>
        <v>0</v>
      </c>
      <c r="W134" s="101">
        <f t="shared" si="269"/>
        <v>0</v>
      </c>
      <c r="X134" s="308">
        <f t="shared" si="269"/>
        <v>105</v>
      </c>
      <c r="Y134" s="308">
        <f t="shared" si="269"/>
        <v>105</v>
      </c>
      <c r="Z134" s="323">
        <f t="shared" si="269"/>
        <v>105</v>
      </c>
      <c r="AA134" s="99">
        <f t="shared" si="269"/>
        <v>0</v>
      </c>
      <c r="AB134" s="101">
        <f t="shared" si="269"/>
        <v>0</v>
      </c>
      <c r="AC134" s="101">
        <f t="shared" si="269"/>
        <v>0</v>
      </c>
      <c r="AD134" s="308">
        <f t="shared" si="269"/>
        <v>105</v>
      </c>
      <c r="AE134" s="308">
        <f t="shared" si="269"/>
        <v>105</v>
      </c>
      <c r="AF134" s="323">
        <f t="shared" si="269"/>
        <v>105</v>
      </c>
    </row>
    <row r="135" spans="1:32" s="7" customFormat="1" ht="112.5" hidden="1" x14ac:dyDescent="0.25">
      <c r="A135" s="26"/>
      <c r="B135" s="59"/>
      <c r="C135" s="59"/>
      <c r="D135" s="51" t="s">
        <v>409</v>
      </c>
      <c r="E135" s="47" t="s">
        <v>452</v>
      </c>
      <c r="F135" s="100">
        <f>F136</f>
        <v>105</v>
      </c>
      <c r="G135" s="100">
        <f>G136</f>
        <v>105</v>
      </c>
      <c r="H135" s="101">
        <f>H136</f>
        <v>105</v>
      </c>
      <c r="I135" s="99"/>
      <c r="J135" s="99"/>
      <c r="K135" s="99"/>
      <c r="L135" s="173">
        <f t="shared" si="137"/>
        <v>105</v>
      </c>
      <c r="M135" s="174">
        <f t="shared" si="138"/>
        <v>105</v>
      </c>
      <c r="N135" s="174">
        <f t="shared" si="139"/>
        <v>105</v>
      </c>
      <c r="O135" s="145"/>
      <c r="P135" s="99"/>
      <c r="Q135" s="99"/>
      <c r="R135" s="167">
        <f t="shared" ref="R135:R141" si="270">L135+O135</f>
        <v>105</v>
      </c>
      <c r="S135" s="167">
        <f t="shared" ref="S135:S141" si="271">M135+P135</f>
        <v>105</v>
      </c>
      <c r="T135" s="167">
        <f t="shared" ref="T135:T141" si="272">N135+Q135</f>
        <v>105</v>
      </c>
      <c r="U135" s="99"/>
      <c r="V135" s="99"/>
      <c r="W135" s="99"/>
      <c r="X135" s="167">
        <f t="shared" ref="X135:X141" si="273">R135+U135</f>
        <v>105</v>
      </c>
      <c r="Y135" s="167">
        <f t="shared" ref="Y135:Y141" si="274">S135+V135</f>
        <v>105</v>
      </c>
      <c r="Z135" s="172">
        <f t="shared" ref="Z135:Z141" si="275">T135+W135</f>
        <v>105</v>
      </c>
      <c r="AA135" s="99"/>
      <c r="AB135" s="99"/>
      <c r="AC135" s="99"/>
      <c r="AD135" s="167">
        <f t="shared" ref="AD135:AD141" si="276">X135+AA135</f>
        <v>105</v>
      </c>
      <c r="AE135" s="167">
        <f t="shared" ref="AE135:AE141" si="277">Y135+AB135</f>
        <v>105</v>
      </c>
      <c r="AF135" s="172">
        <f t="shared" ref="AF135:AF141" si="278">Z135+AC135</f>
        <v>105</v>
      </c>
    </row>
    <row r="136" spans="1:32" s="7" customFormat="1" ht="103.5" hidden="1" customHeight="1" x14ac:dyDescent="0.25">
      <c r="A136" s="24">
        <v>874</v>
      </c>
      <c r="B136" s="59"/>
      <c r="C136" s="59"/>
      <c r="D136" s="51" t="s">
        <v>484</v>
      </c>
      <c r="E136" s="47" t="s">
        <v>485</v>
      </c>
      <c r="F136" s="98">
        <v>105</v>
      </c>
      <c r="G136" s="98">
        <v>105</v>
      </c>
      <c r="H136" s="99">
        <v>105</v>
      </c>
      <c r="I136" s="99"/>
      <c r="J136" s="99"/>
      <c r="K136" s="99"/>
      <c r="L136" s="173">
        <f t="shared" si="137"/>
        <v>105</v>
      </c>
      <c r="M136" s="174">
        <f t="shared" si="138"/>
        <v>105</v>
      </c>
      <c r="N136" s="174">
        <f t="shared" si="139"/>
        <v>105</v>
      </c>
      <c r="O136" s="145"/>
      <c r="P136" s="99"/>
      <c r="Q136" s="99"/>
      <c r="R136" s="167">
        <f t="shared" si="270"/>
        <v>105</v>
      </c>
      <c r="S136" s="167">
        <f t="shared" si="271"/>
        <v>105</v>
      </c>
      <c r="T136" s="167">
        <f t="shared" si="272"/>
        <v>105</v>
      </c>
      <c r="U136" s="99"/>
      <c r="V136" s="99"/>
      <c r="W136" s="99"/>
      <c r="X136" s="167">
        <f t="shared" si="273"/>
        <v>105</v>
      </c>
      <c r="Y136" s="167">
        <f t="shared" si="274"/>
        <v>105</v>
      </c>
      <c r="Z136" s="172">
        <f t="shared" si="275"/>
        <v>105</v>
      </c>
      <c r="AA136" s="99"/>
      <c r="AB136" s="99"/>
      <c r="AC136" s="99"/>
      <c r="AD136" s="167">
        <f t="shared" si="276"/>
        <v>105</v>
      </c>
      <c r="AE136" s="167">
        <f t="shared" si="277"/>
        <v>105</v>
      </c>
      <c r="AF136" s="172">
        <f t="shared" si="278"/>
        <v>105</v>
      </c>
    </row>
    <row r="137" spans="1:32" s="7" customFormat="1" ht="56.25" hidden="1" x14ac:dyDescent="0.25">
      <c r="A137" s="26"/>
      <c r="B137" s="59"/>
      <c r="C137" s="59"/>
      <c r="D137" s="51" t="s">
        <v>333</v>
      </c>
      <c r="E137" s="91" t="s">
        <v>453</v>
      </c>
      <c r="F137" s="172">
        <f>F138</f>
        <v>0</v>
      </c>
      <c r="G137" s="172">
        <f>G138</f>
        <v>0</v>
      </c>
      <c r="H137" s="167">
        <f>H138</f>
        <v>0</v>
      </c>
      <c r="I137" s="99"/>
      <c r="J137" s="99"/>
      <c r="K137" s="99"/>
      <c r="L137" s="173">
        <f t="shared" si="137"/>
        <v>0</v>
      </c>
      <c r="M137" s="174">
        <f t="shared" si="138"/>
        <v>0</v>
      </c>
      <c r="N137" s="174">
        <f t="shared" si="139"/>
        <v>0</v>
      </c>
      <c r="O137" s="145"/>
      <c r="P137" s="99"/>
      <c r="Q137" s="99"/>
      <c r="R137" s="167">
        <f t="shared" si="270"/>
        <v>0</v>
      </c>
      <c r="S137" s="167">
        <f t="shared" si="271"/>
        <v>0</v>
      </c>
      <c r="T137" s="167">
        <f t="shared" si="272"/>
        <v>0</v>
      </c>
      <c r="U137" s="99"/>
      <c r="V137" s="99"/>
      <c r="W137" s="99"/>
      <c r="X137" s="167">
        <f t="shared" si="273"/>
        <v>0</v>
      </c>
      <c r="Y137" s="167">
        <f t="shared" si="274"/>
        <v>0</v>
      </c>
      <c r="Z137" s="172">
        <f t="shared" si="275"/>
        <v>0</v>
      </c>
      <c r="AA137" s="99"/>
      <c r="AB137" s="99"/>
      <c r="AC137" s="99"/>
      <c r="AD137" s="167">
        <f t="shared" si="276"/>
        <v>0</v>
      </c>
      <c r="AE137" s="167">
        <f t="shared" si="277"/>
        <v>0</v>
      </c>
      <c r="AF137" s="172">
        <f t="shared" si="278"/>
        <v>0</v>
      </c>
    </row>
    <row r="138" spans="1:32" s="7" customFormat="1" ht="93.75" hidden="1" x14ac:dyDescent="0.25">
      <c r="A138" s="6"/>
      <c r="B138" s="56"/>
      <c r="C138" s="56"/>
      <c r="D138" s="103" t="s">
        <v>320</v>
      </c>
      <c r="E138" s="176" t="s">
        <v>454</v>
      </c>
      <c r="F138" s="100"/>
      <c r="G138" s="100"/>
      <c r="H138" s="101"/>
      <c r="I138" s="99"/>
      <c r="J138" s="99"/>
      <c r="K138" s="99"/>
      <c r="L138" s="173">
        <f t="shared" si="137"/>
        <v>0</v>
      </c>
      <c r="M138" s="174">
        <f t="shared" si="138"/>
        <v>0</v>
      </c>
      <c r="N138" s="174">
        <f t="shared" si="139"/>
        <v>0</v>
      </c>
      <c r="O138" s="145"/>
      <c r="P138" s="99"/>
      <c r="Q138" s="99"/>
      <c r="R138" s="167">
        <f t="shared" si="270"/>
        <v>0</v>
      </c>
      <c r="S138" s="167">
        <f t="shared" si="271"/>
        <v>0</v>
      </c>
      <c r="T138" s="167">
        <f t="shared" si="272"/>
        <v>0</v>
      </c>
      <c r="U138" s="99"/>
      <c r="V138" s="99"/>
      <c r="W138" s="99"/>
      <c r="X138" s="167">
        <f t="shared" si="273"/>
        <v>0</v>
      </c>
      <c r="Y138" s="167">
        <f t="shared" si="274"/>
        <v>0</v>
      </c>
      <c r="Z138" s="172">
        <f t="shared" si="275"/>
        <v>0</v>
      </c>
      <c r="AA138" s="99"/>
      <c r="AB138" s="99"/>
      <c r="AC138" s="99"/>
      <c r="AD138" s="167">
        <f t="shared" si="276"/>
        <v>0</v>
      </c>
      <c r="AE138" s="167">
        <f t="shared" si="277"/>
        <v>0</v>
      </c>
      <c r="AF138" s="172">
        <f t="shared" si="278"/>
        <v>0</v>
      </c>
    </row>
    <row r="139" spans="1:32" s="7" customFormat="1" ht="93.75" hidden="1" x14ac:dyDescent="0.25">
      <c r="A139" s="6"/>
      <c r="B139" s="56"/>
      <c r="C139" s="56"/>
      <c r="D139" s="103" t="s">
        <v>334</v>
      </c>
      <c r="E139" s="91" t="s">
        <v>455</v>
      </c>
      <c r="F139" s="172">
        <f t="shared" ref="F139:H140" si="279">F140</f>
        <v>0</v>
      </c>
      <c r="G139" s="172">
        <f t="shared" si="279"/>
        <v>0</v>
      </c>
      <c r="H139" s="167">
        <f t="shared" si="279"/>
        <v>0</v>
      </c>
      <c r="I139" s="99"/>
      <c r="J139" s="99"/>
      <c r="K139" s="99"/>
      <c r="L139" s="173">
        <f t="shared" si="137"/>
        <v>0</v>
      </c>
      <c r="M139" s="174">
        <f t="shared" si="138"/>
        <v>0</v>
      </c>
      <c r="N139" s="174">
        <f t="shared" si="139"/>
        <v>0</v>
      </c>
      <c r="O139" s="145"/>
      <c r="P139" s="99"/>
      <c r="Q139" s="99"/>
      <c r="R139" s="167">
        <f t="shared" si="270"/>
        <v>0</v>
      </c>
      <c r="S139" s="167">
        <f t="shared" si="271"/>
        <v>0</v>
      </c>
      <c r="T139" s="167">
        <f t="shared" si="272"/>
        <v>0</v>
      </c>
      <c r="U139" s="99"/>
      <c r="V139" s="99"/>
      <c r="W139" s="99"/>
      <c r="X139" s="167">
        <f t="shared" si="273"/>
        <v>0</v>
      </c>
      <c r="Y139" s="167">
        <f t="shared" si="274"/>
        <v>0</v>
      </c>
      <c r="Z139" s="172">
        <f t="shared" si="275"/>
        <v>0</v>
      </c>
      <c r="AA139" s="99"/>
      <c r="AB139" s="99"/>
      <c r="AC139" s="99"/>
      <c r="AD139" s="167">
        <f t="shared" si="276"/>
        <v>0</v>
      </c>
      <c r="AE139" s="167">
        <f t="shared" si="277"/>
        <v>0</v>
      </c>
      <c r="AF139" s="172">
        <f t="shared" si="278"/>
        <v>0</v>
      </c>
    </row>
    <row r="140" spans="1:32" s="7" customFormat="1" ht="112.5" hidden="1" x14ac:dyDescent="0.25">
      <c r="A140" s="6"/>
      <c r="B140" s="56"/>
      <c r="C140" s="56"/>
      <c r="D140" s="103" t="s">
        <v>348</v>
      </c>
      <c r="E140" s="189" t="s">
        <v>456</v>
      </c>
      <c r="F140" s="100">
        <f>F141</f>
        <v>0</v>
      </c>
      <c r="G140" s="100">
        <f t="shared" si="279"/>
        <v>0</v>
      </c>
      <c r="H140" s="101">
        <f t="shared" si="279"/>
        <v>0</v>
      </c>
      <c r="I140" s="99"/>
      <c r="J140" s="99"/>
      <c r="K140" s="99"/>
      <c r="L140" s="173">
        <f t="shared" si="137"/>
        <v>0</v>
      </c>
      <c r="M140" s="174">
        <f t="shared" si="138"/>
        <v>0</v>
      </c>
      <c r="N140" s="174">
        <f t="shared" si="139"/>
        <v>0</v>
      </c>
      <c r="O140" s="145"/>
      <c r="P140" s="99"/>
      <c r="Q140" s="99"/>
      <c r="R140" s="167">
        <f t="shared" si="270"/>
        <v>0</v>
      </c>
      <c r="S140" s="167">
        <f t="shared" si="271"/>
        <v>0</v>
      </c>
      <c r="T140" s="167">
        <f t="shared" si="272"/>
        <v>0</v>
      </c>
      <c r="U140" s="99"/>
      <c r="V140" s="99"/>
      <c r="W140" s="99"/>
      <c r="X140" s="167">
        <f t="shared" si="273"/>
        <v>0</v>
      </c>
      <c r="Y140" s="167">
        <f t="shared" si="274"/>
        <v>0</v>
      </c>
      <c r="Z140" s="172">
        <f t="shared" si="275"/>
        <v>0</v>
      </c>
      <c r="AA140" s="99"/>
      <c r="AB140" s="99"/>
      <c r="AC140" s="99"/>
      <c r="AD140" s="167">
        <f t="shared" si="276"/>
        <v>0</v>
      </c>
      <c r="AE140" s="167">
        <f t="shared" si="277"/>
        <v>0</v>
      </c>
      <c r="AF140" s="172">
        <f t="shared" si="278"/>
        <v>0</v>
      </c>
    </row>
    <row r="141" spans="1:32" s="7" customFormat="1" ht="89.25" hidden="1" customHeight="1" x14ac:dyDescent="0.25">
      <c r="A141" s="6">
        <v>874</v>
      </c>
      <c r="B141" s="56"/>
      <c r="C141" s="56"/>
      <c r="D141" s="103" t="s">
        <v>486</v>
      </c>
      <c r="E141" s="188" t="s">
        <v>487</v>
      </c>
      <c r="F141" s="98"/>
      <c r="G141" s="98"/>
      <c r="H141" s="99"/>
      <c r="I141" s="99"/>
      <c r="J141" s="99"/>
      <c r="K141" s="99"/>
      <c r="L141" s="173">
        <f t="shared" si="137"/>
        <v>0</v>
      </c>
      <c r="M141" s="174">
        <f t="shared" si="138"/>
        <v>0</v>
      </c>
      <c r="N141" s="174">
        <f t="shared" si="139"/>
        <v>0</v>
      </c>
      <c r="O141" s="145"/>
      <c r="P141" s="99"/>
      <c r="Q141" s="99"/>
      <c r="R141" s="167">
        <f t="shared" si="270"/>
        <v>0</v>
      </c>
      <c r="S141" s="167">
        <f t="shared" si="271"/>
        <v>0</v>
      </c>
      <c r="T141" s="167">
        <f t="shared" si="272"/>
        <v>0</v>
      </c>
      <c r="U141" s="99"/>
      <c r="V141" s="99"/>
      <c r="W141" s="99"/>
      <c r="X141" s="167">
        <f t="shared" si="273"/>
        <v>0</v>
      </c>
      <c r="Y141" s="167">
        <f t="shared" si="274"/>
        <v>0</v>
      </c>
      <c r="Z141" s="172">
        <f t="shared" si="275"/>
        <v>0</v>
      </c>
      <c r="AA141" s="99"/>
      <c r="AB141" s="99"/>
      <c r="AC141" s="99"/>
      <c r="AD141" s="167">
        <f t="shared" si="276"/>
        <v>0</v>
      </c>
      <c r="AE141" s="167">
        <f t="shared" si="277"/>
        <v>0</v>
      </c>
      <c r="AF141" s="172">
        <f t="shared" si="278"/>
        <v>0</v>
      </c>
    </row>
    <row r="142" spans="1:32" s="7" customFormat="1" ht="112.5" hidden="1" x14ac:dyDescent="0.25">
      <c r="A142" s="6"/>
      <c r="B142" s="56"/>
      <c r="C142" s="56"/>
      <c r="D142" s="103" t="s">
        <v>465</v>
      </c>
      <c r="E142" s="194" t="s">
        <v>466</v>
      </c>
      <c r="F142" s="100">
        <f t="shared" ref="F142:M142" si="280">F143</f>
        <v>6</v>
      </c>
      <c r="G142" s="100">
        <f t="shared" si="280"/>
        <v>6</v>
      </c>
      <c r="H142" s="101">
        <f t="shared" si="280"/>
        <v>6</v>
      </c>
      <c r="I142" s="101">
        <f t="shared" si="280"/>
        <v>0</v>
      </c>
      <c r="J142" s="101">
        <f t="shared" si="280"/>
        <v>0</v>
      </c>
      <c r="K142" s="101">
        <f t="shared" si="280"/>
        <v>0</v>
      </c>
      <c r="L142" s="213">
        <f t="shared" si="280"/>
        <v>6</v>
      </c>
      <c r="M142" s="214">
        <f t="shared" si="280"/>
        <v>6</v>
      </c>
      <c r="N142" s="214">
        <f t="shared" ref="N142:AF142" si="281">N143</f>
        <v>6</v>
      </c>
      <c r="O142" s="145">
        <f t="shared" si="281"/>
        <v>0</v>
      </c>
      <c r="P142" s="101">
        <f t="shared" si="281"/>
        <v>0</v>
      </c>
      <c r="Q142" s="101">
        <f t="shared" si="281"/>
        <v>0</v>
      </c>
      <c r="R142" s="308">
        <f t="shared" si="281"/>
        <v>6</v>
      </c>
      <c r="S142" s="308">
        <f t="shared" si="281"/>
        <v>6</v>
      </c>
      <c r="T142" s="308">
        <f t="shared" si="281"/>
        <v>6</v>
      </c>
      <c r="U142" s="99">
        <f t="shared" si="281"/>
        <v>0</v>
      </c>
      <c r="V142" s="101">
        <f t="shared" si="281"/>
        <v>0</v>
      </c>
      <c r="W142" s="101">
        <f t="shared" si="281"/>
        <v>0</v>
      </c>
      <c r="X142" s="308">
        <f t="shared" si="281"/>
        <v>6</v>
      </c>
      <c r="Y142" s="308">
        <f t="shared" si="281"/>
        <v>6</v>
      </c>
      <c r="Z142" s="323">
        <f t="shared" si="281"/>
        <v>6</v>
      </c>
      <c r="AA142" s="99">
        <f t="shared" si="281"/>
        <v>0</v>
      </c>
      <c r="AB142" s="101">
        <f t="shared" si="281"/>
        <v>0</v>
      </c>
      <c r="AC142" s="101">
        <f t="shared" si="281"/>
        <v>0</v>
      </c>
      <c r="AD142" s="308">
        <f t="shared" si="281"/>
        <v>6</v>
      </c>
      <c r="AE142" s="308">
        <f t="shared" si="281"/>
        <v>6</v>
      </c>
      <c r="AF142" s="323">
        <f t="shared" si="281"/>
        <v>6</v>
      </c>
    </row>
    <row r="143" spans="1:32" s="7" customFormat="1" ht="99.75" hidden="1" customHeight="1" x14ac:dyDescent="0.25">
      <c r="A143" s="6"/>
      <c r="B143" s="56"/>
      <c r="C143" s="56"/>
      <c r="D143" s="103" t="s">
        <v>410</v>
      </c>
      <c r="E143" s="188" t="s">
        <v>457</v>
      </c>
      <c r="F143" s="100">
        <f t="shared" ref="F143:M143" si="282">F144+F145</f>
        <v>6</v>
      </c>
      <c r="G143" s="100">
        <f t="shared" si="282"/>
        <v>6</v>
      </c>
      <c r="H143" s="101">
        <f t="shared" si="282"/>
        <v>6</v>
      </c>
      <c r="I143" s="101">
        <f t="shared" si="282"/>
        <v>0</v>
      </c>
      <c r="J143" s="101">
        <f t="shared" si="282"/>
        <v>0</v>
      </c>
      <c r="K143" s="101">
        <f t="shared" si="282"/>
        <v>0</v>
      </c>
      <c r="L143" s="213">
        <f t="shared" si="282"/>
        <v>6</v>
      </c>
      <c r="M143" s="214">
        <f t="shared" si="282"/>
        <v>6</v>
      </c>
      <c r="N143" s="214">
        <f t="shared" ref="N143:S143" si="283">N144+N145</f>
        <v>6</v>
      </c>
      <c r="O143" s="145">
        <f t="shared" si="283"/>
        <v>0</v>
      </c>
      <c r="P143" s="101">
        <f t="shared" si="283"/>
        <v>0</v>
      </c>
      <c r="Q143" s="101">
        <f t="shared" si="283"/>
        <v>0</v>
      </c>
      <c r="R143" s="308">
        <f t="shared" si="283"/>
        <v>6</v>
      </c>
      <c r="S143" s="308">
        <f t="shared" si="283"/>
        <v>6</v>
      </c>
      <c r="T143" s="308">
        <f t="shared" ref="T143:Y143" si="284">T144+T145</f>
        <v>6</v>
      </c>
      <c r="U143" s="99">
        <f t="shared" si="284"/>
        <v>0</v>
      </c>
      <c r="V143" s="101">
        <f t="shared" si="284"/>
        <v>0</v>
      </c>
      <c r="W143" s="101">
        <f t="shared" si="284"/>
        <v>0</v>
      </c>
      <c r="X143" s="308">
        <f t="shared" si="284"/>
        <v>6</v>
      </c>
      <c r="Y143" s="308">
        <f t="shared" si="284"/>
        <v>6</v>
      </c>
      <c r="Z143" s="323">
        <f>Z144+Z145</f>
        <v>6</v>
      </c>
      <c r="AA143" s="99">
        <f t="shared" ref="AA143:AE143" si="285">AA144+AA145</f>
        <v>0</v>
      </c>
      <c r="AB143" s="101">
        <f t="shared" si="285"/>
        <v>0</v>
      </c>
      <c r="AC143" s="101">
        <f t="shared" si="285"/>
        <v>0</v>
      </c>
      <c r="AD143" s="308">
        <f t="shared" si="285"/>
        <v>6</v>
      </c>
      <c r="AE143" s="308">
        <f t="shared" si="285"/>
        <v>6</v>
      </c>
      <c r="AF143" s="323">
        <f>AF144+AF145</f>
        <v>6</v>
      </c>
    </row>
    <row r="144" spans="1:32" s="7" customFormat="1" ht="114" hidden="1" customHeight="1" x14ac:dyDescent="0.25">
      <c r="A144" s="6">
        <v>874</v>
      </c>
      <c r="B144" s="56"/>
      <c r="C144" s="56"/>
      <c r="D144" s="103" t="s">
        <v>488</v>
      </c>
      <c r="E144" s="188" t="s">
        <v>491</v>
      </c>
      <c r="F144" s="98">
        <v>6</v>
      </c>
      <c r="G144" s="98">
        <v>6</v>
      </c>
      <c r="H144" s="99">
        <v>6</v>
      </c>
      <c r="I144" s="99"/>
      <c r="J144" s="99"/>
      <c r="K144" s="99"/>
      <c r="L144" s="173">
        <f t="shared" ref="L144:L209" si="286">F144+I144</f>
        <v>6</v>
      </c>
      <c r="M144" s="174">
        <f t="shared" ref="M144:M209" si="287">G144+J144</f>
        <v>6</v>
      </c>
      <c r="N144" s="174">
        <f t="shared" ref="N144:N209" si="288">H144+K144</f>
        <v>6</v>
      </c>
      <c r="O144" s="145"/>
      <c r="P144" s="99"/>
      <c r="Q144" s="99"/>
      <c r="R144" s="167">
        <f t="shared" ref="R144:T145" si="289">L144+O144</f>
        <v>6</v>
      </c>
      <c r="S144" s="167">
        <f t="shared" si="289"/>
        <v>6</v>
      </c>
      <c r="T144" s="167">
        <f t="shared" si="289"/>
        <v>6</v>
      </c>
      <c r="U144" s="99"/>
      <c r="V144" s="99"/>
      <c r="W144" s="99"/>
      <c r="X144" s="167">
        <f t="shared" ref="X144:Z145" si="290">R144+U144</f>
        <v>6</v>
      </c>
      <c r="Y144" s="167">
        <f t="shared" si="290"/>
        <v>6</v>
      </c>
      <c r="Z144" s="172">
        <f t="shared" si="290"/>
        <v>6</v>
      </c>
      <c r="AA144" s="99"/>
      <c r="AB144" s="99"/>
      <c r="AC144" s="99"/>
      <c r="AD144" s="167">
        <f t="shared" ref="AD144:AD145" si="291">X144+AA144</f>
        <v>6</v>
      </c>
      <c r="AE144" s="167">
        <f t="shared" ref="AE144:AE145" si="292">Y144+AB144</f>
        <v>6</v>
      </c>
      <c r="AF144" s="172">
        <f t="shared" ref="AF144:AF145" si="293">Z144+AC144</f>
        <v>6</v>
      </c>
    </row>
    <row r="145" spans="1:32" s="7" customFormat="1" ht="116.25" hidden="1" customHeight="1" x14ac:dyDescent="0.25">
      <c r="A145" s="6">
        <v>874</v>
      </c>
      <c r="B145" s="56"/>
      <c r="C145" s="56"/>
      <c r="D145" s="103" t="s">
        <v>489</v>
      </c>
      <c r="E145" s="188" t="s">
        <v>490</v>
      </c>
      <c r="F145" s="98"/>
      <c r="G145" s="98"/>
      <c r="H145" s="99"/>
      <c r="I145" s="99"/>
      <c r="J145" s="99"/>
      <c r="K145" s="99"/>
      <c r="L145" s="173">
        <f t="shared" si="286"/>
        <v>0</v>
      </c>
      <c r="M145" s="174">
        <f t="shared" si="287"/>
        <v>0</v>
      </c>
      <c r="N145" s="174">
        <f t="shared" si="288"/>
        <v>0</v>
      </c>
      <c r="O145" s="145"/>
      <c r="P145" s="99"/>
      <c r="Q145" s="99"/>
      <c r="R145" s="167">
        <f t="shared" si="289"/>
        <v>0</v>
      </c>
      <c r="S145" s="167">
        <f t="shared" si="289"/>
        <v>0</v>
      </c>
      <c r="T145" s="167">
        <f t="shared" si="289"/>
        <v>0</v>
      </c>
      <c r="U145" s="99"/>
      <c r="V145" s="99"/>
      <c r="W145" s="99"/>
      <c r="X145" s="167">
        <f t="shared" si="290"/>
        <v>0</v>
      </c>
      <c r="Y145" s="167">
        <f t="shared" si="290"/>
        <v>0</v>
      </c>
      <c r="Z145" s="172">
        <f t="shared" si="290"/>
        <v>0</v>
      </c>
      <c r="AA145" s="99"/>
      <c r="AB145" s="99"/>
      <c r="AC145" s="99"/>
      <c r="AD145" s="167">
        <f t="shared" si="291"/>
        <v>0</v>
      </c>
      <c r="AE145" s="167">
        <f t="shared" si="292"/>
        <v>0</v>
      </c>
      <c r="AF145" s="172">
        <f t="shared" si="293"/>
        <v>0</v>
      </c>
    </row>
    <row r="146" spans="1:32" s="7" customFormat="1" ht="56.25" hidden="1" x14ac:dyDescent="0.25">
      <c r="A146" s="6"/>
      <c r="B146" s="56"/>
      <c r="C146" s="56"/>
      <c r="D146" s="103" t="s">
        <v>335</v>
      </c>
      <c r="E146" s="194" t="s">
        <v>458</v>
      </c>
      <c r="F146" s="172">
        <f t="shared" ref="F146:AF146" si="294">F147</f>
        <v>182</v>
      </c>
      <c r="G146" s="172">
        <f t="shared" si="294"/>
        <v>182</v>
      </c>
      <c r="H146" s="167">
        <f t="shared" si="294"/>
        <v>182</v>
      </c>
      <c r="I146" s="167">
        <f t="shared" si="294"/>
        <v>-3.6600000000000001E-3</v>
      </c>
      <c r="J146" s="167">
        <f t="shared" si="294"/>
        <v>0</v>
      </c>
      <c r="K146" s="167">
        <f t="shared" si="294"/>
        <v>0</v>
      </c>
      <c r="L146" s="173">
        <f t="shared" si="294"/>
        <v>181.99634</v>
      </c>
      <c r="M146" s="174">
        <f t="shared" si="294"/>
        <v>182</v>
      </c>
      <c r="N146" s="174">
        <f t="shared" si="294"/>
        <v>182</v>
      </c>
      <c r="O146" s="146">
        <f t="shared" si="294"/>
        <v>0</v>
      </c>
      <c r="P146" s="167">
        <f t="shared" si="294"/>
        <v>0</v>
      </c>
      <c r="Q146" s="167">
        <f t="shared" si="294"/>
        <v>0</v>
      </c>
      <c r="R146" s="167">
        <f t="shared" si="294"/>
        <v>181.99634</v>
      </c>
      <c r="S146" s="167">
        <f t="shared" si="294"/>
        <v>182</v>
      </c>
      <c r="T146" s="167">
        <f t="shared" si="294"/>
        <v>182</v>
      </c>
      <c r="U146" s="167">
        <f t="shared" si="294"/>
        <v>0</v>
      </c>
      <c r="V146" s="167">
        <f t="shared" si="294"/>
        <v>0</v>
      </c>
      <c r="W146" s="167">
        <f t="shared" si="294"/>
        <v>0</v>
      </c>
      <c r="X146" s="167">
        <f t="shared" si="294"/>
        <v>181.99634</v>
      </c>
      <c r="Y146" s="167">
        <f t="shared" si="294"/>
        <v>182</v>
      </c>
      <c r="Z146" s="172">
        <f t="shared" si="294"/>
        <v>182</v>
      </c>
      <c r="AA146" s="167">
        <f t="shared" si="294"/>
        <v>0</v>
      </c>
      <c r="AB146" s="167">
        <f t="shared" si="294"/>
        <v>0</v>
      </c>
      <c r="AC146" s="167">
        <f t="shared" si="294"/>
        <v>0</v>
      </c>
      <c r="AD146" s="167">
        <f t="shared" si="294"/>
        <v>181.99634</v>
      </c>
      <c r="AE146" s="167">
        <f t="shared" si="294"/>
        <v>182</v>
      </c>
      <c r="AF146" s="172">
        <f t="shared" si="294"/>
        <v>182</v>
      </c>
    </row>
    <row r="147" spans="1:32" s="7" customFormat="1" ht="93.75" hidden="1" x14ac:dyDescent="0.25">
      <c r="A147" s="6"/>
      <c r="B147" s="56"/>
      <c r="C147" s="56"/>
      <c r="D147" s="103" t="s">
        <v>326</v>
      </c>
      <c r="E147" s="47" t="s">
        <v>459</v>
      </c>
      <c r="F147" s="100">
        <f t="shared" ref="F147:M147" si="295">F148+F149+F150</f>
        <v>182</v>
      </c>
      <c r="G147" s="100">
        <f t="shared" si="295"/>
        <v>182</v>
      </c>
      <c r="H147" s="101">
        <f t="shared" si="295"/>
        <v>182</v>
      </c>
      <c r="I147" s="101">
        <f t="shared" si="295"/>
        <v>-3.6600000000000001E-3</v>
      </c>
      <c r="J147" s="101">
        <f t="shared" si="295"/>
        <v>0</v>
      </c>
      <c r="K147" s="101">
        <f t="shared" si="295"/>
        <v>0</v>
      </c>
      <c r="L147" s="213">
        <f t="shared" si="295"/>
        <v>181.99634</v>
      </c>
      <c r="M147" s="214">
        <f t="shared" si="295"/>
        <v>182</v>
      </c>
      <c r="N147" s="214">
        <f t="shared" ref="N147:S147" si="296">N148+N149+N150</f>
        <v>182</v>
      </c>
      <c r="O147" s="145"/>
      <c r="P147" s="101">
        <f t="shared" si="296"/>
        <v>0</v>
      </c>
      <c r="Q147" s="101">
        <f t="shared" si="296"/>
        <v>0</v>
      </c>
      <c r="R147" s="308">
        <f t="shared" si="296"/>
        <v>181.99634</v>
      </c>
      <c r="S147" s="308">
        <f t="shared" si="296"/>
        <v>182</v>
      </c>
      <c r="T147" s="308">
        <f>T148+T149+T150</f>
        <v>182</v>
      </c>
      <c r="U147" s="99"/>
      <c r="V147" s="101">
        <f>V148+V149+V150</f>
        <v>0</v>
      </c>
      <c r="W147" s="101">
        <f>W148+W149+W150</f>
        <v>0</v>
      </c>
      <c r="X147" s="308">
        <f>X148+X149+X150</f>
        <v>181.99634</v>
      </c>
      <c r="Y147" s="308">
        <f>Y148+Y149+Y150</f>
        <v>182</v>
      </c>
      <c r="Z147" s="323">
        <f>Z148+Z149+Z150</f>
        <v>182</v>
      </c>
      <c r="AA147" s="99"/>
      <c r="AB147" s="101">
        <f>AB148+AB149+AB150</f>
        <v>0</v>
      </c>
      <c r="AC147" s="101">
        <f>AC148+AC149+AC150</f>
        <v>0</v>
      </c>
      <c r="AD147" s="308">
        <f>AD148+AD149+AD150</f>
        <v>181.99634</v>
      </c>
      <c r="AE147" s="308">
        <f>AE148+AE149+AE150</f>
        <v>182</v>
      </c>
      <c r="AF147" s="323">
        <f>AF148+AF149+AF150</f>
        <v>182</v>
      </c>
    </row>
    <row r="148" spans="1:32" s="7" customFormat="1" ht="149.25" hidden="1" customHeight="1" x14ac:dyDescent="0.25">
      <c r="A148" s="6">
        <v>857</v>
      </c>
      <c r="B148" s="56"/>
      <c r="C148" s="56"/>
      <c r="D148" s="103" t="s">
        <v>492</v>
      </c>
      <c r="E148" s="47" t="s">
        <v>493</v>
      </c>
      <c r="F148" s="98">
        <v>1</v>
      </c>
      <c r="G148" s="98">
        <v>1</v>
      </c>
      <c r="H148" s="99">
        <v>1</v>
      </c>
      <c r="I148" s="99"/>
      <c r="J148" s="99"/>
      <c r="K148" s="99"/>
      <c r="L148" s="173">
        <f t="shared" si="286"/>
        <v>1</v>
      </c>
      <c r="M148" s="174">
        <f t="shared" si="287"/>
        <v>1</v>
      </c>
      <c r="N148" s="174">
        <f t="shared" si="288"/>
        <v>1</v>
      </c>
      <c r="O148" s="145"/>
      <c r="P148" s="99"/>
      <c r="Q148" s="99"/>
      <c r="R148" s="167">
        <f t="shared" ref="R148:T150" si="297">L148+O148</f>
        <v>1</v>
      </c>
      <c r="S148" s="167">
        <f t="shared" si="297"/>
        <v>1</v>
      </c>
      <c r="T148" s="167">
        <f t="shared" si="297"/>
        <v>1</v>
      </c>
      <c r="U148" s="99"/>
      <c r="V148" s="99"/>
      <c r="W148" s="99"/>
      <c r="X148" s="167">
        <f t="shared" ref="X148:Z150" si="298">R148+U148</f>
        <v>1</v>
      </c>
      <c r="Y148" s="167">
        <f t="shared" si="298"/>
        <v>1</v>
      </c>
      <c r="Z148" s="172">
        <f t="shared" si="298"/>
        <v>1</v>
      </c>
      <c r="AA148" s="99"/>
      <c r="AB148" s="99"/>
      <c r="AC148" s="99"/>
      <c r="AD148" s="167">
        <f t="shared" ref="AD148:AD150" si="299">X148+AA148</f>
        <v>1</v>
      </c>
      <c r="AE148" s="167">
        <f t="shared" ref="AE148:AE150" si="300">Y148+AB148</f>
        <v>1</v>
      </c>
      <c r="AF148" s="172">
        <f t="shared" ref="AF148:AF150" si="301">Z148+AC148</f>
        <v>1</v>
      </c>
    </row>
    <row r="149" spans="1:32" s="7" customFormat="1" ht="154.5" hidden="1" customHeight="1" x14ac:dyDescent="0.25">
      <c r="A149" s="6">
        <v>874</v>
      </c>
      <c r="B149" s="56"/>
      <c r="C149" s="56"/>
      <c r="D149" s="103" t="s">
        <v>492</v>
      </c>
      <c r="E149" s="47" t="s">
        <v>493</v>
      </c>
      <c r="F149" s="98">
        <v>100</v>
      </c>
      <c r="G149" s="98">
        <v>100</v>
      </c>
      <c r="H149" s="99">
        <v>100</v>
      </c>
      <c r="I149" s="99"/>
      <c r="J149" s="99"/>
      <c r="K149" s="99"/>
      <c r="L149" s="173">
        <f t="shared" si="286"/>
        <v>100</v>
      </c>
      <c r="M149" s="174">
        <f t="shared" si="287"/>
        <v>100</v>
      </c>
      <c r="N149" s="174">
        <f t="shared" si="288"/>
        <v>100</v>
      </c>
      <c r="O149" s="145"/>
      <c r="P149" s="99"/>
      <c r="Q149" s="99"/>
      <c r="R149" s="167">
        <f t="shared" si="297"/>
        <v>100</v>
      </c>
      <c r="S149" s="167">
        <f t="shared" si="297"/>
        <v>100</v>
      </c>
      <c r="T149" s="167">
        <f t="shared" si="297"/>
        <v>100</v>
      </c>
      <c r="U149" s="99"/>
      <c r="V149" s="99"/>
      <c r="W149" s="99"/>
      <c r="X149" s="167">
        <f t="shared" si="298"/>
        <v>100</v>
      </c>
      <c r="Y149" s="167">
        <f t="shared" si="298"/>
        <v>100</v>
      </c>
      <c r="Z149" s="172">
        <f t="shared" si="298"/>
        <v>100</v>
      </c>
      <c r="AA149" s="99"/>
      <c r="AB149" s="99"/>
      <c r="AC149" s="99"/>
      <c r="AD149" s="167">
        <f t="shared" si="299"/>
        <v>100</v>
      </c>
      <c r="AE149" s="167">
        <f t="shared" si="300"/>
        <v>100</v>
      </c>
      <c r="AF149" s="172">
        <f t="shared" si="301"/>
        <v>100</v>
      </c>
    </row>
    <row r="150" spans="1:32" s="7" customFormat="1" ht="86.25" hidden="1" customHeight="1" x14ac:dyDescent="0.25">
      <c r="A150" s="6">
        <v>874</v>
      </c>
      <c r="B150" s="56"/>
      <c r="C150" s="56"/>
      <c r="D150" s="103" t="s">
        <v>494</v>
      </c>
      <c r="E150" s="47" t="s">
        <v>495</v>
      </c>
      <c r="F150" s="98">
        <v>81</v>
      </c>
      <c r="G150" s="98">
        <v>81</v>
      </c>
      <c r="H150" s="99">
        <v>81</v>
      </c>
      <c r="I150" s="99">
        <v>-3.6600000000000001E-3</v>
      </c>
      <c r="J150" s="99"/>
      <c r="K150" s="99"/>
      <c r="L150" s="173">
        <f t="shared" si="286"/>
        <v>80.996340000000004</v>
      </c>
      <c r="M150" s="174">
        <f t="shared" si="287"/>
        <v>81</v>
      </c>
      <c r="N150" s="174">
        <f t="shared" si="288"/>
        <v>81</v>
      </c>
      <c r="O150" s="145"/>
      <c r="P150" s="99"/>
      <c r="Q150" s="99"/>
      <c r="R150" s="167">
        <f t="shared" si="297"/>
        <v>80.996340000000004</v>
      </c>
      <c r="S150" s="167">
        <f t="shared" si="297"/>
        <v>81</v>
      </c>
      <c r="T150" s="167">
        <f t="shared" si="297"/>
        <v>81</v>
      </c>
      <c r="U150" s="99"/>
      <c r="V150" s="99"/>
      <c r="W150" s="99"/>
      <c r="X150" s="167">
        <f t="shared" si="298"/>
        <v>80.996340000000004</v>
      </c>
      <c r="Y150" s="167">
        <f t="shared" si="298"/>
        <v>81</v>
      </c>
      <c r="Z150" s="172">
        <f t="shared" si="298"/>
        <v>81</v>
      </c>
      <c r="AA150" s="99"/>
      <c r="AB150" s="99"/>
      <c r="AC150" s="99"/>
      <c r="AD150" s="167">
        <f t="shared" si="299"/>
        <v>80.996340000000004</v>
      </c>
      <c r="AE150" s="167">
        <f t="shared" si="300"/>
        <v>81</v>
      </c>
      <c r="AF150" s="172">
        <f t="shared" si="301"/>
        <v>81</v>
      </c>
    </row>
    <row r="151" spans="1:32" s="7" customFormat="1" ht="75" hidden="1" x14ac:dyDescent="0.25">
      <c r="A151" s="6"/>
      <c r="B151" s="56"/>
      <c r="C151" s="56"/>
      <c r="D151" s="103" t="s">
        <v>338</v>
      </c>
      <c r="E151" s="105" t="s">
        <v>460</v>
      </c>
      <c r="F151" s="172">
        <f t="shared" ref="F151:AF151" si="302">F152</f>
        <v>19</v>
      </c>
      <c r="G151" s="172">
        <f t="shared" si="302"/>
        <v>19</v>
      </c>
      <c r="H151" s="167">
        <f t="shared" si="302"/>
        <v>19</v>
      </c>
      <c r="I151" s="167">
        <f t="shared" si="302"/>
        <v>0</v>
      </c>
      <c r="J151" s="167">
        <f t="shared" si="302"/>
        <v>0</v>
      </c>
      <c r="K151" s="167">
        <f t="shared" si="302"/>
        <v>0</v>
      </c>
      <c r="L151" s="173">
        <f t="shared" si="302"/>
        <v>19</v>
      </c>
      <c r="M151" s="174">
        <f t="shared" si="302"/>
        <v>19</v>
      </c>
      <c r="N151" s="174">
        <f t="shared" si="302"/>
        <v>19</v>
      </c>
      <c r="O151" s="146">
        <f t="shared" si="302"/>
        <v>0</v>
      </c>
      <c r="P151" s="167">
        <f t="shared" si="302"/>
        <v>0</v>
      </c>
      <c r="Q151" s="167">
        <f t="shared" si="302"/>
        <v>0</v>
      </c>
      <c r="R151" s="167">
        <f t="shared" si="302"/>
        <v>19</v>
      </c>
      <c r="S151" s="167">
        <f t="shared" si="302"/>
        <v>19</v>
      </c>
      <c r="T151" s="167">
        <f t="shared" si="302"/>
        <v>19</v>
      </c>
      <c r="U151" s="167">
        <f t="shared" si="302"/>
        <v>0</v>
      </c>
      <c r="V151" s="167">
        <f t="shared" si="302"/>
        <v>0</v>
      </c>
      <c r="W151" s="167">
        <f t="shared" si="302"/>
        <v>0</v>
      </c>
      <c r="X151" s="167">
        <f t="shared" si="302"/>
        <v>19</v>
      </c>
      <c r="Y151" s="167">
        <f t="shared" si="302"/>
        <v>19</v>
      </c>
      <c r="Z151" s="172">
        <f t="shared" si="302"/>
        <v>19</v>
      </c>
      <c r="AA151" s="167">
        <f t="shared" si="302"/>
        <v>0</v>
      </c>
      <c r="AB151" s="167">
        <f t="shared" si="302"/>
        <v>0</v>
      </c>
      <c r="AC151" s="167">
        <f t="shared" si="302"/>
        <v>0</v>
      </c>
      <c r="AD151" s="167">
        <f t="shared" si="302"/>
        <v>19</v>
      </c>
      <c r="AE151" s="167">
        <f t="shared" si="302"/>
        <v>19</v>
      </c>
      <c r="AF151" s="172">
        <f t="shared" si="302"/>
        <v>19</v>
      </c>
    </row>
    <row r="152" spans="1:32" s="7" customFormat="1" ht="112.5" hidden="1" x14ac:dyDescent="0.25">
      <c r="A152" s="6"/>
      <c r="B152" s="56"/>
      <c r="C152" s="56"/>
      <c r="D152" s="103" t="s">
        <v>496</v>
      </c>
      <c r="E152" s="188" t="s">
        <v>461</v>
      </c>
      <c r="F152" s="100">
        <f t="shared" ref="F152:M152" si="303">F153+F154+F155</f>
        <v>19</v>
      </c>
      <c r="G152" s="100">
        <f t="shared" si="303"/>
        <v>19</v>
      </c>
      <c r="H152" s="101">
        <f t="shared" si="303"/>
        <v>19</v>
      </c>
      <c r="I152" s="101">
        <f t="shared" si="303"/>
        <v>0</v>
      </c>
      <c r="J152" s="101">
        <f t="shared" si="303"/>
        <v>0</v>
      </c>
      <c r="K152" s="101">
        <f t="shared" si="303"/>
        <v>0</v>
      </c>
      <c r="L152" s="213">
        <f t="shared" si="303"/>
        <v>19</v>
      </c>
      <c r="M152" s="214">
        <f t="shared" si="303"/>
        <v>19</v>
      </c>
      <c r="N152" s="214">
        <f t="shared" ref="N152:S152" si="304">N153+N154+N155</f>
        <v>19</v>
      </c>
      <c r="O152" s="145">
        <f t="shared" si="304"/>
        <v>0</v>
      </c>
      <c r="P152" s="101">
        <f t="shared" si="304"/>
        <v>0</v>
      </c>
      <c r="Q152" s="101">
        <f t="shared" si="304"/>
        <v>0</v>
      </c>
      <c r="R152" s="308">
        <f t="shared" si="304"/>
        <v>19</v>
      </c>
      <c r="S152" s="308">
        <f t="shared" si="304"/>
        <v>19</v>
      </c>
      <c r="T152" s="308">
        <f t="shared" ref="T152:Y152" si="305">T153+T154+T155</f>
        <v>19</v>
      </c>
      <c r="U152" s="99">
        <f t="shared" si="305"/>
        <v>0</v>
      </c>
      <c r="V152" s="101">
        <f t="shared" si="305"/>
        <v>0</v>
      </c>
      <c r="W152" s="101">
        <f t="shared" si="305"/>
        <v>0</v>
      </c>
      <c r="X152" s="308">
        <f t="shared" si="305"/>
        <v>19</v>
      </c>
      <c r="Y152" s="308">
        <f t="shared" si="305"/>
        <v>19</v>
      </c>
      <c r="Z152" s="323">
        <f>Z153+Z154+Z155</f>
        <v>19</v>
      </c>
      <c r="AA152" s="99">
        <f t="shared" ref="AA152:AE152" si="306">AA153+AA154+AA155</f>
        <v>0</v>
      </c>
      <c r="AB152" s="101">
        <f t="shared" si="306"/>
        <v>0</v>
      </c>
      <c r="AC152" s="101">
        <f t="shared" si="306"/>
        <v>0</v>
      </c>
      <c r="AD152" s="308">
        <f t="shared" si="306"/>
        <v>19</v>
      </c>
      <c r="AE152" s="308">
        <f t="shared" si="306"/>
        <v>19</v>
      </c>
      <c r="AF152" s="323">
        <f>AF153+AF154+AF155</f>
        <v>19</v>
      </c>
    </row>
    <row r="153" spans="1:32" s="7" customFormat="1" ht="98.25" hidden="1" customHeight="1" x14ac:dyDescent="0.25">
      <c r="A153" s="6">
        <v>12</v>
      </c>
      <c r="B153" s="56"/>
      <c r="C153" s="56"/>
      <c r="D153" s="103" t="s">
        <v>497</v>
      </c>
      <c r="E153" s="188" t="s">
        <v>499</v>
      </c>
      <c r="F153" s="98">
        <v>9</v>
      </c>
      <c r="G153" s="98">
        <v>9</v>
      </c>
      <c r="H153" s="99">
        <v>9</v>
      </c>
      <c r="I153" s="99"/>
      <c r="J153" s="99"/>
      <c r="K153" s="99"/>
      <c r="L153" s="173">
        <f t="shared" si="286"/>
        <v>9</v>
      </c>
      <c r="M153" s="174">
        <f t="shared" si="287"/>
        <v>9</v>
      </c>
      <c r="N153" s="174">
        <f t="shared" si="288"/>
        <v>9</v>
      </c>
      <c r="O153" s="145"/>
      <c r="P153" s="99"/>
      <c r="Q153" s="99"/>
      <c r="R153" s="167">
        <f t="shared" ref="R153:T155" si="307">L153+O153</f>
        <v>9</v>
      </c>
      <c r="S153" s="167">
        <f t="shared" si="307"/>
        <v>9</v>
      </c>
      <c r="T153" s="167">
        <f t="shared" si="307"/>
        <v>9</v>
      </c>
      <c r="U153" s="99"/>
      <c r="V153" s="99"/>
      <c r="W153" s="99"/>
      <c r="X153" s="167">
        <f t="shared" ref="X153:Z155" si="308">R153+U153</f>
        <v>9</v>
      </c>
      <c r="Y153" s="167">
        <f t="shared" si="308"/>
        <v>9</v>
      </c>
      <c r="Z153" s="172">
        <f t="shared" si="308"/>
        <v>9</v>
      </c>
      <c r="AA153" s="99"/>
      <c r="AB153" s="99"/>
      <c r="AC153" s="99"/>
      <c r="AD153" s="167">
        <f t="shared" ref="AD153:AD155" si="309">X153+AA153</f>
        <v>9</v>
      </c>
      <c r="AE153" s="167">
        <f t="shared" ref="AE153:AE155" si="310">Y153+AB153</f>
        <v>9</v>
      </c>
      <c r="AF153" s="172">
        <f t="shared" ref="AF153:AF155" si="311">Z153+AC153</f>
        <v>9</v>
      </c>
    </row>
    <row r="154" spans="1:32" s="7" customFormat="1" ht="83.25" hidden="1" customHeight="1" x14ac:dyDescent="0.25">
      <c r="A154" s="6">
        <v>857</v>
      </c>
      <c r="B154" s="56"/>
      <c r="C154" s="56"/>
      <c r="D154" s="103" t="s">
        <v>498</v>
      </c>
      <c r="E154" s="188" t="s">
        <v>500</v>
      </c>
      <c r="F154" s="98">
        <v>0</v>
      </c>
      <c r="G154" s="98">
        <v>0</v>
      </c>
      <c r="H154" s="99">
        <v>0</v>
      </c>
      <c r="I154" s="99"/>
      <c r="J154" s="99"/>
      <c r="K154" s="99"/>
      <c r="L154" s="173">
        <f t="shared" si="286"/>
        <v>0</v>
      </c>
      <c r="M154" s="174">
        <f t="shared" si="287"/>
        <v>0</v>
      </c>
      <c r="N154" s="174">
        <f t="shared" si="288"/>
        <v>0</v>
      </c>
      <c r="O154" s="145"/>
      <c r="P154" s="99"/>
      <c r="Q154" s="99"/>
      <c r="R154" s="167">
        <f t="shared" si="307"/>
        <v>0</v>
      </c>
      <c r="S154" s="167">
        <f t="shared" si="307"/>
        <v>0</v>
      </c>
      <c r="T154" s="167">
        <f t="shared" si="307"/>
        <v>0</v>
      </c>
      <c r="U154" s="99"/>
      <c r="V154" s="99"/>
      <c r="W154" s="99"/>
      <c r="X154" s="167">
        <f t="shared" si="308"/>
        <v>0</v>
      </c>
      <c r="Y154" s="167">
        <f t="shared" si="308"/>
        <v>0</v>
      </c>
      <c r="Z154" s="172">
        <f t="shared" si="308"/>
        <v>0</v>
      </c>
      <c r="AA154" s="99"/>
      <c r="AB154" s="99"/>
      <c r="AC154" s="99"/>
      <c r="AD154" s="167">
        <f t="shared" si="309"/>
        <v>0</v>
      </c>
      <c r="AE154" s="167">
        <f t="shared" si="310"/>
        <v>0</v>
      </c>
      <c r="AF154" s="172">
        <f t="shared" si="311"/>
        <v>0</v>
      </c>
    </row>
    <row r="155" spans="1:32" s="7" customFormat="1" ht="91.5" hidden="1" customHeight="1" x14ac:dyDescent="0.25">
      <c r="A155" s="6">
        <v>874</v>
      </c>
      <c r="B155" s="56"/>
      <c r="C155" s="56"/>
      <c r="D155" s="103" t="s">
        <v>498</v>
      </c>
      <c r="E155" s="188" t="s">
        <v>500</v>
      </c>
      <c r="F155" s="98">
        <v>10</v>
      </c>
      <c r="G155" s="98">
        <v>10</v>
      </c>
      <c r="H155" s="99">
        <v>10</v>
      </c>
      <c r="I155" s="99"/>
      <c r="J155" s="99"/>
      <c r="K155" s="99"/>
      <c r="L155" s="173">
        <f t="shared" si="286"/>
        <v>10</v>
      </c>
      <c r="M155" s="174">
        <f t="shared" si="287"/>
        <v>10</v>
      </c>
      <c r="N155" s="174">
        <f t="shared" si="288"/>
        <v>10</v>
      </c>
      <c r="O155" s="145"/>
      <c r="P155" s="99"/>
      <c r="Q155" s="99"/>
      <c r="R155" s="167">
        <f t="shared" si="307"/>
        <v>10</v>
      </c>
      <c r="S155" s="167">
        <f t="shared" si="307"/>
        <v>10</v>
      </c>
      <c r="T155" s="167">
        <f t="shared" si="307"/>
        <v>10</v>
      </c>
      <c r="U155" s="99"/>
      <c r="V155" s="99"/>
      <c r="W155" s="99"/>
      <c r="X155" s="167">
        <f t="shared" si="308"/>
        <v>10</v>
      </c>
      <c r="Y155" s="167">
        <f t="shared" si="308"/>
        <v>10</v>
      </c>
      <c r="Z155" s="172">
        <f t="shared" si="308"/>
        <v>10</v>
      </c>
      <c r="AA155" s="99"/>
      <c r="AB155" s="99"/>
      <c r="AC155" s="99"/>
      <c r="AD155" s="167">
        <f t="shared" si="309"/>
        <v>10</v>
      </c>
      <c r="AE155" s="167">
        <f t="shared" si="310"/>
        <v>10</v>
      </c>
      <c r="AF155" s="172">
        <f t="shared" si="311"/>
        <v>10</v>
      </c>
    </row>
    <row r="156" spans="1:32" s="7" customFormat="1" ht="37.5" hidden="1" x14ac:dyDescent="0.25">
      <c r="A156" s="6"/>
      <c r="B156" s="56"/>
      <c r="C156" s="56"/>
      <c r="D156" s="103" t="s">
        <v>336</v>
      </c>
      <c r="E156" s="194" t="s">
        <v>337</v>
      </c>
      <c r="F156" s="172">
        <f t="shared" ref="F156:AF156" si="312">F157</f>
        <v>67</v>
      </c>
      <c r="G156" s="172">
        <f t="shared" si="312"/>
        <v>67</v>
      </c>
      <c r="H156" s="167">
        <f t="shared" si="312"/>
        <v>67</v>
      </c>
      <c r="I156" s="167">
        <f t="shared" si="312"/>
        <v>0</v>
      </c>
      <c r="J156" s="167">
        <f t="shared" si="312"/>
        <v>0</v>
      </c>
      <c r="K156" s="167">
        <f t="shared" si="312"/>
        <v>0</v>
      </c>
      <c r="L156" s="173">
        <f t="shared" si="312"/>
        <v>67</v>
      </c>
      <c r="M156" s="174">
        <f t="shared" si="312"/>
        <v>67</v>
      </c>
      <c r="N156" s="174">
        <f t="shared" si="312"/>
        <v>67</v>
      </c>
      <c r="O156" s="146">
        <f t="shared" si="312"/>
        <v>0</v>
      </c>
      <c r="P156" s="167">
        <f t="shared" si="312"/>
        <v>0</v>
      </c>
      <c r="Q156" s="167">
        <f t="shared" si="312"/>
        <v>0</v>
      </c>
      <c r="R156" s="167">
        <f t="shared" si="312"/>
        <v>67</v>
      </c>
      <c r="S156" s="167">
        <f t="shared" si="312"/>
        <v>67</v>
      </c>
      <c r="T156" s="167">
        <f t="shared" si="312"/>
        <v>67</v>
      </c>
      <c r="U156" s="167">
        <f t="shared" si="312"/>
        <v>0</v>
      </c>
      <c r="V156" s="167">
        <f t="shared" si="312"/>
        <v>0</v>
      </c>
      <c r="W156" s="167">
        <f t="shared" si="312"/>
        <v>0</v>
      </c>
      <c r="X156" s="167">
        <f t="shared" si="312"/>
        <v>67</v>
      </c>
      <c r="Y156" s="167">
        <f t="shared" si="312"/>
        <v>67</v>
      </c>
      <c r="Z156" s="172">
        <f t="shared" si="312"/>
        <v>67</v>
      </c>
      <c r="AA156" s="167">
        <f t="shared" si="312"/>
        <v>0</v>
      </c>
      <c r="AB156" s="167">
        <f t="shared" si="312"/>
        <v>0</v>
      </c>
      <c r="AC156" s="167">
        <f t="shared" si="312"/>
        <v>0</v>
      </c>
      <c r="AD156" s="167">
        <f t="shared" si="312"/>
        <v>67</v>
      </c>
      <c r="AE156" s="167">
        <f t="shared" si="312"/>
        <v>67</v>
      </c>
      <c r="AF156" s="172">
        <f t="shared" si="312"/>
        <v>67</v>
      </c>
    </row>
    <row r="157" spans="1:32" s="7" customFormat="1" ht="56.25" hidden="1" x14ac:dyDescent="0.25">
      <c r="A157" s="6">
        <v>900</v>
      </c>
      <c r="B157" s="56"/>
      <c r="C157" s="56"/>
      <c r="D157" s="103" t="s">
        <v>323</v>
      </c>
      <c r="E157" s="194" t="s">
        <v>324</v>
      </c>
      <c r="F157" s="100">
        <v>67</v>
      </c>
      <c r="G157" s="100">
        <v>67</v>
      </c>
      <c r="H157" s="101">
        <v>67</v>
      </c>
      <c r="I157" s="99"/>
      <c r="J157" s="99"/>
      <c r="K157" s="99"/>
      <c r="L157" s="173">
        <f t="shared" si="286"/>
        <v>67</v>
      </c>
      <c r="M157" s="174">
        <f t="shared" si="287"/>
        <v>67</v>
      </c>
      <c r="N157" s="174">
        <f t="shared" si="288"/>
        <v>67</v>
      </c>
      <c r="O157" s="145"/>
      <c r="P157" s="99"/>
      <c r="Q157" s="99"/>
      <c r="R157" s="167">
        <f>L157+O157</f>
        <v>67</v>
      </c>
      <c r="S157" s="167">
        <f>M157+P157</f>
        <v>67</v>
      </c>
      <c r="T157" s="167">
        <f>N157+Q157</f>
        <v>67</v>
      </c>
      <c r="U157" s="99"/>
      <c r="V157" s="99"/>
      <c r="W157" s="99"/>
      <c r="X157" s="167">
        <f>R157+U157</f>
        <v>67</v>
      </c>
      <c r="Y157" s="167">
        <f>S157+V157</f>
        <v>67</v>
      </c>
      <c r="Z157" s="172">
        <f>T157+W157</f>
        <v>67</v>
      </c>
      <c r="AA157" s="99"/>
      <c r="AB157" s="99"/>
      <c r="AC157" s="99"/>
      <c r="AD157" s="167">
        <f>X157+AA157</f>
        <v>67</v>
      </c>
      <c r="AE157" s="167">
        <f>Y157+AB157</f>
        <v>67</v>
      </c>
      <c r="AF157" s="172">
        <f>Z157+AC157</f>
        <v>67</v>
      </c>
    </row>
    <row r="158" spans="1:32" s="7" customFormat="1" ht="33.75" hidden="1" customHeight="1" x14ac:dyDescent="0.25">
      <c r="A158" s="6"/>
      <c r="B158" s="56"/>
      <c r="C158" s="56"/>
      <c r="D158" s="103" t="s">
        <v>339</v>
      </c>
      <c r="E158" s="194" t="s">
        <v>340</v>
      </c>
      <c r="F158" s="172">
        <f t="shared" ref="F158:N158" si="313">F159+F160+F161+F162</f>
        <v>279</v>
      </c>
      <c r="G158" s="172">
        <f t="shared" si="313"/>
        <v>279</v>
      </c>
      <c r="H158" s="167">
        <f t="shared" si="313"/>
        <v>279</v>
      </c>
      <c r="I158" s="167">
        <f t="shared" si="313"/>
        <v>0</v>
      </c>
      <c r="J158" s="167">
        <f t="shared" si="313"/>
        <v>0</v>
      </c>
      <c r="K158" s="167">
        <f t="shared" si="313"/>
        <v>0</v>
      </c>
      <c r="L158" s="173">
        <f t="shared" si="313"/>
        <v>279</v>
      </c>
      <c r="M158" s="174">
        <f t="shared" si="313"/>
        <v>279</v>
      </c>
      <c r="N158" s="174">
        <f t="shared" si="313"/>
        <v>279</v>
      </c>
      <c r="O158" s="146">
        <f t="shared" ref="O158:T158" si="314">O159+O160+O161+O162</f>
        <v>0</v>
      </c>
      <c r="P158" s="167">
        <f t="shared" si="314"/>
        <v>0</v>
      </c>
      <c r="Q158" s="167">
        <f t="shared" si="314"/>
        <v>0</v>
      </c>
      <c r="R158" s="167">
        <f t="shared" si="314"/>
        <v>279</v>
      </c>
      <c r="S158" s="167">
        <f t="shared" si="314"/>
        <v>279</v>
      </c>
      <c r="T158" s="167">
        <f t="shared" si="314"/>
        <v>279</v>
      </c>
      <c r="U158" s="167">
        <f t="shared" ref="U158:Z158" si="315">U159+U160+U161+U162</f>
        <v>0</v>
      </c>
      <c r="V158" s="167">
        <f t="shared" si="315"/>
        <v>0</v>
      </c>
      <c r="W158" s="167">
        <f t="shared" si="315"/>
        <v>0</v>
      </c>
      <c r="X158" s="167">
        <f t="shared" si="315"/>
        <v>279</v>
      </c>
      <c r="Y158" s="167">
        <f t="shared" si="315"/>
        <v>279</v>
      </c>
      <c r="Z158" s="172">
        <f t="shared" si="315"/>
        <v>279</v>
      </c>
      <c r="AA158" s="167">
        <f t="shared" ref="AA158:AF158" si="316">AA159+AA160+AA161+AA162</f>
        <v>0</v>
      </c>
      <c r="AB158" s="167">
        <f t="shared" si="316"/>
        <v>0</v>
      </c>
      <c r="AC158" s="167">
        <f t="shared" si="316"/>
        <v>0</v>
      </c>
      <c r="AD158" s="167">
        <f t="shared" si="316"/>
        <v>279</v>
      </c>
      <c r="AE158" s="167">
        <f t="shared" si="316"/>
        <v>279</v>
      </c>
      <c r="AF158" s="172">
        <f t="shared" si="316"/>
        <v>279</v>
      </c>
    </row>
    <row r="159" spans="1:32" s="7" customFormat="1" ht="51.75" hidden="1" customHeight="1" x14ac:dyDescent="0.25">
      <c r="A159" s="6">
        <v>919</v>
      </c>
      <c r="B159" s="56"/>
      <c r="C159" s="56"/>
      <c r="D159" s="51" t="s">
        <v>315</v>
      </c>
      <c r="E159" s="217" t="s">
        <v>316</v>
      </c>
      <c r="F159" s="98">
        <v>279</v>
      </c>
      <c r="G159" s="98">
        <v>279</v>
      </c>
      <c r="H159" s="99">
        <v>279</v>
      </c>
      <c r="I159" s="99"/>
      <c r="J159" s="99"/>
      <c r="K159" s="99"/>
      <c r="L159" s="173">
        <f t="shared" si="286"/>
        <v>279</v>
      </c>
      <c r="M159" s="174">
        <f t="shared" si="287"/>
        <v>279</v>
      </c>
      <c r="N159" s="174">
        <f t="shared" si="288"/>
        <v>279</v>
      </c>
      <c r="O159" s="145"/>
      <c r="P159" s="99"/>
      <c r="Q159" s="99"/>
      <c r="R159" s="167">
        <f t="shared" ref="R159:T162" si="317">L159+O159</f>
        <v>279</v>
      </c>
      <c r="S159" s="167">
        <f t="shared" si="317"/>
        <v>279</v>
      </c>
      <c r="T159" s="167">
        <f t="shared" si="317"/>
        <v>279</v>
      </c>
      <c r="U159" s="99"/>
      <c r="V159" s="99"/>
      <c r="W159" s="99"/>
      <c r="X159" s="167">
        <f t="shared" ref="X159:Z162" si="318">R159+U159</f>
        <v>279</v>
      </c>
      <c r="Y159" s="167">
        <f t="shared" si="318"/>
        <v>279</v>
      </c>
      <c r="Z159" s="172">
        <f t="shared" si="318"/>
        <v>279</v>
      </c>
      <c r="AA159" s="99"/>
      <c r="AB159" s="99"/>
      <c r="AC159" s="99"/>
      <c r="AD159" s="167">
        <f t="shared" ref="AD159:AD162" si="319">X159+AA159</f>
        <v>279</v>
      </c>
      <c r="AE159" s="167">
        <f t="shared" ref="AE159:AE162" si="320">Y159+AB159</f>
        <v>279</v>
      </c>
      <c r="AF159" s="172">
        <f t="shared" ref="AF159:AF162" si="321">Z159+AC159</f>
        <v>279</v>
      </c>
    </row>
    <row r="160" spans="1:32" s="9" customFormat="1" ht="62.25" hidden="1" customHeight="1" x14ac:dyDescent="0.25">
      <c r="A160" s="6">
        <v>919</v>
      </c>
      <c r="B160" s="6"/>
      <c r="C160" s="6"/>
      <c r="D160" s="90" t="s">
        <v>317</v>
      </c>
      <c r="E160" s="189" t="s">
        <v>318</v>
      </c>
      <c r="F160" s="190"/>
      <c r="G160" s="190"/>
      <c r="H160" s="191"/>
      <c r="I160" s="99"/>
      <c r="J160" s="99"/>
      <c r="K160" s="99"/>
      <c r="L160" s="192">
        <f t="shared" si="286"/>
        <v>0</v>
      </c>
      <c r="M160" s="193">
        <f t="shared" si="287"/>
        <v>0</v>
      </c>
      <c r="N160" s="193">
        <f t="shared" si="288"/>
        <v>0</v>
      </c>
      <c r="O160" s="145"/>
      <c r="P160" s="99"/>
      <c r="Q160" s="99"/>
      <c r="R160" s="302">
        <f t="shared" si="317"/>
        <v>0</v>
      </c>
      <c r="S160" s="302">
        <f t="shared" si="317"/>
        <v>0</v>
      </c>
      <c r="T160" s="302">
        <f t="shared" si="317"/>
        <v>0</v>
      </c>
      <c r="U160" s="99"/>
      <c r="V160" s="99"/>
      <c r="W160" s="99"/>
      <c r="X160" s="302">
        <f t="shared" si="318"/>
        <v>0</v>
      </c>
      <c r="Y160" s="302">
        <f t="shared" si="318"/>
        <v>0</v>
      </c>
      <c r="Z160" s="320">
        <f t="shared" si="318"/>
        <v>0</v>
      </c>
      <c r="AA160" s="99"/>
      <c r="AB160" s="99"/>
      <c r="AC160" s="99"/>
      <c r="AD160" s="302">
        <f t="shared" si="319"/>
        <v>0</v>
      </c>
      <c r="AE160" s="302">
        <f t="shared" si="320"/>
        <v>0</v>
      </c>
      <c r="AF160" s="320">
        <f t="shared" si="321"/>
        <v>0</v>
      </c>
    </row>
    <row r="161" spans="1:32" s="9" customFormat="1" ht="114" hidden="1" customHeight="1" x14ac:dyDescent="0.25">
      <c r="A161" s="6"/>
      <c r="B161" s="6"/>
      <c r="C161" s="6"/>
      <c r="D161" s="90" t="s">
        <v>357</v>
      </c>
      <c r="E161" s="189" t="s">
        <v>467</v>
      </c>
      <c r="F161" s="218"/>
      <c r="G161" s="218"/>
      <c r="H161" s="219"/>
      <c r="I161" s="99"/>
      <c r="J161" s="99"/>
      <c r="K161" s="99"/>
      <c r="L161" s="192">
        <f t="shared" si="286"/>
        <v>0</v>
      </c>
      <c r="M161" s="193">
        <f t="shared" si="287"/>
        <v>0</v>
      </c>
      <c r="N161" s="193">
        <f t="shared" si="288"/>
        <v>0</v>
      </c>
      <c r="O161" s="145"/>
      <c r="P161" s="99"/>
      <c r="Q161" s="99"/>
      <c r="R161" s="302">
        <f t="shared" si="317"/>
        <v>0</v>
      </c>
      <c r="S161" s="302">
        <f t="shared" si="317"/>
        <v>0</v>
      </c>
      <c r="T161" s="302">
        <f t="shared" si="317"/>
        <v>0</v>
      </c>
      <c r="U161" s="99"/>
      <c r="V161" s="99"/>
      <c r="W161" s="99"/>
      <c r="X161" s="302">
        <f t="shared" si="318"/>
        <v>0</v>
      </c>
      <c r="Y161" s="302">
        <f t="shared" si="318"/>
        <v>0</v>
      </c>
      <c r="Z161" s="320">
        <f t="shared" si="318"/>
        <v>0</v>
      </c>
      <c r="AA161" s="99"/>
      <c r="AB161" s="99"/>
      <c r="AC161" s="99"/>
      <c r="AD161" s="302">
        <f t="shared" si="319"/>
        <v>0</v>
      </c>
      <c r="AE161" s="302">
        <f t="shared" si="320"/>
        <v>0</v>
      </c>
      <c r="AF161" s="320">
        <f t="shared" si="321"/>
        <v>0</v>
      </c>
    </row>
    <row r="162" spans="1:32" s="9" customFormat="1" ht="68.25" hidden="1" customHeight="1" x14ac:dyDescent="0.25">
      <c r="A162" s="6"/>
      <c r="B162" s="6"/>
      <c r="C162" s="6"/>
      <c r="D162" s="90" t="s">
        <v>358</v>
      </c>
      <c r="E162" s="189" t="s">
        <v>359</v>
      </c>
      <c r="F162" s="218"/>
      <c r="G162" s="218"/>
      <c r="H162" s="219"/>
      <c r="I162" s="99"/>
      <c r="J162" s="99"/>
      <c r="K162" s="99"/>
      <c r="L162" s="192">
        <f t="shared" si="286"/>
        <v>0</v>
      </c>
      <c r="M162" s="193">
        <f t="shared" si="287"/>
        <v>0</v>
      </c>
      <c r="N162" s="193">
        <f t="shared" si="288"/>
        <v>0</v>
      </c>
      <c r="O162" s="145"/>
      <c r="P162" s="99"/>
      <c r="Q162" s="99"/>
      <c r="R162" s="302">
        <f t="shared" si="317"/>
        <v>0</v>
      </c>
      <c r="S162" s="302">
        <f t="shared" si="317"/>
        <v>0</v>
      </c>
      <c r="T162" s="302">
        <f t="shared" si="317"/>
        <v>0</v>
      </c>
      <c r="U162" s="99"/>
      <c r="V162" s="99"/>
      <c r="W162" s="99"/>
      <c r="X162" s="302">
        <f t="shared" si="318"/>
        <v>0</v>
      </c>
      <c r="Y162" s="302">
        <f t="shared" si="318"/>
        <v>0</v>
      </c>
      <c r="Z162" s="320">
        <f t="shared" si="318"/>
        <v>0</v>
      </c>
      <c r="AA162" s="99"/>
      <c r="AB162" s="99"/>
      <c r="AC162" s="99"/>
      <c r="AD162" s="302">
        <f t="shared" si="319"/>
        <v>0</v>
      </c>
      <c r="AE162" s="302">
        <f t="shared" si="320"/>
        <v>0</v>
      </c>
      <c r="AF162" s="320">
        <f t="shared" si="321"/>
        <v>0</v>
      </c>
    </row>
    <row r="163" spans="1:32" s="7" customFormat="1" ht="23.25" hidden="1" customHeight="1" x14ac:dyDescent="0.25">
      <c r="A163" s="6"/>
      <c r="B163" s="56"/>
      <c r="C163" s="56"/>
      <c r="D163" s="51" t="s">
        <v>343</v>
      </c>
      <c r="E163" s="194" t="s">
        <v>344</v>
      </c>
      <c r="F163" s="172">
        <f t="shared" ref="F163:N163" si="322">F164+F167</f>
        <v>869</v>
      </c>
      <c r="G163" s="172">
        <f t="shared" si="322"/>
        <v>869</v>
      </c>
      <c r="H163" s="167">
        <f t="shared" si="322"/>
        <v>869</v>
      </c>
      <c r="I163" s="167">
        <f t="shared" si="322"/>
        <v>0</v>
      </c>
      <c r="J163" s="167">
        <f t="shared" si="322"/>
        <v>0</v>
      </c>
      <c r="K163" s="167">
        <f t="shared" si="322"/>
        <v>0</v>
      </c>
      <c r="L163" s="173">
        <f t="shared" si="322"/>
        <v>869</v>
      </c>
      <c r="M163" s="174">
        <f t="shared" si="322"/>
        <v>869</v>
      </c>
      <c r="N163" s="174">
        <f t="shared" si="322"/>
        <v>869</v>
      </c>
      <c r="O163" s="146">
        <f t="shared" ref="O163:T163" si="323">O164+O167</f>
        <v>0</v>
      </c>
      <c r="P163" s="167">
        <f t="shared" si="323"/>
        <v>0</v>
      </c>
      <c r="Q163" s="167">
        <f t="shared" si="323"/>
        <v>0</v>
      </c>
      <c r="R163" s="167">
        <f t="shared" si="323"/>
        <v>869</v>
      </c>
      <c r="S163" s="167">
        <f t="shared" si="323"/>
        <v>869</v>
      </c>
      <c r="T163" s="167">
        <f t="shared" si="323"/>
        <v>869</v>
      </c>
      <c r="U163" s="167">
        <f t="shared" ref="U163:Z163" si="324">U164+U167</f>
        <v>0</v>
      </c>
      <c r="V163" s="167">
        <f t="shared" si="324"/>
        <v>0</v>
      </c>
      <c r="W163" s="167">
        <f t="shared" si="324"/>
        <v>0</v>
      </c>
      <c r="X163" s="167">
        <f t="shared" si="324"/>
        <v>869</v>
      </c>
      <c r="Y163" s="167">
        <f t="shared" si="324"/>
        <v>869</v>
      </c>
      <c r="Z163" s="172">
        <f t="shared" si="324"/>
        <v>869</v>
      </c>
      <c r="AA163" s="167">
        <f t="shared" ref="AA163:AF163" si="325">AA164+AA167</f>
        <v>0</v>
      </c>
      <c r="AB163" s="167">
        <f t="shared" si="325"/>
        <v>0</v>
      </c>
      <c r="AC163" s="167">
        <f t="shared" si="325"/>
        <v>0</v>
      </c>
      <c r="AD163" s="167">
        <f t="shared" si="325"/>
        <v>869</v>
      </c>
      <c r="AE163" s="167">
        <f t="shared" si="325"/>
        <v>869</v>
      </c>
      <c r="AF163" s="172">
        <f t="shared" si="325"/>
        <v>869</v>
      </c>
    </row>
    <row r="164" spans="1:32" s="7" customFormat="1" ht="90.75" hidden="1" customHeight="1" x14ac:dyDescent="0.25">
      <c r="A164" s="6"/>
      <c r="B164" s="56"/>
      <c r="C164" s="56"/>
      <c r="D164" s="51" t="s">
        <v>401</v>
      </c>
      <c r="E164" s="220" t="s">
        <v>400</v>
      </c>
      <c r="F164" s="98">
        <f t="shared" ref="F164:M164" si="326">F165+F166</f>
        <v>119</v>
      </c>
      <c r="G164" s="98">
        <f t="shared" si="326"/>
        <v>119</v>
      </c>
      <c r="H164" s="99">
        <f t="shared" si="326"/>
        <v>119</v>
      </c>
      <c r="I164" s="99">
        <f t="shared" si="326"/>
        <v>0</v>
      </c>
      <c r="J164" s="99">
        <f t="shared" si="326"/>
        <v>0</v>
      </c>
      <c r="K164" s="99">
        <f t="shared" si="326"/>
        <v>0</v>
      </c>
      <c r="L164" s="195">
        <f t="shared" si="326"/>
        <v>119</v>
      </c>
      <c r="M164" s="196">
        <f t="shared" si="326"/>
        <v>119</v>
      </c>
      <c r="N164" s="196">
        <f t="shared" ref="N164:S164" si="327">N165+N166</f>
        <v>119</v>
      </c>
      <c r="O164" s="145">
        <f t="shared" si="327"/>
        <v>0</v>
      </c>
      <c r="P164" s="99">
        <f t="shared" si="327"/>
        <v>0</v>
      </c>
      <c r="Q164" s="99">
        <f t="shared" si="327"/>
        <v>0</v>
      </c>
      <c r="R164" s="303">
        <f t="shared" si="327"/>
        <v>119</v>
      </c>
      <c r="S164" s="303">
        <f t="shared" si="327"/>
        <v>119</v>
      </c>
      <c r="T164" s="303">
        <f t="shared" ref="T164:Y164" si="328">T165+T166</f>
        <v>119</v>
      </c>
      <c r="U164" s="99">
        <f t="shared" si="328"/>
        <v>0</v>
      </c>
      <c r="V164" s="99">
        <f t="shared" si="328"/>
        <v>0</v>
      </c>
      <c r="W164" s="99">
        <f t="shared" si="328"/>
        <v>0</v>
      </c>
      <c r="X164" s="303">
        <f t="shared" si="328"/>
        <v>119</v>
      </c>
      <c r="Y164" s="303">
        <f t="shared" si="328"/>
        <v>119</v>
      </c>
      <c r="Z164" s="321">
        <f>Z165+Z166</f>
        <v>119</v>
      </c>
      <c r="AA164" s="99">
        <f t="shared" ref="AA164:AE164" si="329">AA165+AA166</f>
        <v>0</v>
      </c>
      <c r="AB164" s="99">
        <f t="shared" si="329"/>
        <v>0</v>
      </c>
      <c r="AC164" s="99">
        <f t="shared" si="329"/>
        <v>0</v>
      </c>
      <c r="AD164" s="303">
        <f t="shared" si="329"/>
        <v>119</v>
      </c>
      <c r="AE164" s="303">
        <f t="shared" si="329"/>
        <v>119</v>
      </c>
      <c r="AF164" s="321">
        <f>AF165+AF166</f>
        <v>119</v>
      </c>
    </row>
    <row r="165" spans="1:32" s="7" customFormat="1" ht="93" hidden="1" customHeight="1" x14ac:dyDescent="0.25">
      <c r="A165" s="6">
        <v>11</v>
      </c>
      <c r="B165" s="56"/>
      <c r="C165" s="56"/>
      <c r="D165" s="51" t="s">
        <v>401</v>
      </c>
      <c r="E165" s="194" t="s">
        <v>400</v>
      </c>
      <c r="F165" s="98">
        <v>39</v>
      </c>
      <c r="G165" s="98">
        <v>39</v>
      </c>
      <c r="H165" s="99">
        <v>39</v>
      </c>
      <c r="I165" s="99"/>
      <c r="J165" s="99"/>
      <c r="K165" s="99"/>
      <c r="L165" s="173">
        <f t="shared" si="286"/>
        <v>39</v>
      </c>
      <c r="M165" s="174">
        <f t="shared" si="287"/>
        <v>39</v>
      </c>
      <c r="N165" s="174">
        <f t="shared" si="288"/>
        <v>39</v>
      </c>
      <c r="O165" s="145"/>
      <c r="P165" s="99"/>
      <c r="Q165" s="99"/>
      <c r="R165" s="167">
        <f t="shared" ref="R165:T166" si="330">L165+O165</f>
        <v>39</v>
      </c>
      <c r="S165" s="167">
        <f t="shared" si="330"/>
        <v>39</v>
      </c>
      <c r="T165" s="167">
        <f t="shared" si="330"/>
        <v>39</v>
      </c>
      <c r="U165" s="99"/>
      <c r="V165" s="99"/>
      <c r="W165" s="99"/>
      <c r="X165" s="167">
        <f t="shared" ref="X165:Z166" si="331">R165+U165</f>
        <v>39</v>
      </c>
      <c r="Y165" s="167">
        <f t="shared" si="331"/>
        <v>39</v>
      </c>
      <c r="Z165" s="172">
        <f t="shared" si="331"/>
        <v>39</v>
      </c>
      <c r="AA165" s="99"/>
      <c r="AB165" s="99"/>
      <c r="AC165" s="99"/>
      <c r="AD165" s="167">
        <f t="shared" ref="AD165:AD166" si="332">X165+AA165</f>
        <v>39</v>
      </c>
      <c r="AE165" s="167">
        <f t="shared" ref="AE165:AE166" si="333">Y165+AB165</f>
        <v>39</v>
      </c>
      <c r="AF165" s="172">
        <f t="shared" ref="AF165:AF166" si="334">Z165+AC165</f>
        <v>39</v>
      </c>
    </row>
    <row r="166" spans="1:32" s="7" customFormat="1" ht="88.5" hidden="1" customHeight="1" x14ac:dyDescent="0.25">
      <c r="A166" s="6">
        <v>905</v>
      </c>
      <c r="B166" s="56"/>
      <c r="C166" s="56"/>
      <c r="D166" s="51" t="s">
        <v>401</v>
      </c>
      <c r="E166" s="194" t="s">
        <v>400</v>
      </c>
      <c r="F166" s="98">
        <v>80</v>
      </c>
      <c r="G166" s="98">
        <v>80</v>
      </c>
      <c r="H166" s="99">
        <v>80</v>
      </c>
      <c r="I166" s="99"/>
      <c r="J166" s="99"/>
      <c r="K166" s="99"/>
      <c r="L166" s="173">
        <f t="shared" si="286"/>
        <v>80</v>
      </c>
      <c r="M166" s="174">
        <f t="shared" si="287"/>
        <v>80</v>
      </c>
      <c r="N166" s="174">
        <f t="shared" si="288"/>
        <v>80</v>
      </c>
      <c r="O166" s="145"/>
      <c r="P166" s="99"/>
      <c r="Q166" s="99"/>
      <c r="R166" s="167">
        <f t="shared" si="330"/>
        <v>80</v>
      </c>
      <c r="S166" s="167">
        <f t="shared" si="330"/>
        <v>80</v>
      </c>
      <c r="T166" s="167">
        <f t="shared" si="330"/>
        <v>80</v>
      </c>
      <c r="U166" s="99"/>
      <c r="V166" s="99"/>
      <c r="W166" s="99"/>
      <c r="X166" s="167">
        <f t="shared" si="331"/>
        <v>80</v>
      </c>
      <c r="Y166" s="167">
        <f t="shared" si="331"/>
        <v>80</v>
      </c>
      <c r="Z166" s="172">
        <f t="shared" si="331"/>
        <v>80</v>
      </c>
      <c r="AA166" s="99"/>
      <c r="AB166" s="99"/>
      <c r="AC166" s="99"/>
      <c r="AD166" s="167">
        <f t="shared" si="332"/>
        <v>80</v>
      </c>
      <c r="AE166" s="167">
        <f t="shared" si="333"/>
        <v>80</v>
      </c>
      <c r="AF166" s="172">
        <f t="shared" si="334"/>
        <v>80</v>
      </c>
    </row>
    <row r="167" spans="1:32" s="7" customFormat="1" ht="37.5" hidden="1" x14ac:dyDescent="0.25">
      <c r="A167" s="6"/>
      <c r="B167" s="56"/>
      <c r="C167" s="56"/>
      <c r="D167" s="51" t="s">
        <v>341</v>
      </c>
      <c r="E167" s="194" t="s">
        <v>342</v>
      </c>
      <c r="F167" s="100">
        <f t="shared" ref="F167:M167" si="335">F168</f>
        <v>750</v>
      </c>
      <c r="G167" s="100">
        <f t="shared" si="335"/>
        <v>750</v>
      </c>
      <c r="H167" s="101">
        <f t="shared" si="335"/>
        <v>750</v>
      </c>
      <c r="I167" s="101">
        <f t="shared" si="335"/>
        <v>0</v>
      </c>
      <c r="J167" s="101">
        <f t="shared" si="335"/>
        <v>0</v>
      </c>
      <c r="K167" s="101">
        <f t="shared" si="335"/>
        <v>0</v>
      </c>
      <c r="L167" s="213">
        <f t="shared" si="335"/>
        <v>750</v>
      </c>
      <c r="M167" s="214">
        <f t="shared" si="335"/>
        <v>750</v>
      </c>
      <c r="N167" s="214">
        <f t="shared" ref="N167:AF167" si="336">N168</f>
        <v>750</v>
      </c>
      <c r="O167" s="145">
        <f t="shared" si="336"/>
        <v>0</v>
      </c>
      <c r="P167" s="101">
        <f t="shared" si="336"/>
        <v>0</v>
      </c>
      <c r="Q167" s="101">
        <f t="shared" si="336"/>
        <v>0</v>
      </c>
      <c r="R167" s="308">
        <f t="shared" si="336"/>
        <v>750</v>
      </c>
      <c r="S167" s="308">
        <f t="shared" si="336"/>
        <v>750</v>
      </c>
      <c r="T167" s="308">
        <f t="shared" si="336"/>
        <v>750</v>
      </c>
      <c r="U167" s="99">
        <f t="shared" si="336"/>
        <v>0</v>
      </c>
      <c r="V167" s="101">
        <f t="shared" si="336"/>
        <v>0</v>
      </c>
      <c r="W167" s="101">
        <f t="shared" si="336"/>
        <v>0</v>
      </c>
      <c r="X167" s="308">
        <f t="shared" si="336"/>
        <v>750</v>
      </c>
      <c r="Y167" s="308">
        <f t="shared" si="336"/>
        <v>750</v>
      </c>
      <c r="Z167" s="323">
        <f t="shared" si="336"/>
        <v>750</v>
      </c>
      <c r="AA167" s="99">
        <f t="shared" si="336"/>
        <v>0</v>
      </c>
      <c r="AB167" s="101">
        <f t="shared" si="336"/>
        <v>0</v>
      </c>
      <c r="AC167" s="101">
        <f t="shared" si="336"/>
        <v>0</v>
      </c>
      <c r="AD167" s="308">
        <f t="shared" si="336"/>
        <v>750</v>
      </c>
      <c r="AE167" s="308">
        <f t="shared" si="336"/>
        <v>750</v>
      </c>
      <c r="AF167" s="323">
        <f t="shared" si="336"/>
        <v>750</v>
      </c>
    </row>
    <row r="168" spans="1:32" s="7" customFormat="1" ht="54.75" hidden="1" customHeight="1" x14ac:dyDescent="0.25">
      <c r="A168" s="6">
        <v>919</v>
      </c>
      <c r="B168" s="56"/>
      <c r="C168" s="56"/>
      <c r="D168" s="103" t="s">
        <v>349</v>
      </c>
      <c r="E168" s="89" t="s">
        <v>321</v>
      </c>
      <c r="F168" s="100">
        <v>750</v>
      </c>
      <c r="G168" s="100">
        <v>750</v>
      </c>
      <c r="H168" s="101">
        <v>750</v>
      </c>
      <c r="I168" s="99"/>
      <c r="J168" s="99"/>
      <c r="K168" s="99"/>
      <c r="L168" s="173">
        <f t="shared" si="286"/>
        <v>750</v>
      </c>
      <c r="M168" s="174">
        <f t="shared" si="287"/>
        <v>750</v>
      </c>
      <c r="N168" s="174">
        <f t="shared" si="288"/>
        <v>750</v>
      </c>
      <c r="O168" s="145"/>
      <c r="P168" s="99"/>
      <c r="Q168" s="99"/>
      <c r="R168" s="167">
        <f>L168+O168</f>
        <v>750</v>
      </c>
      <c r="S168" s="167">
        <f>M168+P168</f>
        <v>750</v>
      </c>
      <c r="T168" s="167">
        <f>N168+Q168</f>
        <v>750</v>
      </c>
      <c r="U168" s="99"/>
      <c r="V168" s="99"/>
      <c r="W168" s="99"/>
      <c r="X168" s="167">
        <f>R168+U168</f>
        <v>750</v>
      </c>
      <c r="Y168" s="167">
        <f>S168+V168</f>
        <v>750</v>
      </c>
      <c r="Z168" s="172">
        <f>T168+W168</f>
        <v>750</v>
      </c>
      <c r="AA168" s="99"/>
      <c r="AB168" s="99"/>
      <c r="AC168" s="99"/>
      <c r="AD168" s="167">
        <f>X168+AA168</f>
        <v>750</v>
      </c>
      <c r="AE168" s="167">
        <f>Y168+AB168</f>
        <v>750</v>
      </c>
      <c r="AF168" s="172">
        <f>Z168+AC168</f>
        <v>750</v>
      </c>
    </row>
    <row r="169" spans="1:32" s="7" customFormat="1" ht="30.75" hidden="1" customHeight="1" x14ac:dyDescent="0.25">
      <c r="A169" s="6"/>
      <c r="B169" s="56"/>
      <c r="C169" s="56"/>
      <c r="D169" s="253" t="s">
        <v>530</v>
      </c>
      <c r="E169" s="254" t="s">
        <v>531</v>
      </c>
      <c r="F169" s="255">
        <f>F170+F171</f>
        <v>0</v>
      </c>
      <c r="G169" s="255">
        <f t="shared" ref="G169:T169" si="337">G170+G171</f>
        <v>0</v>
      </c>
      <c r="H169" s="255">
        <f t="shared" si="337"/>
        <v>0</v>
      </c>
      <c r="I169" s="255">
        <f t="shared" si="337"/>
        <v>0</v>
      </c>
      <c r="J169" s="255">
        <f t="shared" si="337"/>
        <v>0</v>
      </c>
      <c r="K169" s="255">
        <f t="shared" si="337"/>
        <v>0</v>
      </c>
      <c r="L169" s="255">
        <f t="shared" si="337"/>
        <v>0</v>
      </c>
      <c r="M169" s="255">
        <f t="shared" si="337"/>
        <v>0</v>
      </c>
      <c r="N169" s="255">
        <f t="shared" si="337"/>
        <v>0</v>
      </c>
      <c r="O169" s="256">
        <f t="shared" si="337"/>
        <v>72</v>
      </c>
      <c r="P169" s="255">
        <f t="shared" si="337"/>
        <v>0</v>
      </c>
      <c r="Q169" s="255">
        <f t="shared" si="337"/>
        <v>0</v>
      </c>
      <c r="R169" s="255">
        <f t="shared" si="337"/>
        <v>72</v>
      </c>
      <c r="S169" s="255">
        <f t="shared" si="337"/>
        <v>0</v>
      </c>
      <c r="T169" s="255">
        <f t="shared" si="337"/>
        <v>0</v>
      </c>
      <c r="U169" s="309">
        <f t="shared" ref="U169:Z169" si="338">U170+U171</f>
        <v>0</v>
      </c>
      <c r="V169" s="255">
        <f t="shared" si="338"/>
        <v>0</v>
      </c>
      <c r="W169" s="255">
        <f t="shared" si="338"/>
        <v>0</v>
      </c>
      <c r="X169" s="255">
        <f t="shared" si="338"/>
        <v>72</v>
      </c>
      <c r="Y169" s="255">
        <f t="shared" si="338"/>
        <v>0</v>
      </c>
      <c r="Z169" s="255">
        <f t="shared" si="338"/>
        <v>0</v>
      </c>
      <c r="AA169" s="309">
        <f t="shared" ref="AA169:AF169" si="339">AA170+AA171</f>
        <v>0</v>
      </c>
      <c r="AB169" s="255">
        <f t="shared" si="339"/>
        <v>0</v>
      </c>
      <c r="AC169" s="255">
        <f t="shared" si="339"/>
        <v>0</v>
      </c>
      <c r="AD169" s="255">
        <f t="shared" si="339"/>
        <v>72</v>
      </c>
      <c r="AE169" s="255">
        <f t="shared" si="339"/>
        <v>0</v>
      </c>
      <c r="AF169" s="255">
        <f t="shared" si="339"/>
        <v>0</v>
      </c>
    </row>
    <row r="170" spans="1:32" s="32" customFormat="1" ht="31.5" hidden="1" customHeight="1" x14ac:dyDescent="0.25">
      <c r="A170" s="68"/>
      <c r="B170" s="69"/>
      <c r="C170" s="69"/>
      <c r="D170" s="90" t="s">
        <v>265</v>
      </c>
      <c r="E170" s="221" t="s">
        <v>473</v>
      </c>
      <c r="F170" s="190"/>
      <c r="G170" s="190"/>
      <c r="H170" s="191"/>
      <c r="I170" s="99"/>
      <c r="J170" s="99"/>
      <c r="K170" s="99"/>
      <c r="L170" s="173">
        <f t="shared" si="286"/>
        <v>0</v>
      </c>
      <c r="M170" s="174">
        <f t="shared" si="287"/>
        <v>0</v>
      </c>
      <c r="N170" s="174">
        <f t="shared" si="288"/>
        <v>0</v>
      </c>
      <c r="O170" s="145"/>
      <c r="P170" s="99"/>
      <c r="Q170" s="99"/>
      <c r="R170" s="167">
        <f t="shared" ref="R170:T171" si="340">L170+O170</f>
        <v>0</v>
      </c>
      <c r="S170" s="167">
        <f t="shared" si="340"/>
        <v>0</v>
      </c>
      <c r="T170" s="167">
        <f t="shared" si="340"/>
        <v>0</v>
      </c>
      <c r="U170" s="99"/>
      <c r="V170" s="99"/>
      <c r="W170" s="99"/>
      <c r="X170" s="167">
        <f t="shared" ref="X170:Z171" si="341">R170+U170</f>
        <v>0</v>
      </c>
      <c r="Y170" s="167">
        <f t="shared" si="341"/>
        <v>0</v>
      </c>
      <c r="Z170" s="172">
        <f t="shared" si="341"/>
        <v>0</v>
      </c>
      <c r="AA170" s="99"/>
      <c r="AB170" s="99"/>
      <c r="AC170" s="99"/>
      <c r="AD170" s="167">
        <f t="shared" ref="AD170:AD171" si="342">X170+AA170</f>
        <v>0</v>
      </c>
      <c r="AE170" s="167">
        <f t="shared" ref="AE170:AE171" si="343">Y170+AB170</f>
        <v>0</v>
      </c>
      <c r="AF170" s="172">
        <f t="shared" ref="AF170:AF171" si="344">Z170+AC170</f>
        <v>0</v>
      </c>
    </row>
    <row r="171" spans="1:32" s="32" customFormat="1" ht="56.25" hidden="1" customHeight="1" x14ac:dyDescent="0.25">
      <c r="A171" s="68"/>
      <c r="B171" s="69"/>
      <c r="C171" s="69"/>
      <c r="D171" s="51" t="s">
        <v>528</v>
      </c>
      <c r="E171" s="257" t="s">
        <v>529</v>
      </c>
      <c r="F171" s="190"/>
      <c r="G171" s="190"/>
      <c r="H171" s="191"/>
      <c r="I171" s="99"/>
      <c r="J171" s="99"/>
      <c r="K171" s="99"/>
      <c r="L171" s="173">
        <f>F171+I171</f>
        <v>0</v>
      </c>
      <c r="M171" s="174">
        <f>G171+J171</f>
        <v>0</v>
      </c>
      <c r="N171" s="174">
        <f>H171+K171</f>
        <v>0</v>
      </c>
      <c r="O171" s="145">
        <v>72</v>
      </c>
      <c r="P171" s="99"/>
      <c r="Q171" s="99"/>
      <c r="R171" s="167">
        <f t="shared" si="340"/>
        <v>72</v>
      </c>
      <c r="S171" s="167">
        <f t="shared" si="340"/>
        <v>0</v>
      </c>
      <c r="T171" s="167">
        <f t="shared" si="340"/>
        <v>0</v>
      </c>
      <c r="U171" s="99"/>
      <c r="V171" s="99"/>
      <c r="W171" s="99"/>
      <c r="X171" s="167">
        <f t="shared" si="341"/>
        <v>72</v>
      </c>
      <c r="Y171" s="167">
        <f t="shared" si="341"/>
        <v>0</v>
      </c>
      <c r="Z171" s="172">
        <f t="shared" si="341"/>
        <v>0</v>
      </c>
      <c r="AA171" s="99"/>
      <c r="AB171" s="99"/>
      <c r="AC171" s="99"/>
      <c r="AD171" s="167">
        <f t="shared" si="342"/>
        <v>72</v>
      </c>
      <c r="AE171" s="167">
        <f t="shared" si="343"/>
        <v>0</v>
      </c>
      <c r="AF171" s="172">
        <f t="shared" si="344"/>
        <v>0</v>
      </c>
    </row>
    <row r="172" spans="1:32" s="177" customFormat="1" ht="27.75" hidden="1" customHeight="1" x14ac:dyDescent="0.35">
      <c r="A172" s="65"/>
      <c r="B172" s="66"/>
      <c r="C172" s="66"/>
      <c r="D172" s="103"/>
      <c r="E172" s="258" t="s">
        <v>469</v>
      </c>
      <c r="F172" s="259">
        <f t="shared" ref="F172:T172" si="345">F12+F63</f>
        <v>587223</v>
      </c>
      <c r="G172" s="259">
        <f t="shared" si="345"/>
        <v>590242</v>
      </c>
      <c r="H172" s="171">
        <f t="shared" si="345"/>
        <v>600201</v>
      </c>
      <c r="I172" s="171">
        <f t="shared" si="345"/>
        <v>-3.6600000000000001E-3</v>
      </c>
      <c r="J172" s="171">
        <f t="shared" si="345"/>
        <v>0</v>
      </c>
      <c r="K172" s="171">
        <f t="shared" si="345"/>
        <v>0</v>
      </c>
      <c r="L172" s="234">
        <f t="shared" si="345"/>
        <v>587222.99633999995</v>
      </c>
      <c r="M172" s="171">
        <f t="shared" si="345"/>
        <v>590242</v>
      </c>
      <c r="N172" s="171">
        <f t="shared" si="345"/>
        <v>600201</v>
      </c>
      <c r="O172" s="158">
        <f t="shared" si="345"/>
        <v>72</v>
      </c>
      <c r="P172" s="171">
        <f t="shared" si="345"/>
        <v>0</v>
      </c>
      <c r="Q172" s="171">
        <f t="shared" si="345"/>
        <v>0</v>
      </c>
      <c r="R172" s="168">
        <f t="shared" si="345"/>
        <v>587294.99633999995</v>
      </c>
      <c r="S172" s="168">
        <f t="shared" si="345"/>
        <v>590242</v>
      </c>
      <c r="T172" s="168">
        <f t="shared" si="345"/>
        <v>600201</v>
      </c>
      <c r="U172" s="168">
        <f t="shared" ref="U172:Z172" si="346">U12+U63</f>
        <v>6716</v>
      </c>
      <c r="V172" s="168">
        <f t="shared" si="346"/>
        <v>0</v>
      </c>
      <c r="W172" s="168">
        <f t="shared" si="346"/>
        <v>0</v>
      </c>
      <c r="X172" s="168">
        <f t="shared" si="346"/>
        <v>594010.99633999995</v>
      </c>
      <c r="Y172" s="168">
        <f t="shared" si="346"/>
        <v>590242</v>
      </c>
      <c r="Z172" s="169">
        <f t="shared" si="346"/>
        <v>600201</v>
      </c>
      <c r="AA172" s="168">
        <f t="shared" ref="AA172:AF172" si="347">AA12+AA63</f>
        <v>0</v>
      </c>
      <c r="AB172" s="168">
        <f t="shared" si="347"/>
        <v>0</v>
      </c>
      <c r="AC172" s="168">
        <f t="shared" si="347"/>
        <v>0</v>
      </c>
      <c r="AD172" s="168">
        <f t="shared" si="347"/>
        <v>594010.99633999995</v>
      </c>
      <c r="AE172" s="168">
        <f t="shared" si="347"/>
        <v>590242</v>
      </c>
      <c r="AF172" s="169">
        <f t="shared" si="347"/>
        <v>600201</v>
      </c>
    </row>
    <row r="173" spans="1:32" s="5" customFormat="1" ht="33" customHeight="1" x14ac:dyDescent="0.35">
      <c r="A173" s="297"/>
      <c r="B173" s="298"/>
      <c r="C173" s="298"/>
      <c r="D173" s="92" t="s">
        <v>73</v>
      </c>
      <c r="E173" s="299" t="s">
        <v>170</v>
      </c>
      <c r="F173" s="293">
        <f t="shared" ref="F173:AF173" si="348">F174+F275+F272+F282</f>
        <v>2767894</v>
      </c>
      <c r="G173" s="293">
        <f t="shared" si="348"/>
        <v>2603131.5</v>
      </c>
      <c r="H173" s="294">
        <f t="shared" si="348"/>
        <v>2717517.7999999993</v>
      </c>
      <c r="I173" s="294">
        <f t="shared" si="348"/>
        <v>10010.199999999999</v>
      </c>
      <c r="J173" s="294">
        <f t="shared" si="348"/>
        <v>0</v>
      </c>
      <c r="K173" s="294">
        <f t="shared" si="348"/>
        <v>0</v>
      </c>
      <c r="L173" s="294">
        <f t="shared" si="348"/>
        <v>2777904.3</v>
      </c>
      <c r="M173" s="245">
        <f t="shared" si="348"/>
        <v>2603131.5</v>
      </c>
      <c r="N173" s="245">
        <f t="shared" si="348"/>
        <v>2717517.7999999993</v>
      </c>
      <c r="O173" s="294">
        <f t="shared" si="348"/>
        <v>35037.5</v>
      </c>
      <c r="P173" s="294">
        <f t="shared" si="348"/>
        <v>407.98291</v>
      </c>
      <c r="Q173" s="294">
        <f t="shared" si="348"/>
        <v>6.429E-2</v>
      </c>
      <c r="R173" s="245">
        <f t="shared" si="348"/>
        <v>2812941.8</v>
      </c>
      <c r="S173" s="245">
        <f t="shared" si="348"/>
        <v>2603539.4829099998</v>
      </c>
      <c r="T173" s="245">
        <f t="shared" si="348"/>
        <v>2717517.8642899995</v>
      </c>
      <c r="U173" s="245">
        <f t="shared" si="348"/>
        <v>300</v>
      </c>
      <c r="V173" s="245">
        <f t="shared" si="348"/>
        <v>0</v>
      </c>
      <c r="W173" s="245">
        <f t="shared" si="348"/>
        <v>0</v>
      </c>
      <c r="X173" s="245">
        <f t="shared" si="348"/>
        <v>2813241.8</v>
      </c>
      <c r="Y173" s="245">
        <f t="shared" si="348"/>
        <v>2603539.4829099998</v>
      </c>
      <c r="Z173" s="244">
        <f t="shared" si="348"/>
        <v>2717517.8642899995</v>
      </c>
      <c r="AA173" s="245">
        <f t="shared" si="348"/>
        <v>101138.4</v>
      </c>
      <c r="AB173" s="245">
        <f t="shared" si="348"/>
        <v>0</v>
      </c>
      <c r="AC173" s="245">
        <f t="shared" si="348"/>
        <v>0</v>
      </c>
      <c r="AD173" s="294">
        <f t="shared" si="348"/>
        <v>2914380.2</v>
      </c>
      <c r="AE173" s="294">
        <f t="shared" si="348"/>
        <v>2603539.4829099998</v>
      </c>
      <c r="AF173" s="293">
        <f t="shared" si="348"/>
        <v>2717517.8642899995</v>
      </c>
    </row>
    <row r="174" spans="1:32" s="5" customFormat="1" ht="41.25" customHeight="1" x14ac:dyDescent="0.35">
      <c r="A174" s="297"/>
      <c r="B174" s="298"/>
      <c r="C174" s="298"/>
      <c r="D174" s="92" t="s">
        <v>74</v>
      </c>
      <c r="E174" s="346" t="s">
        <v>438</v>
      </c>
      <c r="F174" s="293">
        <f t="shared" ref="F174:N174" si="349">F175+F180+F208+F263</f>
        <v>2766112.4</v>
      </c>
      <c r="G174" s="293">
        <f t="shared" si="349"/>
        <v>2601983.6</v>
      </c>
      <c r="H174" s="294">
        <f t="shared" si="349"/>
        <v>2716400.4999999995</v>
      </c>
      <c r="I174" s="294">
        <f t="shared" si="349"/>
        <v>9964.0999999999985</v>
      </c>
      <c r="J174" s="294">
        <f t="shared" si="349"/>
        <v>0</v>
      </c>
      <c r="K174" s="294">
        <f t="shared" si="349"/>
        <v>0</v>
      </c>
      <c r="L174" s="294">
        <f t="shared" si="349"/>
        <v>2776076.5999999996</v>
      </c>
      <c r="M174" s="245">
        <f t="shared" si="349"/>
        <v>2601983.6</v>
      </c>
      <c r="N174" s="245">
        <f t="shared" si="349"/>
        <v>2716400.4999999995</v>
      </c>
      <c r="O174" s="294">
        <f t="shared" ref="O174:T174" si="350">O175+O180+O208+O263</f>
        <v>32235.800000000003</v>
      </c>
      <c r="P174" s="294">
        <f t="shared" si="350"/>
        <v>8.2909999999999998E-2</v>
      </c>
      <c r="Q174" s="294">
        <f t="shared" si="350"/>
        <v>6.429E-2</v>
      </c>
      <c r="R174" s="245">
        <f t="shared" si="350"/>
        <v>2808312.4</v>
      </c>
      <c r="S174" s="245">
        <f t="shared" si="350"/>
        <v>2601983.68291</v>
      </c>
      <c r="T174" s="245">
        <f t="shared" si="350"/>
        <v>2716400.5642899997</v>
      </c>
      <c r="U174" s="245">
        <f t="shared" ref="U174:Z174" si="351">U175+U180+U208+U263</f>
        <v>0</v>
      </c>
      <c r="V174" s="245">
        <f t="shared" si="351"/>
        <v>0</v>
      </c>
      <c r="W174" s="245">
        <f t="shared" si="351"/>
        <v>0</v>
      </c>
      <c r="X174" s="245">
        <f t="shared" si="351"/>
        <v>2808312.4</v>
      </c>
      <c r="Y174" s="245">
        <f t="shared" si="351"/>
        <v>2601983.68291</v>
      </c>
      <c r="Z174" s="244">
        <f t="shared" si="351"/>
        <v>2716400.5642899997</v>
      </c>
      <c r="AA174" s="245">
        <f t="shared" ref="AA174:AF174" si="352">AA175+AA180+AA208+AA263</f>
        <v>99138.4</v>
      </c>
      <c r="AB174" s="245">
        <f t="shared" si="352"/>
        <v>0</v>
      </c>
      <c r="AC174" s="245">
        <f t="shared" si="352"/>
        <v>0</v>
      </c>
      <c r="AD174" s="294">
        <f t="shared" si="352"/>
        <v>2907450.8000000003</v>
      </c>
      <c r="AE174" s="294">
        <f t="shared" si="352"/>
        <v>2601983.68291</v>
      </c>
      <c r="AF174" s="293">
        <f t="shared" si="352"/>
        <v>2716400.5642899997</v>
      </c>
    </row>
    <row r="175" spans="1:32" s="8" customFormat="1" ht="27.75" hidden="1" customHeight="1" x14ac:dyDescent="0.25">
      <c r="A175" s="6"/>
      <c r="B175" s="70">
        <v>12</v>
      </c>
      <c r="C175" s="56"/>
      <c r="D175" s="103" t="s">
        <v>266</v>
      </c>
      <c r="E175" s="104" t="s">
        <v>472</v>
      </c>
      <c r="F175" s="157">
        <f t="shared" ref="F175:N175" si="353">F176+F179</f>
        <v>328202</v>
      </c>
      <c r="G175" s="157">
        <f t="shared" si="353"/>
        <v>222397</v>
      </c>
      <c r="H175" s="158">
        <f t="shared" si="353"/>
        <v>193348</v>
      </c>
      <c r="I175" s="158">
        <f t="shared" si="353"/>
        <v>7455.7</v>
      </c>
      <c r="J175" s="158">
        <f t="shared" si="353"/>
        <v>0</v>
      </c>
      <c r="K175" s="158">
        <f t="shared" si="353"/>
        <v>0</v>
      </c>
      <c r="L175" s="158">
        <f t="shared" si="353"/>
        <v>335657.7</v>
      </c>
      <c r="M175" s="168">
        <f t="shared" si="353"/>
        <v>222397</v>
      </c>
      <c r="N175" s="168">
        <f t="shared" si="353"/>
        <v>193348</v>
      </c>
      <c r="O175" s="158">
        <f t="shared" ref="O175:T175" si="354">O176+O179</f>
        <v>0</v>
      </c>
      <c r="P175" s="158">
        <f t="shared" si="354"/>
        <v>0</v>
      </c>
      <c r="Q175" s="158">
        <f t="shared" si="354"/>
        <v>0</v>
      </c>
      <c r="R175" s="168">
        <f t="shared" si="354"/>
        <v>335657.7</v>
      </c>
      <c r="S175" s="168">
        <f t="shared" si="354"/>
        <v>222397</v>
      </c>
      <c r="T175" s="168">
        <f t="shared" si="354"/>
        <v>193348</v>
      </c>
      <c r="U175" s="168">
        <f t="shared" ref="U175:Z175" si="355">U176+U179</f>
        <v>0</v>
      </c>
      <c r="V175" s="168">
        <f t="shared" si="355"/>
        <v>0</v>
      </c>
      <c r="W175" s="168">
        <f t="shared" si="355"/>
        <v>0</v>
      </c>
      <c r="X175" s="168">
        <f t="shared" si="355"/>
        <v>335657.7</v>
      </c>
      <c r="Y175" s="168">
        <f t="shared" si="355"/>
        <v>222397</v>
      </c>
      <c r="Z175" s="169">
        <f t="shared" si="355"/>
        <v>193348</v>
      </c>
      <c r="AA175" s="168">
        <f t="shared" ref="AA175:AF175" si="356">AA176+AA179</f>
        <v>0</v>
      </c>
      <c r="AB175" s="168">
        <f t="shared" si="356"/>
        <v>0</v>
      </c>
      <c r="AC175" s="168">
        <f t="shared" si="356"/>
        <v>0</v>
      </c>
      <c r="AD175" s="158">
        <f t="shared" si="356"/>
        <v>335657.7</v>
      </c>
      <c r="AE175" s="158">
        <f t="shared" si="356"/>
        <v>222397</v>
      </c>
      <c r="AF175" s="157">
        <f t="shared" si="356"/>
        <v>193348</v>
      </c>
    </row>
    <row r="176" spans="1:32" s="8" customFormat="1" ht="30.75" hidden="1" customHeight="1" x14ac:dyDescent="0.25">
      <c r="A176" s="6"/>
      <c r="B176" s="56"/>
      <c r="C176" s="56"/>
      <c r="D176" s="51" t="s">
        <v>267</v>
      </c>
      <c r="E176" s="105" t="s">
        <v>171</v>
      </c>
      <c r="F176" s="143">
        <f>F177+F178</f>
        <v>328202</v>
      </c>
      <c r="G176" s="143">
        <f>G177+G178</f>
        <v>222397</v>
      </c>
      <c r="H176" s="144">
        <f>H177+H178</f>
        <v>193348</v>
      </c>
      <c r="I176" s="145"/>
      <c r="J176" s="145"/>
      <c r="K176" s="145"/>
      <c r="L176" s="146">
        <f t="shared" si="286"/>
        <v>328202</v>
      </c>
      <c r="M176" s="167">
        <f t="shared" si="287"/>
        <v>222397</v>
      </c>
      <c r="N176" s="167">
        <f t="shared" si="288"/>
        <v>193348</v>
      </c>
      <c r="O176" s="145"/>
      <c r="P176" s="145"/>
      <c r="Q176" s="145"/>
      <c r="R176" s="167">
        <f t="shared" ref="R176:T179" si="357">L176+O176</f>
        <v>328202</v>
      </c>
      <c r="S176" s="167">
        <f t="shared" si="357"/>
        <v>222397</v>
      </c>
      <c r="T176" s="167">
        <f t="shared" si="357"/>
        <v>193348</v>
      </c>
      <c r="U176" s="99"/>
      <c r="V176" s="99"/>
      <c r="W176" s="99"/>
      <c r="X176" s="167">
        <f t="shared" ref="X176:Z179" si="358">R176+U176</f>
        <v>328202</v>
      </c>
      <c r="Y176" s="167">
        <f t="shared" si="358"/>
        <v>222397</v>
      </c>
      <c r="Z176" s="172">
        <f t="shared" si="358"/>
        <v>193348</v>
      </c>
      <c r="AA176" s="99"/>
      <c r="AB176" s="99"/>
      <c r="AC176" s="99"/>
      <c r="AD176" s="146">
        <f t="shared" ref="AD176:AD179" si="359">X176+AA176</f>
        <v>328202</v>
      </c>
      <c r="AE176" s="146">
        <f t="shared" ref="AE176:AE179" si="360">Y176+AB176</f>
        <v>222397</v>
      </c>
      <c r="AF176" s="356">
        <f t="shared" ref="AF176:AF179" si="361">Z176+AC176</f>
        <v>193348</v>
      </c>
    </row>
    <row r="177" spans="1:32" s="8" customFormat="1" ht="37.5" hidden="1" x14ac:dyDescent="0.3">
      <c r="A177" s="6">
        <v>855</v>
      </c>
      <c r="B177" s="56"/>
      <c r="C177" s="56"/>
      <c r="D177" s="51" t="s">
        <v>267</v>
      </c>
      <c r="E177" s="106" t="s">
        <v>222</v>
      </c>
      <c r="F177" s="147">
        <v>328202</v>
      </c>
      <c r="G177" s="147">
        <v>222397</v>
      </c>
      <c r="H177" s="145">
        <v>193348</v>
      </c>
      <c r="I177" s="145"/>
      <c r="J177" s="145"/>
      <c r="K177" s="145"/>
      <c r="L177" s="146">
        <f t="shared" si="286"/>
        <v>328202</v>
      </c>
      <c r="M177" s="167">
        <f t="shared" si="287"/>
        <v>222397</v>
      </c>
      <c r="N177" s="167">
        <f t="shared" si="288"/>
        <v>193348</v>
      </c>
      <c r="O177" s="145"/>
      <c r="P177" s="145"/>
      <c r="Q177" s="145"/>
      <c r="R177" s="167">
        <f t="shared" si="357"/>
        <v>328202</v>
      </c>
      <c r="S177" s="167">
        <f t="shared" si="357"/>
        <v>222397</v>
      </c>
      <c r="T177" s="167">
        <f t="shared" si="357"/>
        <v>193348</v>
      </c>
      <c r="U177" s="99"/>
      <c r="V177" s="99"/>
      <c r="W177" s="99"/>
      <c r="X177" s="167">
        <f t="shared" si="358"/>
        <v>328202</v>
      </c>
      <c r="Y177" s="167">
        <f t="shared" si="358"/>
        <v>222397</v>
      </c>
      <c r="Z177" s="172">
        <f t="shared" si="358"/>
        <v>193348</v>
      </c>
      <c r="AA177" s="99"/>
      <c r="AB177" s="99"/>
      <c r="AC177" s="99"/>
      <c r="AD177" s="146">
        <f t="shared" si="359"/>
        <v>328202</v>
      </c>
      <c r="AE177" s="146">
        <f t="shared" si="360"/>
        <v>222397</v>
      </c>
      <c r="AF177" s="356">
        <f t="shared" si="361"/>
        <v>193348</v>
      </c>
    </row>
    <row r="178" spans="1:32" s="8" customFormat="1" ht="23.25" hidden="1" customHeight="1" x14ac:dyDescent="0.3">
      <c r="A178" s="6">
        <v>855</v>
      </c>
      <c r="B178" s="56"/>
      <c r="C178" s="56"/>
      <c r="D178" s="51" t="s">
        <v>267</v>
      </c>
      <c r="E178" s="222" t="s">
        <v>172</v>
      </c>
      <c r="F178" s="147"/>
      <c r="G178" s="147"/>
      <c r="H178" s="145"/>
      <c r="I178" s="145"/>
      <c r="J178" s="145"/>
      <c r="K178" s="145"/>
      <c r="L178" s="146">
        <f t="shared" si="286"/>
        <v>0</v>
      </c>
      <c r="M178" s="167">
        <f t="shared" si="287"/>
        <v>0</v>
      </c>
      <c r="N178" s="167">
        <f t="shared" si="288"/>
        <v>0</v>
      </c>
      <c r="O178" s="145"/>
      <c r="P178" s="145"/>
      <c r="Q178" s="145"/>
      <c r="R178" s="167">
        <f t="shared" si="357"/>
        <v>0</v>
      </c>
      <c r="S178" s="167">
        <f t="shared" si="357"/>
        <v>0</v>
      </c>
      <c r="T178" s="167">
        <f t="shared" si="357"/>
        <v>0</v>
      </c>
      <c r="U178" s="99"/>
      <c r="V178" s="99"/>
      <c r="W178" s="99"/>
      <c r="X178" s="167">
        <f t="shared" si="358"/>
        <v>0</v>
      </c>
      <c r="Y178" s="167">
        <f t="shared" si="358"/>
        <v>0</v>
      </c>
      <c r="Z178" s="172">
        <f t="shared" si="358"/>
        <v>0</v>
      </c>
      <c r="AA178" s="99"/>
      <c r="AB178" s="99"/>
      <c r="AC178" s="99"/>
      <c r="AD178" s="146">
        <f t="shared" si="359"/>
        <v>0</v>
      </c>
      <c r="AE178" s="146">
        <f t="shared" si="360"/>
        <v>0</v>
      </c>
      <c r="AF178" s="356">
        <f t="shared" si="361"/>
        <v>0</v>
      </c>
    </row>
    <row r="179" spans="1:32" s="27" customFormat="1" ht="18.75" hidden="1" customHeight="1" x14ac:dyDescent="0.25">
      <c r="A179" s="6">
        <v>855</v>
      </c>
      <c r="B179" s="56"/>
      <c r="C179" s="56"/>
      <c r="D179" s="51" t="s">
        <v>268</v>
      </c>
      <c r="E179" s="105" t="s">
        <v>173</v>
      </c>
      <c r="F179" s="147"/>
      <c r="G179" s="147"/>
      <c r="H179" s="145"/>
      <c r="I179" s="145">
        <v>7455.7</v>
      </c>
      <c r="J179" s="145"/>
      <c r="K179" s="145"/>
      <c r="L179" s="146">
        <f t="shared" si="286"/>
        <v>7455.7</v>
      </c>
      <c r="M179" s="167">
        <f t="shared" si="287"/>
        <v>0</v>
      </c>
      <c r="N179" s="167">
        <f t="shared" si="288"/>
        <v>0</v>
      </c>
      <c r="O179" s="145"/>
      <c r="P179" s="145"/>
      <c r="Q179" s="145"/>
      <c r="R179" s="167">
        <f t="shared" si="357"/>
        <v>7455.7</v>
      </c>
      <c r="S179" s="167">
        <f t="shared" si="357"/>
        <v>0</v>
      </c>
      <c r="T179" s="167">
        <f t="shared" si="357"/>
        <v>0</v>
      </c>
      <c r="U179" s="99"/>
      <c r="V179" s="99"/>
      <c r="W179" s="99"/>
      <c r="X179" s="167">
        <f t="shared" si="358"/>
        <v>7455.7</v>
      </c>
      <c r="Y179" s="167">
        <f t="shared" si="358"/>
        <v>0</v>
      </c>
      <c r="Z179" s="172">
        <f t="shared" si="358"/>
        <v>0</v>
      </c>
      <c r="AA179" s="99"/>
      <c r="AB179" s="99"/>
      <c r="AC179" s="99"/>
      <c r="AD179" s="146">
        <f t="shared" si="359"/>
        <v>7455.7</v>
      </c>
      <c r="AE179" s="146">
        <f t="shared" si="360"/>
        <v>0</v>
      </c>
      <c r="AF179" s="356">
        <f t="shared" si="361"/>
        <v>0</v>
      </c>
    </row>
    <row r="180" spans="1:32" s="262" customFormat="1" ht="37.5" hidden="1" x14ac:dyDescent="0.3">
      <c r="A180" s="6"/>
      <c r="B180" s="70">
        <v>13</v>
      </c>
      <c r="C180" s="56"/>
      <c r="D180" s="103" t="s">
        <v>269</v>
      </c>
      <c r="E180" s="261" t="s">
        <v>439</v>
      </c>
      <c r="F180" s="157">
        <f t="shared" ref="F180:N180" si="362">SUM(F181:F196)-F182</f>
        <v>473513.5</v>
      </c>
      <c r="G180" s="157">
        <f t="shared" si="362"/>
        <v>276388.59999999998</v>
      </c>
      <c r="H180" s="158">
        <f t="shared" si="362"/>
        <v>534629.9</v>
      </c>
      <c r="I180" s="158">
        <f t="shared" si="362"/>
        <v>2508.3999999999996</v>
      </c>
      <c r="J180" s="158">
        <f t="shared" si="362"/>
        <v>0</v>
      </c>
      <c r="K180" s="158">
        <f t="shared" si="362"/>
        <v>0</v>
      </c>
      <c r="L180" s="158">
        <f t="shared" si="362"/>
        <v>476022</v>
      </c>
      <c r="M180" s="168">
        <f t="shared" si="362"/>
        <v>276388.60000000003</v>
      </c>
      <c r="N180" s="168">
        <f t="shared" si="362"/>
        <v>534629.9</v>
      </c>
      <c r="O180" s="158">
        <f t="shared" ref="O180:T180" si="363">SUM(O181:O196)-O182</f>
        <v>33885.9</v>
      </c>
      <c r="P180" s="158">
        <f t="shared" si="363"/>
        <v>8.2909999999999998E-2</v>
      </c>
      <c r="Q180" s="158">
        <f t="shared" si="363"/>
        <v>6.429E-2</v>
      </c>
      <c r="R180" s="168">
        <f t="shared" si="363"/>
        <v>509907.9</v>
      </c>
      <c r="S180" s="168">
        <f t="shared" si="363"/>
        <v>276388.68291000003</v>
      </c>
      <c r="T180" s="168">
        <f t="shared" si="363"/>
        <v>534629.96429000003</v>
      </c>
      <c r="U180" s="168">
        <f t="shared" ref="U180:Z180" si="364">SUM(U181:U196)-U182</f>
        <v>0</v>
      </c>
      <c r="V180" s="168">
        <f t="shared" si="364"/>
        <v>0</v>
      </c>
      <c r="W180" s="168">
        <f t="shared" si="364"/>
        <v>0</v>
      </c>
      <c r="X180" s="168">
        <f t="shared" si="364"/>
        <v>509907.9</v>
      </c>
      <c r="Y180" s="168">
        <f t="shared" si="364"/>
        <v>276388.68291000003</v>
      </c>
      <c r="Z180" s="169">
        <f t="shared" si="364"/>
        <v>534629.96429000003</v>
      </c>
      <c r="AA180" s="168">
        <f t="shared" ref="AA180:AF180" si="365">SUM(AA181:AA196)-AA182</f>
        <v>0</v>
      </c>
      <c r="AB180" s="168">
        <f t="shared" si="365"/>
        <v>0</v>
      </c>
      <c r="AC180" s="168">
        <f t="shared" si="365"/>
        <v>0</v>
      </c>
      <c r="AD180" s="158">
        <f t="shared" si="365"/>
        <v>509907.9</v>
      </c>
      <c r="AE180" s="158">
        <f t="shared" si="365"/>
        <v>276388.68291000003</v>
      </c>
      <c r="AF180" s="157">
        <f t="shared" si="365"/>
        <v>534629.96429000003</v>
      </c>
    </row>
    <row r="181" spans="1:32" s="33" customFormat="1" ht="75" hidden="1" x14ac:dyDescent="0.3">
      <c r="A181" s="6">
        <v>919</v>
      </c>
      <c r="B181" s="56"/>
      <c r="C181" s="70">
        <v>23</v>
      </c>
      <c r="D181" s="103" t="s">
        <v>270</v>
      </c>
      <c r="E181" s="110" t="s">
        <v>174</v>
      </c>
      <c r="F181" s="147">
        <v>0</v>
      </c>
      <c r="G181" s="147">
        <v>0</v>
      </c>
      <c r="H181" s="145">
        <v>40000</v>
      </c>
      <c r="I181" s="145"/>
      <c r="J181" s="145"/>
      <c r="K181" s="145"/>
      <c r="L181" s="146">
        <f t="shared" si="286"/>
        <v>0</v>
      </c>
      <c r="M181" s="167">
        <f t="shared" si="287"/>
        <v>0</v>
      </c>
      <c r="N181" s="167">
        <f t="shared" si="288"/>
        <v>40000</v>
      </c>
      <c r="O181" s="145"/>
      <c r="P181" s="145"/>
      <c r="Q181" s="145"/>
      <c r="R181" s="167">
        <f t="shared" ref="R181:R195" si="366">L181+O181</f>
        <v>0</v>
      </c>
      <c r="S181" s="167">
        <f t="shared" ref="S181:S195" si="367">M181+P181</f>
        <v>0</v>
      </c>
      <c r="T181" s="167">
        <f t="shared" ref="T181:T195" si="368">N181+Q181</f>
        <v>40000</v>
      </c>
      <c r="U181" s="99"/>
      <c r="V181" s="99"/>
      <c r="W181" s="99"/>
      <c r="X181" s="167">
        <f t="shared" ref="X181:X195" si="369">R181+U181</f>
        <v>0</v>
      </c>
      <c r="Y181" s="167">
        <f t="shared" ref="Y181:Y195" si="370">S181+V181</f>
        <v>0</v>
      </c>
      <c r="Z181" s="172">
        <f t="shared" ref="Z181:Z195" si="371">T181+W181</f>
        <v>40000</v>
      </c>
      <c r="AA181" s="99"/>
      <c r="AB181" s="99"/>
      <c r="AC181" s="99"/>
      <c r="AD181" s="146">
        <f t="shared" ref="AD181:AD195" si="372">X181+AA181</f>
        <v>0</v>
      </c>
      <c r="AE181" s="146">
        <f t="shared" ref="AE181:AE195" si="373">Y181+AB181</f>
        <v>0</v>
      </c>
      <c r="AF181" s="356">
        <f t="shared" ref="AF181:AF195" si="374">Z181+AC181</f>
        <v>40000</v>
      </c>
    </row>
    <row r="182" spans="1:32" s="33" customFormat="1" ht="36.75" hidden="1" customHeight="1" x14ac:dyDescent="0.3">
      <c r="A182" s="6"/>
      <c r="B182" s="56"/>
      <c r="C182" s="70"/>
      <c r="D182" s="103" t="s">
        <v>377</v>
      </c>
      <c r="E182" s="110" t="s">
        <v>380</v>
      </c>
      <c r="F182" s="147">
        <f>F183+F184+F185</f>
        <v>0</v>
      </c>
      <c r="G182" s="147">
        <f>G183+G184+G185</f>
        <v>0</v>
      </c>
      <c r="H182" s="145">
        <f>H183+H184+H185</f>
        <v>0</v>
      </c>
      <c r="I182" s="145"/>
      <c r="J182" s="145"/>
      <c r="K182" s="145"/>
      <c r="L182" s="146">
        <f t="shared" si="286"/>
        <v>0</v>
      </c>
      <c r="M182" s="167">
        <f t="shared" si="287"/>
        <v>0</v>
      </c>
      <c r="N182" s="167">
        <f t="shared" si="288"/>
        <v>0</v>
      </c>
      <c r="O182" s="145"/>
      <c r="P182" s="145"/>
      <c r="Q182" s="145"/>
      <c r="R182" s="167">
        <f t="shared" si="366"/>
        <v>0</v>
      </c>
      <c r="S182" s="167">
        <f t="shared" si="367"/>
        <v>0</v>
      </c>
      <c r="T182" s="167">
        <f t="shared" si="368"/>
        <v>0</v>
      </c>
      <c r="U182" s="99"/>
      <c r="V182" s="99"/>
      <c r="W182" s="99"/>
      <c r="X182" s="167">
        <f t="shared" si="369"/>
        <v>0</v>
      </c>
      <c r="Y182" s="167">
        <f t="shared" si="370"/>
        <v>0</v>
      </c>
      <c r="Z182" s="172">
        <f t="shared" si="371"/>
        <v>0</v>
      </c>
      <c r="AA182" s="99"/>
      <c r="AB182" s="99"/>
      <c r="AC182" s="99"/>
      <c r="AD182" s="146">
        <f t="shared" si="372"/>
        <v>0</v>
      </c>
      <c r="AE182" s="146">
        <f t="shared" si="373"/>
        <v>0</v>
      </c>
      <c r="AF182" s="356">
        <f t="shared" si="374"/>
        <v>0</v>
      </c>
    </row>
    <row r="183" spans="1:32" s="33" customFormat="1" ht="43.5" hidden="1" customHeight="1" x14ac:dyDescent="0.3">
      <c r="A183" s="6">
        <v>900</v>
      </c>
      <c r="B183" s="56"/>
      <c r="C183" s="70"/>
      <c r="D183" s="103">
        <v>390002034</v>
      </c>
      <c r="E183" s="110" t="s">
        <v>378</v>
      </c>
      <c r="F183" s="147"/>
      <c r="G183" s="147"/>
      <c r="H183" s="145"/>
      <c r="I183" s="145"/>
      <c r="J183" s="145"/>
      <c r="K183" s="145"/>
      <c r="L183" s="146">
        <f t="shared" si="286"/>
        <v>0</v>
      </c>
      <c r="M183" s="167">
        <f t="shared" si="287"/>
        <v>0</v>
      </c>
      <c r="N183" s="167">
        <f t="shared" si="288"/>
        <v>0</v>
      </c>
      <c r="O183" s="145"/>
      <c r="P183" s="145"/>
      <c r="Q183" s="145"/>
      <c r="R183" s="167">
        <f t="shared" si="366"/>
        <v>0</v>
      </c>
      <c r="S183" s="167">
        <f t="shared" si="367"/>
        <v>0</v>
      </c>
      <c r="T183" s="167">
        <f t="shared" si="368"/>
        <v>0</v>
      </c>
      <c r="U183" s="99"/>
      <c r="V183" s="99"/>
      <c r="W183" s="99"/>
      <c r="X183" s="167">
        <f t="shared" si="369"/>
        <v>0</v>
      </c>
      <c r="Y183" s="167">
        <f t="shared" si="370"/>
        <v>0</v>
      </c>
      <c r="Z183" s="172">
        <f t="shared" si="371"/>
        <v>0</v>
      </c>
      <c r="AA183" s="99"/>
      <c r="AB183" s="99"/>
      <c r="AC183" s="99"/>
      <c r="AD183" s="146">
        <f t="shared" si="372"/>
        <v>0</v>
      </c>
      <c r="AE183" s="146">
        <f t="shared" si="373"/>
        <v>0</v>
      </c>
      <c r="AF183" s="356">
        <f t="shared" si="374"/>
        <v>0</v>
      </c>
    </row>
    <row r="184" spans="1:32" s="28" customFormat="1" ht="30" hidden="1" customHeight="1" x14ac:dyDescent="0.3">
      <c r="A184" s="6">
        <v>919</v>
      </c>
      <c r="B184" s="56"/>
      <c r="C184" s="70"/>
      <c r="D184" s="103">
        <v>390002175</v>
      </c>
      <c r="E184" s="110" t="s">
        <v>381</v>
      </c>
      <c r="F184" s="147"/>
      <c r="G184" s="147"/>
      <c r="H184" s="145"/>
      <c r="I184" s="145"/>
      <c r="J184" s="145"/>
      <c r="K184" s="145"/>
      <c r="L184" s="146">
        <f t="shared" si="286"/>
        <v>0</v>
      </c>
      <c r="M184" s="167">
        <f t="shared" si="287"/>
        <v>0</v>
      </c>
      <c r="N184" s="167">
        <f t="shared" si="288"/>
        <v>0</v>
      </c>
      <c r="O184" s="145"/>
      <c r="P184" s="145"/>
      <c r="Q184" s="145"/>
      <c r="R184" s="167">
        <f t="shared" si="366"/>
        <v>0</v>
      </c>
      <c r="S184" s="167">
        <f t="shared" si="367"/>
        <v>0</v>
      </c>
      <c r="T184" s="167">
        <f t="shared" si="368"/>
        <v>0</v>
      </c>
      <c r="U184" s="99"/>
      <c r="V184" s="99"/>
      <c r="W184" s="99"/>
      <c r="X184" s="167">
        <f t="shared" si="369"/>
        <v>0</v>
      </c>
      <c r="Y184" s="167">
        <f t="shared" si="370"/>
        <v>0</v>
      </c>
      <c r="Z184" s="172">
        <f t="shared" si="371"/>
        <v>0</v>
      </c>
      <c r="AA184" s="99"/>
      <c r="AB184" s="99"/>
      <c r="AC184" s="99"/>
      <c r="AD184" s="146">
        <f t="shared" si="372"/>
        <v>0</v>
      </c>
      <c r="AE184" s="146">
        <f t="shared" si="373"/>
        <v>0</v>
      </c>
      <c r="AF184" s="356">
        <f t="shared" si="374"/>
        <v>0</v>
      </c>
    </row>
    <row r="185" spans="1:32" s="28" customFormat="1" ht="34.5" hidden="1" customHeight="1" x14ac:dyDescent="0.3">
      <c r="A185" s="6">
        <v>900</v>
      </c>
      <c r="B185" s="56"/>
      <c r="C185" s="70"/>
      <c r="D185" s="103">
        <v>390002028</v>
      </c>
      <c r="E185" s="110" t="s">
        <v>379</v>
      </c>
      <c r="F185" s="147"/>
      <c r="G185" s="147"/>
      <c r="H185" s="145"/>
      <c r="I185" s="145"/>
      <c r="J185" s="145"/>
      <c r="K185" s="145"/>
      <c r="L185" s="146">
        <f t="shared" si="286"/>
        <v>0</v>
      </c>
      <c r="M185" s="167">
        <f t="shared" si="287"/>
        <v>0</v>
      </c>
      <c r="N185" s="167">
        <f t="shared" si="288"/>
        <v>0</v>
      </c>
      <c r="O185" s="145"/>
      <c r="P185" s="145"/>
      <c r="Q185" s="145"/>
      <c r="R185" s="167">
        <f t="shared" si="366"/>
        <v>0</v>
      </c>
      <c r="S185" s="167">
        <f t="shared" si="367"/>
        <v>0</v>
      </c>
      <c r="T185" s="167">
        <f t="shared" si="368"/>
        <v>0</v>
      </c>
      <c r="U185" s="99"/>
      <c r="V185" s="99"/>
      <c r="W185" s="99"/>
      <c r="X185" s="167">
        <f t="shared" si="369"/>
        <v>0</v>
      </c>
      <c r="Y185" s="167">
        <f t="shared" si="370"/>
        <v>0</v>
      </c>
      <c r="Z185" s="172">
        <f t="shared" si="371"/>
        <v>0</v>
      </c>
      <c r="AA185" s="99"/>
      <c r="AB185" s="99"/>
      <c r="AC185" s="99"/>
      <c r="AD185" s="146">
        <f t="shared" si="372"/>
        <v>0</v>
      </c>
      <c r="AE185" s="146">
        <f t="shared" si="373"/>
        <v>0</v>
      </c>
      <c r="AF185" s="356">
        <f t="shared" si="374"/>
        <v>0</v>
      </c>
    </row>
    <row r="186" spans="1:32" s="8" customFormat="1" ht="55.5" hidden="1" customHeight="1" x14ac:dyDescent="0.3">
      <c r="A186" s="6">
        <v>900</v>
      </c>
      <c r="B186" s="56"/>
      <c r="C186" s="70">
        <v>8</v>
      </c>
      <c r="D186" s="103" t="s">
        <v>271</v>
      </c>
      <c r="E186" s="110" t="s">
        <v>272</v>
      </c>
      <c r="F186" s="147">
        <v>30470.2</v>
      </c>
      <c r="G186" s="147">
        <v>10536</v>
      </c>
      <c r="H186" s="145">
        <v>11822</v>
      </c>
      <c r="I186" s="145"/>
      <c r="J186" s="263"/>
      <c r="K186" s="264"/>
      <c r="L186" s="146">
        <f t="shared" si="286"/>
        <v>30470.2</v>
      </c>
      <c r="M186" s="146">
        <f t="shared" si="287"/>
        <v>10536</v>
      </c>
      <c r="N186" s="146">
        <f t="shared" si="288"/>
        <v>11822</v>
      </c>
      <c r="O186" s="145"/>
      <c r="P186" s="265">
        <v>4.5629999999999997E-2</v>
      </c>
      <c r="Q186" s="266">
        <v>2.6270000000000002E-2</v>
      </c>
      <c r="R186" s="167">
        <f t="shared" si="366"/>
        <v>30470.2</v>
      </c>
      <c r="S186" s="167">
        <f t="shared" si="367"/>
        <v>10536.045630000001</v>
      </c>
      <c r="T186" s="167">
        <f t="shared" si="368"/>
        <v>11822.02627</v>
      </c>
      <c r="U186" s="99"/>
      <c r="V186" s="98"/>
      <c r="W186" s="310"/>
      <c r="X186" s="167">
        <f t="shared" si="369"/>
        <v>30470.2</v>
      </c>
      <c r="Y186" s="167">
        <f t="shared" si="370"/>
        <v>10536.045630000001</v>
      </c>
      <c r="Z186" s="172">
        <f t="shared" si="371"/>
        <v>11822.02627</v>
      </c>
      <c r="AA186" s="99"/>
      <c r="AB186" s="98"/>
      <c r="AC186" s="310"/>
      <c r="AD186" s="146">
        <f t="shared" si="372"/>
        <v>30470.2</v>
      </c>
      <c r="AE186" s="146">
        <f t="shared" si="373"/>
        <v>10536.045630000001</v>
      </c>
      <c r="AF186" s="356">
        <f t="shared" si="374"/>
        <v>11822.02627</v>
      </c>
    </row>
    <row r="187" spans="1:32" s="8" customFormat="1" ht="97.5" hidden="1" customHeight="1" x14ac:dyDescent="0.3">
      <c r="A187" s="6">
        <v>900</v>
      </c>
      <c r="B187" s="56"/>
      <c r="C187" s="70">
        <v>7</v>
      </c>
      <c r="D187" s="103" t="s">
        <v>273</v>
      </c>
      <c r="E187" s="110" t="s">
        <v>274</v>
      </c>
      <c r="F187" s="147">
        <v>363089.6</v>
      </c>
      <c r="G187" s="147">
        <v>177479.4</v>
      </c>
      <c r="H187" s="145">
        <v>382245.5</v>
      </c>
      <c r="I187" s="145"/>
      <c r="J187" s="263"/>
      <c r="K187" s="263"/>
      <c r="L187" s="146">
        <f t="shared" si="286"/>
        <v>363089.6</v>
      </c>
      <c r="M187" s="146">
        <f t="shared" si="287"/>
        <v>177479.4</v>
      </c>
      <c r="N187" s="146">
        <f t="shared" si="288"/>
        <v>382245.5</v>
      </c>
      <c r="O187" s="145">
        <v>32635.9</v>
      </c>
      <c r="P187" s="265">
        <v>2.0979999999999999E-2</v>
      </c>
      <c r="Q187" s="265">
        <v>1.562E-2</v>
      </c>
      <c r="R187" s="167">
        <f t="shared" si="366"/>
        <v>395725.5</v>
      </c>
      <c r="S187" s="167">
        <f t="shared" si="367"/>
        <v>177479.42098</v>
      </c>
      <c r="T187" s="167">
        <f t="shared" si="368"/>
        <v>382245.51562000002</v>
      </c>
      <c r="U187" s="99"/>
      <c r="V187" s="98"/>
      <c r="W187" s="98"/>
      <c r="X187" s="167">
        <f t="shared" si="369"/>
        <v>395725.5</v>
      </c>
      <c r="Y187" s="167">
        <f t="shared" si="370"/>
        <v>177479.42098</v>
      </c>
      <c r="Z187" s="172">
        <f t="shared" si="371"/>
        <v>382245.51562000002</v>
      </c>
      <c r="AA187" s="99"/>
      <c r="AB187" s="98"/>
      <c r="AC187" s="98"/>
      <c r="AD187" s="146">
        <f t="shared" si="372"/>
        <v>395725.5</v>
      </c>
      <c r="AE187" s="146">
        <f t="shared" si="373"/>
        <v>177479.42098</v>
      </c>
      <c r="AF187" s="356">
        <f t="shared" si="374"/>
        <v>382245.51562000002</v>
      </c>
    </row>
    <row r="188" spans="1:32" s="27" customFormat="1" ht="46.5" hidden="1" customHeight="1" x14ac:dyDescent="0.25">
      <c r="A188" s="71">
        <v>915</v>
      </c>
      <c r="B188" s="56"/>
      <c r="C188" s="70">
        <v>1</v>
      </c>
      <c r="D188" s="103" t="s">
        <v>353</v>
      </c>
      <c r="E188" s="105" t="s">
        <v>355</v>
      </c>
      <c r="F188" s="147">
        <v>8092</v>
      </c>
      <c r="G188" s="147">
        <v>8124</v>
      </c>
      <c r="H188" s="145">
        <v>8124</v>
      </c>
      <c r="I188" s="145"/>
      <c r="J188" s="145"/>
      <c r="K188" s="145"/>
      <c r="L188" s="146">
        <f t="shared" si="286"/>
        <v>8092</v>
      </c>
      <c r="M188" s="167">
        <f t="shared" si="287"/>
        <v>8124</v>
      </c>
      <c r="N188" s="167">
        <f t="shared" si="288"/>
        <v>8124</v>
      </c>
      <c r="O188" s="145"/>
      <c r="P188" s="145"/>
      <c r="Q188" s="145"/>
      <c r="R188" s="167">
        <f t="shared" si="366"/>
        <v>8092</v>
      </c>
      <c r="S188" s="167">
        <f t="shared" si="367"/>
        <v>8124</v>
      </c>
      <c r="T188" s="167">
        <f t="shared" si="368"/>
        <v>8124</v>
      </c>
      <c r="U188" s="99"/>
      <c r="V188" s="99"/>
      <c r="W188" s="99"/>
      <c r="X188" s="167">
        <f t="shared" si="369"/>
        <v>8092</v>
      </c>
      <c r="Y188" s="167">
        <f t="shared" si="370"/>
        <v>8124</v>
      </c>
      <c r="Z188" s="172">
        <f t="shared" si="371"/>
        <v>8124</v>
      </c>
      <c r="AA188" s="99"/>
      <c r="AB188" s="99"/>
      <c r="AC188" s="99"/>
      <c r="AD188" s="146">
        <f t="shared" si="372"/>
        <v>8092</v>
      </c>
      <c r="AE188" s="146">
        <f t="shared" si="373"/>
        <v>8124</v>
      </c>
      <c r="AF188" s="356">
        <f t="shared" si="374"/>
        <v>8124</v>
      </c>
    </row>
    <row r="189" spans="1:32" s="27" customFormat="1" ht="46.5" hidden="1" customHeight="1" x14ac:dyDescent="0.25">
      <c r="A189" s="6">
        <v>900</v>
      </c>
      <c r="B189" s="56"/>
      <c r="C189" s="70"/>
      <c r="D189" s="103" t="s">
        <v>426</v>
      </c>
      <c r="E189" s="105" t="s">
        <v>427</v>
      </c>
      <c r="F189" s="147"/>
      <c r="G189" s="147"/>
      <c r="H189" s="145"/>
      <c r="I189" s="145"/>
      <c r="J189" s="145"/>
      <c r="K189" s="145"/>
      <c r="L189" s="146">
        <f t="shared" si="286"/>
        <v>0</v>
      </c>
      <c r="M189" s="167">
        <f t="shared" si="287"/>
        <v>0</v>
      </c>
      <c r="N189" s="167">
        <f t="shared" si="288"/>
        <v>0</v>
      </c>
      <c r="O189" s="145"/>
      <c r="P189" s="145"/>
      <c r="Q189" s="145"/>
      <c r="R189" s="167">
        <f t="shared" si="366"/>
        <v>0</v>
      </c>
      <c r="S189" s="167">
        <f t="shared" si="367"/>
        <v>0</v>
      </c>
      <c r="T189" s="167">
        <f t="shared" si="368"/>
        <v>0</v>
      </c>
      <c r="U189" s="99"/>
      <c r="V189" s="99"/>
      <c r="W189" s="99"/>
      <c r="X189" s="167">
        <f t="shared" si="369"/>
        <v>0</v>
      </c>
      <c r="Y189" s="167">
        <f t="shared" si="370"/>
        <v>0</v>
      </c>
      <c r="Z189" s="172">
        <f t="shared" si="371"/>
        <v>0</v>
      </c>
      <c r="AA189" s="99"/>
      <c r="AB189" s="99"/>
      <c r="AC189" s="99"/>
      <c r="AD189" s="146">
        <f t="shared" si="372"/>
        <v>0</v>
      </c>
      <c r="AE189" s="146">
        <f t="shared" si="373"/>
        <v>0</v>
      </c>
      <c r="AF189" s="356">
        <f t="shared" si="374"/>
        <v>0</v>
      </c>
    </row>
    <row r="190" spans="1:32" s="27" customFormat="1" ht="57.75" hidden="1" customHeight="1" x14ac:dyDescent="0.25">
      <c r="A190" s="6">
        <v>900</v>
      </c>
      <c r="B190" s="56"/>
      <c r="C190" s="70"/>
      <c r="D190" s="103" t="s">
        <v>363</v>
      </c>
      <c r="E190" s="105" t="s">
        <v>364</v>
      </c>
      <c r="F190" s="147"/>
      <c r="G190" s="147"/>
      <c r="H190" s="145"/>
      <c r="I190" s="145"/>
      <c r="J190" s="145"/>
      <c r="K190" s="145"/>
      <c r="L190" s="146">
        <f t="shared" si="286"/>
        <v>0</v>
      </c>
      <c r="M190" s="167">
        <f t="shared" si="287"/>
        <v>0</v>
      </c>
      <c r="N190" s="167">
        <f t="shared" si="288"/>
        <v>0</v>
      </c>
      <c r="O190" s="145"/>
      <c r="P190" s="145"/>
      <c r="Q190" s="145"/>
      <c r="R190" s="167">
        <f t="shared" si="366"/>
        <v>0</v>
      </c>
      <c r="S190" s="167">
        <f t="shared" si="367"/>
        <v>0</v>
      </c>
      <c r="T190" s="167">
        <f t="shared" si="368"/>
        <v>0</v>
      </c>
      <c r="U190" s="99"/>
      <c r="V190" s="99"/>
      <c r="W190" s="99"/>
      <c r="X190" s="167">
        <f t="shared" si="369"/>
        <v>0</v>
      </c>
      <c r="Y190" s="167">
        <f t="shared" si="370"/>
        <v>0</v>
      </c>
      <c r="Z190" s="172">
        <f t="shared" si="371"/>
        <v>0</v>
      </c>
      <c r="AA190" s="99"/>
      <c r="AB190" s="99"/>
      <c r="AC190" s="99"/>
      <c r="AD190" s="146">
        <f t="shared" si="372"/>
        <v>0</v>
      </c>
      <c r="AE190" s="146">
        <f t="shared" si="373"/>
        <v>0</v>
      </c>
      <c r="AF190" s="356">
        <f t="shared" si="374"/>
        <v>0</v>
      </c>
    </row>
    <row r="191" spans="1:32" s="27" customFormat="1" ht="57.75" hidden="1" customHeight="1" x14ac:dyDescent="0.25">
      <c r="A191" s="6">
        <v>911</v>
      </c>
      <c r="B191" s="56"/>
      <c r="C191" s="70">
        <v>27</v>
      </c>
      <c r="D191" s="103" t="s">
        <v>424</v>
      </c>
      <c r="E191" s="105" t="s">
        <v>425</v>
      </c>
      <c r="F191" s="147">
        <v>44639.199999999997</v>
      </c>
      <c r="G191" s="147">
        <v>46779.1</v>
      </c>
      <c r="H191" s="145">
        <v>45522</v>
      </c>
      <c r="I191" s="145"/>
      <c r="J191" s="267"/>
      <c r="K191" s="268"/>
      <c r="L191" s="146">
        <f t="shared" si="286"/>
        <v>44639.199999999997</v>
      </c>
      <c r="M191" s="146">
        <f t="shared" si="287"/>
        <v>46779.1</v>
      </c>
      <c r="N191" s="146">
        <f t="shared" si="288"/>
        <v>45522</v>
      </c>
      <c r="O191" s="145"/>
      <c r="P191" s="269">
        <v>1.6299999999999999E-2</v>
      </c>
      <c r="Q191" s="270">
        <v>2.24E-2</v>
      </c>
      <c r="R191" s="167">
        <f t="shared" si="366"/>
        <v>44639.199999999997</v>
      </c>
      <c r="S191" s="167">
        <f t="shared" si="367"/>
        <v>46779.116300000002</v>
      </c>
      <c r="T191" s="167">
        <f t="shared" si="368"/>
        <v>45522.022400000002</v>
      </c>
      <c r="U191" s="99"/>
      <c r="V191" s="98"/>
      <c r="W191" s="310"/>
      <c r="X191" s="167">
        <f t="shared" si="369"/>
        <v>44639.199999999997</v>
      </c>
      <c r="Y191" s="167">
        <f t="shared" si="370"/>
        <v>46779.116300000002</v>
      </c>
      <c r="Z191" s="172">
        <f t="shared" si="371"/>
        <v>45522.022400000002</v>
      </c>
      <c r="AA191" s="99"/>
      <c r="AB191" s="98"/>
      <c r="AC191" s="310"/>
      <c r="AD191" s="146">
        <f t="shared" si="372"/>
        <v>44639.199999999997</v>
      </c>
      <c r="AE191" s="146">
        <f t="shared" si="373"/>
        <v>46779.116300000002</v>
      </c>
      <c r="AF191" s="356">
        <f t="shared" si="374"/>
        <v>45522.022400000002</v>
      </c>
    </row>
    <row r="192" spans="1:32" s="27" customFormat="1" ht="57.75" hidden="1" customHeight="1" x14ac:dyDescent="0.3">
      <c r="A192" s="6">
        <v>911</v>
      </c>
      <c r="B192" s="56"/>
      <c r="C192" s="70"/>
      <c r="D192" s="223" t="s">
        <v>522</v>
      </c>
      <c r="E192" s="110" t="s">
        <v>521</v>
      </c>
      <c r="F192" s="147">
        <v>0</v>
      </c>
      <c r="G192" s="147">
        <v>0</v>
      </c>
      <c r="H192" s="145">
        <v>0</v>
      </c>
      <c r="I192" s="145">
        <v>2000</v>
      </c>
      <c r="J192" s="145">
        <v>2556.1</v>
      </c>
      <c r="K192" s="145"/>
      <c r="L192" s="146">
        <f t="shared" si="286"/>
        <v>2000</v>
      </c>
      <c r="M192" s="167">
        <f t="shared" si="287"/>
        <v>2556.1</v>
      </c>
      <c r="N192" s="167">
        <f t="shared" si="288"/>
        <v>0</v>
      </c>
      <c r="O192" s="145"/>
      <c r="P192" s="145"/>
      <c r="Q192" s="145"/>
      <c r="R192" s="167">
        <f t="shared" si="366"/>
        <v>2000</v>
      </c>
      <c r="S192" s="167">
        <f t="shared" si="367"/>
        <v>2556.1</v>
      </c>
      <c r="T192" s="167">
        <f t="shared" si="368"/>
        <v>0</v>
      </c>
      <c r="U192" s="99"/>
      <c r="V192" s="99"/>
      <c r="W192" s="99"/>
      <c r="X192" s="167">
        <f t="shared" si="369"/>
        <v>2000</v>
      </c>
      <c r="Y192" s="167">
        <f t="shared" si="370"/>
        <v>2556.1</v>
      </c>
      <c r="Z192" s="172">
        <f t="shared" si="371"/>
        <v>0</v>
      </c>
      <c r="AA192" s="99"/>
      <c r="AB192" s="99"/>
      <c r="AC192" s="99"/>
      <c r="AD192" s="146">
        <f t="shared" si="372"/>
        <v>2000</v>
      </c>
      <c r="AE192" s="146">
        <f t="shared" si="373"/>
        <v>2556.1</v>
      </c>
      <c r="AF192" s="356">
        <f t="shared" si="374"/>
        <v>0</v>
      </c>
    </row>
    <row r="193" spans="1:32" s="8" customFormat="1" ht="36.75" hidden="1" customHeight="1" x14ac:dyDescent="0.25">
      <c r="A193" s="6">
        <v>900</v>
      </c>
      <c r="B193" s="56"/>
      <c r="C193" s="70"/>
      <c r="D193" s="103" t="s">
        <v>354</v>
      </c>
      <c r="E193" s="105" t="s">
        <v>235</v>
      </c>
      <c r="F193" s="147">
        <v>0</v>
      </c>
      <c r="G193" s="147">
        <v>0</v>
      </c>
      <c r="H193" s="145">
        <v>0</v>
      </c>
      <c r="I193" s="145">
        <v>2508.4</v>
      </c>
      <c r="J193" s="145"/>
      <c r="K193" s="145"/>
      <c r="L193" s="146">
        <f>F193+I193+0.1</f>
        <v>2508.5</v>
      </c>
      <c r="M193" s="167">
        <f t="shared" si="287"/>
        <v>0</v>
      </c>
      <c r="N193" s="167">
        <f t="shared" si="288"/>
        <v>0</v>
      </c>
      <c r="O193" s="145"/>
      <c r="P193" s="145"/>
      <c r="Q193" s="145"/>
      <c r="R193" s="167">
        <f>L193+O193</f>
        <v>2508.5</v>
      </c>
      <c r="S193" s="167">
        <f t="shared" si="367"/>
        <v>0</v>
      </c>
      <c r="T193" s="167">
        <f t="shared" si="368"/>
        <v>0</v>
      </c>
      <c r="U193" s="99"/>
      <c r="V193" s="99"/>
      <c r="W193" s="99"/>
      <c r="X193" s="167">
        <f t="shared" si="369"/>
        <v>2508.5</v>
      </c>
      <c r="Y193" s="167">
        <f t="shared" si="370"/>
        <v>0</v>
      </c>
      <c r="Z193" s="172">
        <f t="shared" si="371"/>
        <v>0</v>
      </c>
      <c r="AA193" s="99"/>
      <c r="AB193" s="99"/>
      <c r="AC193" s="99"/>
      <c r="AD193" s="146">
        <f t="shared" si="372"/>
        <v>2508.5</v>
      </c>
      <c r="AE193" s="146">
        <f t="shared" si="373"/>
        <v>0</v>
      </c>
      <c r="AF193" s="356">
        <f t="shared" si="374"/>
        <v>0</v>
      </c>
    </row>
    <row r="194" spans="1:32" s="8" customFormat="1" ht="36.75" hidden="1" customHeight="1" x14ac:dyDescent="0.3">
      <c r="A194" s="6">
        <v>913</v>
      </c>
      <c r="B194" s="56"/>
      <c r="C194" s="70"/>
      <c r="D194" s="103" t="s">
        <v>519</v>
      </c>
      <c r="E194" s="110" t="s">
        <v>520</v>
      </c>
      <c r="F194" s="147">
        <v>0</v>
      </c>
      <c r="G194" s="147">
        <v>0</v>
      </c>
      <c r="H194" s="145">
        <v>0</v>
      </c>
      <c r="I194" s="145">
        <v>150</v>
      </c>
      <c r="J194" s="145"/>
      <c r="K194" s="145"/>
      <c r="L194" s="146">
        <f t="shared" si="286"/>
        <v>150</v>
      </c>
      <c r="M194" s="167">
        <f t="shared" si="287"/>
        <v>0</v>
      </c>
      <c r="N194" s="167">
        <f t="shared" si="288"/>
        <v>0</v>
      </c>
      <c r="O194" s="145"/>
      <c r="P194" s="145"/>
      <c r="Q194" s="145"/>
      <c r="R194" s="167">
        <f t="shared" si="366"/>
        <v>150</v>
      </c>
      <c r="S194" s="167">
        <f t="shared" si="367"/>
        <v>0</v>
      </c>
      <c r="T194" s="167">
        <f t="shared" si="368"/>
        <v>0</v>
      </c>
      <c r="U194" s="99"/>
      <c r="V194" s="99"/>
      <c r="W194" s="99"/>
      <c r="X194" s="167">
        <f t="shared" si="369"/>
        <v>150</v>
      </c>
      <c r="Y194" s="167">
        <f t="shared" si="370"/>
        <v>0</v>
      </c>
      <c r="Z194" s="172">
        <f t="shared" si="371"/>
        <v>0</v>
      </c>
      <c r="AA194" s="99"/>
      <c r="AB194" s="99"/>
      <c r="AC194" s="99"/>
      <c r="AD194" s="146">
        <f t="shared" si="372"/>
        <v>150</v>
      </c>
      <c r="AE194" s="146">
        <f t="shared" si="373"/>
        <v>0</v>
      </c>
      <c r="AF194" s="356">
        <f t="shared" si="374"/>
        <v>0</v>
      </c>
    </row>
    <row r="195" spans="1:32" s="8" customFormat="1" ht="45" hidden="1" customHeight="1" x14ac:dyDescent="0.3">
      <c r="A195" s="6">
        <v>919</v>
      </c>
      <c r="B195" s="56"/>
      <c r="C195" s="70">
        <v>49</v>
      </c>
      <c r="D195" s="103" t="s">
        <v>275</v>
      </c>
      <c r="E195" s="110" t="s">
        <v>468</v>
      </c>
      <c r="F195" s="147">
        <v>19980.3</v>
      </c>
      <c r="G195" s="147">
        <v>21421.8</v>
      </c>
      <c r="H195" s="145">
        <v>21596</v>
      </c>
      <c r="I195" s="145"/>
      <c r="J195" s="145"/>
      <c r="K195" s="145"/>
      <c r="L195" s="146">
        <f t="shared" si="286"/>
        <v>19980.3</v>
      </c>
      <c r="M195" s="167">
        <f t="shared" si="287"/>
        <v>21421.8</v>
      </c>
      <c r="N195" s="167">
        <f t="shared" si="288"/>
        <v>21596</v>
      </c>
      <c r="O195" s="145"/>
      <c r="P195" s="145"/>
      <c r="Q195" s="145"/>
      <c r="R195" s="167">
        <f t="shared" si="366"/>
        <v>19980.3</v>
      </c>
      <c r="S195" s="167">
        <f t="shared" si="367"/>
        <v>21421.8</v>
      </c>
      <c r="T195" s="167">
        <f t="shared" si="368"/>
        <v>21596</v>
      </c>
      <c r="U195" s="99"/>
      <c r="V195" s="99"/>
      <c r="W195" s="99"/>
      <c r="X195" s="167">
        <f t="shared" si="369"/>
        <v>19980.3</v>
      </c>
      <c r="Y195" s="167">
        <f t="shared" si="370"/>
        <v>21421.8</v>
      </c>
      <c r="Z195" s="172">
        <f t="shared" si="371"/>
        <v>21596</v>
      </c>
      <c r="AA195" s="99"/>
      <c r="AB195" s="99"/>
      <c r="AC195" s="99"/>
      <c r="AD195" s="146">
        <f t="shared" si="372"/>
        <v>19980.3</v>
      </c>
      <c r="AE195" s="146">
        <f t="shared" si="373"/>
        <v>21421.8</v>
      </c>
      <c r="AF195" s="356">
        <f t="shared" si="374"/>
        <v>21596</v>
      </c>
    </row>
    <row r="196" spans="1:32" s="8" customFormat="1" ht="24" hidden="1" customHeight="1" x14ac:dyDescent="0.25">
      <c r="A196" s="6"/>
      <c r="B196" s="56"/>
      <c r="C196" s="70"/>
      <c r="D196" s="223" t="s">
        <v>276</v>
      </c>
      <c r="E196" s="271" t="s">
        <v>175</v>
      </c>
      <c r="F196" s="272">
        <f t="shared" ref="F196:M196" si="375">SUM(F197:F207)</f>
        <v>7242.2</v>
      </c>
      <c r="G196" s="272">
        <f t="shared" si="375"/>
        <v>12048.3</v>
      </c>
      <c r="H196" s="273">
        <f t="shared" si="375"/>
        <v>25320.400000000001</v>
      </c>
      <c r="I196" s="273">
        <f t="shared" si="375"/>
        <v>-2150</v>
      </c>
      <c r="J196" s="273">
        <f t="shared" si="375"/>
        <v>-2556.1</v>
      </c>
      <c r="K196" s="273">
        <f t="shared" si="375"/>
        <v>0</v>
      </c>
      <c r="L196" s="273">
        <f t="shared" si="375"/>
        <v>5092.2</v>
      </c>
      <c r="M196" s="274">
        <f t="shared" si="375"/>
        <v>9492.2000000000007</v>
      </c>
      <c r="N196" s="274">
        <f t="shared" ref="N196:S196" si="376">SUM(N197:N207)</f>
        <v>25320.400000000001</v>
      </c>
      <c r="O196" s="273">
        <f t="shared" si="376"/>
        <v>1250</v>
      </c>
      <c r="P196" s="273">
        <f t="shared" si="376"/>
        <v>0</v>
      </c>
      <c r="Q196" s="273">
        <f t="shared" si="376"/>
        <v>0</v>
      </c>
      <c r="R196" s="274">
        <f t="shared" si="376"/>
        <v>6342.2</v>
      </c>
      <c r="S196" s="274">
        <f t="shared" si="376"/>
        <v>9492.2000000000007</v>
      </c>
      <c r="T196" s="274">
        <f t="shared" ref="T196:Y196" si="377">SUM(T197:T207)</f>
        <v>25320.400000000001</v>
      </c>
      <c r="U196" s="274">
        <f t="shared" si="377"/>
        <v>0</v>
      </c>
      <c r="V196" s="274">
        <f t="shared" si="377"/>
        <v>0</v>
      </c>
      <c r="W196" s="274">
        <f t="shared" si="377"/>
        <v>0</v>
      </c>
      <c r="X196" s="274">
        <f t="shared" si="377"/>
        <v>6342.2</v>
      </c>
      <c r="Y196" s="274">
        <f t="shared" si="377"/>
        <v>9492.2000000000007</v>
      </c>
      <c r="Z196" s="324">
        <f>SUM(Z197:Z207)</f>
        <v>25320.400000000001</v>
      </c>
      <c r="AA196" s="274">
        <f t="shared" ref="AA196:AE196" si="378">SUM(AA197:AA207)</f>
        <v>0</v>
      </c>
      <c r="AB196" s="274">
        <f t="shared" si="378"/>
        <v>0</v>
      </c>
      <c r="AC196" s="274">
        <f t="shared" si="378"/>
        <v>0</v>
      </c>
      <c r="AD196" s="273">
        <f t="shared" si="378"/>
        <v>6342.2</v>
      </c>
      <c r="AE196" s="273">
        <f t="shared" si="378"/>
        <v>9492.2000000000007</v>
      </c>
      <c r="AF196" s="272">
        <f>SUM(AF197:AF207)</f>
        <v>25320.400000000001</v>
      </c>
    </row>
    <row r="197" spans="1:32" s="2" customFormat="1" ht="37.5" hidden="1" x14ac:dyDescent="0.25">
      <c r="A197" s="6">
        <v>904</v>
      </c>
      <c r="B197" s="56"/>
      <c r="C197" s="70">
        <v>59</v>
      </c>
      <c r="D197" s="109" t="s">
        <v>75</v>
      </c>
      <c r="E197" s="47" t="s">
        <v>176</v>
      </c>
      <c r="F197" s="147">
        <v>193</v>
      </c>
      <c r="G197" s="147">
        <v>193</v>
      </c>
      <c r="H197" s="145">
        <v>193</v>
      </c>
      <c r="I197" s="145"/>
      <c r="J197" s="145"/>
      <c r="K197" s="145"/>
      <c r="L197" s="146">
        <f t="shared" si="286"/>
        <v>193</v>
      </c>
      <c r="M197" s="167">
        <f t="shared" si="287"/>
        <v>193</v>
      </c>
      <c r="N197" s="167">
        <f t="shared" si="288"/>
        <v>193</v>
      </c>
      <c r="O197" s="145"/>
      <c r="P197" s="145"/>
      <c r="Q197" s="145"/>
      <c r="R197" s="167">
        <f t="shared" ref="R197:R207" si="379">L197+O197</f>
        <v>193</v>
      </c>
      <c r="S197" s="167">
        <f t="shared" ref="S197:S207" si="380">M197+P197</f>
        <v>193</v>
      </c>
      <c r="T197" s="167">
        <f t="shared" ref="T197:T207" si="381">N197+Q197</f>
        <v>193</v>
      </c>
      <c r="U197" s="99"/>
      <c r="V197" s="99"/>
      <c r="W197" s="99"/>
      <c r="X197" s="167">
        <f t="shared" ref="X197:X207" si="382">R197+U197</f>
        <v>193</v>
      </c>
      <c r="Y197" s="167">
        <f t="shared" ref="Y197:Y207" si="383">S197+V197</f>
        <v>193</v>
      </c>
      <c r="Z197" s="172">
        <f t="shared" ref="Z197:Z207" si="384">T197+W197</f>
        <v>193</v>
      </c>
      <c r="AA197" s="99"/>
      <c r="AB197" s="99"/>
      <c r="AC197" s="99"/>
      <c r="AD197" s="146">
        <f t="shared" ref="AD197:AD207" si="385">X197+AA197</f>
        <v>193</v>
      </c>
      <c r="AE197" s="146">
        <f t="shared" ref="AE197:AE207" si="386">Y197+AB197</f>
        <v>193</v>
      </c>
      <c r="AF197" s="356">
        <f t="shared" ref="AF197:AF207" si="387">Z197+AC197</f>
        <v>193</v>
      </c>
    </row>
    <row r="198" spans="1:32" s="29" customFormat="1" ht="18.75" hidden="1" customHeight="1" x14ac:dyDescent="0.25">
      <c r="A198" s="6">
        <v>904</v>
      </c>
      <c r="B198" s="56"/>
      <c r="C198" s="70"/>
      <c r="D198" s="109" t="s">
        <v>365</v>
      </c>
      <c r="E198" s="47" t="s">
        <v>277</v>
      </c>
      <c r="F198" s="147"/>
      <c r="G198" s="147"/>
      <c r="H198" s="145"/>
      <c r="I198" s="145"/>
      <c r="J198" s="145"/>
      <c r="K198" s="145"/>
      <c r="L198" s="146">
        <f t="shared" si="286"/>
        <v>0</v>
      </c>
      <c r="M198" s="167">
        <f t="shared" si="287"/>
        <v>0</v>
      </c>
      <c r="N198" s="167">
        <f t="shared" si="288"/>
        <v>0</v>
      </c>
      <c r="O198" s="145"/>
      <c r="P198" s="145"/>
      <c r="Q198" s="145"/>
      <c r="R198" s="167">
        <f t="shared" si="379"/>
        <v>0</v>
      </c>
      <c r="S198" s="167">
        <f t="shared" si="380"/>
        <v>0</v>
      </c>
      <c r="T198" s="167">
        <f t="shared" si="381"/>
        <v>0</v>
      </c>
      <c r="U198" s="99"/>
      <c r="V198" s="99"/>
      <c r="W198" s="99"/>
      <c r="X198" s="167">
        <f t="shared" si="382"/>
        <v>0</v>
      </c>
      <c r="Y198" s="167">
        <f t="shared" si="383"/>
        <v>0</v>
      </c>
      <c r="Z198" s="172">
        <f t="shared" si="384"/>
        <v>0</v>
      </c>
      <c r="AA198" s="99"/>
      <c r="AB198" s="99"/>
      <c r="AC198" s="99"/>
      <c r="AD198" s="146">
        <f t="shared" si="385"/>
        <v>0</v>
      </c>
      <c r="AE198" s="146">
        <f t="shared" si="386"/>
        <v>0</v>
      </c>
      <c r="AF198" s="356">
        <f t="shared" si="387"/>
        <v>0</v>
      </c>
    </row>
    <row r="199" spans="1:32" s="2" customFormat="1" ht="37.5" hidden="1" x14ac:dyDescent="0.25">
      <c r="A199" s="6">
        <v>911</v>
      </c>
      <c r="B199" s="56"/>
      <c r="C199" s="70">
        <v>34</v>
      </c>
      <c r="D199" s="109" t="s">
        <v>76</v>
      </c>
      <c r="E199" s="47" t="s">
        <v>177</v>
      </c>
      <c r="F199" s="147">
        <v>967.2</v>
      </c>
      <c r="G199" s="147">
        <v>967.2</v>
      </c>
      <c r="H199" s="145">
        <v>967.2</v>
      </c>
      <c r="I199" s="145"/>
      <c r="J199" s="145"/>
      <c r="K199" s="145"/>
      <c r="L199" s="146">
        <f t="shared" si="286"/>
        <v>967.2</v>
      </c>
      <c r="M199" s="167">
        <f t="shared" si="287"/>
        <v>967.2</v>
      </c>
      <c r="N199" s="167">
        <f t="shared" si="288"/>
        <v>967.2</v>
      </c>
      <c r="O199" s="145"/>
      <c r="P199" s="145"/>
      <c r="Q199" s="145"/>
      <c r="R199" s="167">
        <f t="shared" si="379"/>
        <v>967.2</v>
      </c>
      <c r="S199" s="167">
        <f t="shared" si="380"/>
        <v>967.2</v>
      </c>
      <c r="T199" s="167">
        <f t="shared" si="381"/>
        <v>967.2</v>
      </c>
      <c r="U199" s="99"/>
      <c r="V199" s="99"/>
      <c r="W199" s="99"/>
      <c r="X199" s="167">
        <f t="shared" si="382"/>
        <v>967.2</v>
      </c>
      <c r="Y199" s="167">
        <f t="shared" si="383"/>
        <v>967.2</v>
      </c>
      <c r="Z199" s="172">
        <f t="shared" si="384"/>
        <v>967.2</v>
      </c>
      <c r="AA199" s="99"/>
      <c r="AB199" s="99"/>
      <c r="AC199" s="99"/>
      <c r="AD199" s="146">
        <f t="shared" si="385"/>
        <v>967.2</v>
      </c>
      <c r="AE199" s="146">
        <f t="shared" si="386"/>
        <v>967.2</v>
      </c>
      <c r="AF199" s="356">
        <f t="shared" si="387"/>
        <v>967.2</v>
      </c>
    </row>
    <row r="200" spans="1:32" s="8" customFormat="1" ht="37.5" hidden="1" x14ac:dyDescent="0.25">
      <c r="A200" s="6">
        <v>911</v>
      </c>
      <c r="B200" s="56"/>
      <c r="C200" s="70">
        <v>25</v>
      </c>
      <c r="D200" s="109" t="s">
        <v>77</v>
      </c>
      <c r="E200" s="47" t="s">
        <v>178</v>
      </c>
      <c r="F200" s="147">
        <v>292</v>
      </c>
      <c r="G200" s="147">
        <v>292</v>
      </c>
      <c r="H200" s="145">
        <v>292</v>
      </c>
      <c r="I200" s="145"/>
      <c r="J200" s="145"/>
      <c r="K200" s="145"/>
      <c r="L200" s="146">
        <f t="shared" si="286"/>
        <v>292</v>
      </c>
      <c r="M200" s="167">
        <f t="shared" si="287"/>
        <v>292</v>
      </c>
      <c r="N200" s="167">
        <f t="shared" si="288"/>
        <v>292</v>
      </c>
      <c r="O200" s="145"/>
      <c r="P200" s="145"/>
      <c r="Q200" s="145"/>
      <c r="R200" s="167">
        <f t="shared" si="379"/>
        <v>292</v>
      </c>
      <c r="S200" s="167">
        <f t="shared" si="380"/>
        <v>292</v>
      </c>
      <c r="T200" s="167">
        <f t="shared" si="381"/>
        <v>292</v>
      </c>
      <c r="U200" s="99"/>
      <c r="V200" s="99"/>
      <c r="W200" s="99"/>
      <c r="X200" s="167">
        <f t="shared" si="382"/>
        <v>292</v>
      </c>
      <c r="Y200" s="167">
        <f t="shared" si="383"/>
        <v>292</v>
      </c>
      <c r="Z200" s="172">
        <f t="shared" si="384"/>
        <v>292</v>
      </c>
      <c r="AA200" s="99"/>
      <c r="AB200" s="99"/>
      <c r="AC200" s="99"/>
      <c r="AD200" s="146">
        <f t="shared" si="385"/>
        <v>292</v>
      </c>
      <c r="AE200" s="146">
        <f t="shared" si="386"/>
        <v>292</v>
      </c>
      <c r="AF200" s="356">
        <f t="shared" si="387"/>
        <v>292</v>
      </c>
    </row>
    <row r="201" spans="1:32" s="8" customFormat="1" ht="37.5" hidden="1" x14ac:dyDescent="0.25">
      <c r="A201" s="6">
        <v>911</v>
      </c>
      <c r="B201" s="56"/>
      <c r="C201" s="70">
        <v>26</v>
      </c>
      <c r="D201" s="109" t="s">
        <v>78</v>
      </c>
      <c r="E201" s="47" t="s">
        <v>505</v>
      </c>
      <c r="F201" s="147">
        <v>0</v>
      </c>
      <c r="G201" s="147">
        <v>0</v>
      </c>
      <c r="H201" s="145">
        <v>4</v>
      </c>
      <c r="I201" s="145"/>
      <c r="J201" s="145"/>
      <c r="K201" s="145"/>
      <c r="L201" s="146">
        <f t="shared" si="286"/>
        <v>0</v>
      </c>
      <c r="M201" s="167">
        <f t="shared" si="287"/>
        <v>0</v>
      </c>
      <c r="N201" s="167">
        <f t="shared" si="288"/>
        <v>4</v>
      </c>
      <c r="O201" s="145"/>
      <c r="P201" s="145"/>
      <c r="Q201" s="145"/>
      <c r="R201" s="167">
        <f t="shared" si="379"/>
        <v>0</v>
      </c>
      <c r="S201" s="167">
        <f t="shared" si="380"/>
        <v>0</v>
      </c>
      <c r="T201" s="167">
        <f t="shared" si="381"/>
        <v>4</v>
      </c>
      <c r="U201" s="99"/>
      <c r="V201" s="99"/>
      <c r="W201" s="99"/>
      <c r="X201" s="167">
        <f t="shared" si="382"/>
        <v>0</v>
      </c>
      <c r="Y201" s="167">
        <f t="shared" si="383"/>
        <v>0</v>
      </c>
      <c r="Z201" s="172">
        <f t="shared" si="384"/>
        <v>4</v>
      </c>
      <c r="AA201" s="99"/>
      <c r="AB201" s="99"/>
      <c r="AC201" s="99"/>
      <c r="AD201" s="146">
        <f t="shared" si="385"/>
        <v>0</v>
      </c>
      <c r="AE201" s="146">
        <f t="shared" si="386"/>
        <v>0</v>
      </c>
      <c r="AF201" s="356">
        <f t="shared" si="387"/>
        <v>4</v>
      </c>
    </row>
    <row r="202" spans="1:32" s="29" customFormat="1" ht="38.25" hidden="1" customHeight="1" x14ac:dyDescent="0.25">
      <c r="A202" s="6">
        <v>911</v>
      </c>
      <c r="B202" s="56"/>
      <c r="C202" s="70">
        <v>32</v>
      </c>
      <c r="D202" s="107" t="s">
        <v>278</v>
      </c>
      <c r="E202" s="47" t="s">
        <v>510</v>
      </c>
      <c r="F202" s="147">
        <v>2000</v>
      </c>
      <c r="G202" s="147">
        <v>2556.1</v>
      </c>
      <c r="H202" s="145">
        <v>0</v>
      </c>
      <c r="I202" s="145">
        <v>-2000</v>
      </c>
      <c r="J202" s="145">
        <v>-2556.1</v>
      </c>
      <c r="K202" s="145"/>
      <c r="L202" s="146">
        <f t="shared" si="286"/>
        <v>0</v>
      </c>
      <c r="M202" s="146">
        <f t="shared" si="287"/>
        <v>0</v>
      </c>
      <c r="N202" s="146">
        <f t="shared" si="288"/>
        <v>0</v>
      </c>
      <c r="O202" s="145">
        <v>1250</v>
      </c>
      <c r="P202" s="145"/>
      <c r="Q202" s="145"/>
      <c r="R202" s="167">
        <f t="shared" si="379"/>
        <v>1250</v>
      </c>
      <c r="S202" s="167">
        <f t="shared" si="380"/>
        <v>0</v>
      </c>
      <c r="T202" s="167">
        <f t="shared" si="381"/>
        <v>0</v>
      </c>
      <c r="U202" s="99"/>
      <c r="V202" s="99"/>
      <c r="W202" s="99"/>
      <c r="X202" s="167">
        <f t="shared" si="382"/>
        <v>1250</v>
      </c>
      <c r="Y202" s="167">
        <f t="shared" si="383"/>
        <v>0</v>
      </c>
      <c r="Z202" s="172">
        <f t="shared" si="384"/>
        <v>0</v>
      </c>
      <c r="AA202" s="99"/>
      <c r="AB202" s="99"/>
      <c r="AC202" s="99"/>
      <c r="AD202" s="146">
        <f t="shared" si="385"/>
        <v>1250</v>
      </c>
      <c r="AE202" s="146">
        <f t="shared" si="386"/>
        <v>0</v>
      </c>
      <c r="AF202" s="356">
        <f t="shared" si="387"/>
        <v>0</v>
      </c>
    </row>
    <row r="203" spans="1:32" s="30" customFormat="1" ht="22.5" hidden="1" customHeight="1" x14ac:dyDescent="0.25">
      <c r="A203" s="6">
        <v>911</v>
      </c>
      <c r="B203" s="56"/>
      <c r="C203" s="70">
        <v>33</v>
      </c>
      <c r="D203" s="109" t="s">
        <v>386</v>
      </c>
      <c r="E203" s="47" t="s">
        <v>511</v>
      </c>
      <c r="F203" s="147">
        <v>0</v>
      </c>
      <c r="G203" s="147">
        <v>0</v>
      </c>
      <c r="H203" s="145">
        <v>20324.2</v>
      </c>
      <c r="I203" s="145"/>
      <c r="J203" s="145"/>
      <c r="K203" s="145"/>
      <c r="L203" s="146">
        <f t="shared" si="286"/>
        <v>0</v>
      </c>
      <c r="M203" s="167">
        <f t="shared" si="287"/>
        <v>0</v>
      </c>
      <c r="N203" s="167">
        <f t="shared" si="288"/>
        <v>20324.2</v>
      </c>
      <c r="O203" s="145"/>
      <c r="P203" s="145"/>
      <c r="Q203" s="145"/>
      <c r="R203" s="167">
        <f t="shared" si="379"/>
        <v>0</v>
      </c>
      <c r="S203" s="167">
        <f t="shared" si="380"/>
        <v>0</v>
      </c>
      <c r="T203" s="167">
        <f t="shared" si="381"/>
        <v>20324.2</v>
      </c>
      <c r="U203" s="99"/>
      <c r="V203" s="99"/>
      <c r="W203" s="99"/>
      <c r="X203" s="167">
        <f t="shared" si="382"/>
        <v>0</v>
      </c>
      <c r="Y203" s="167">
        <f t="shared" si="383"/>
        <v>0</v>
      </c>
      <c r="Z203" s="172">
        <f t="shared" si="384"/>
        <v>20324.2</v>
      </c>
      <c r="AA203" s="99"/>
      <c r="AB203" s="99"/>
      <c r="AC203" s="99"/>
      <c r="AD203" s="146">
        <f t="shared" si="385"/>
        <v>0</v>
      </c>
      <c r="AE203" s="146">
        <f t="shared" si="386"/>
        <v>0</v>
      </c>
      <c r="AF203" s="356">
        <f t="shared" si="387"/>
        <v>20324.2</v>
      </c>
    </row>
    <row r="204" spans="1:32" s="29" customFormat="1" ht="45" hidden="1" customHeight="1" x14ac:dyDescent="0.25">
      <c r="A204" s="72">
        <v>913</v>
      </c>
      <c r="B204" s="73"/>
      <c r="C204" s="74">
        <v>36</v>
      </c>
      <c r="D204" s="226" t="s">
        <v>79</v>
      </c>
      <c r="E204" s="108" t="s">
        <v>506</v>
      </c>
      <c r="F204" s="149">
        <v>3540</v>
      </c>
      <c r="G204" s="149">
        <v>3540</v>
      </c>
      <c r="H204" s="150">
        <v>3540</v>
      </c>
      <c r="I204" s="145"/>
      <c r="J204" s="145"/>
      <c r="K204" s="145"/>
      <c r="L204" s="146">
        <f t="shared" si="286"/>
        <v>3540</v>
      </c>
      <c r="M204" s="167">
        <f t="shared" si="287"/>
        <v>3540</v>
      </c>
      <c r="N204" s="167">
        <f t="shared" si="288"/>
        <v>3540</v>
      </c>
      <c r="O204" s="145"/>
      <c r="P204" s="145"/>
      <c r="Q204" s="145"/>
      <c r="R204" s="167">
        <f t="shared" si="379"/>
        <v>3540</v>
      </c>
      <c r="S204" s="167">
        <f t="shared" si="380"/>
        <v>3540</v>
      </c>
      <c r="T204" s="167">
        <f t="shared" si="381"/>
        <v>3540</v>
      </c>
      <c r="U204" s="99"/>
      <c r="V204" s="99"/>
      <c r="W204" s="99"/>
      <c r="X204" s="167">
        <f t="shared" si="382"/>
        <v>3540</v>
      </c>
      <c r="Y204" s="167">
        <f t="shared" si="383"/>
        <v>3540</v>
      </c>
      <c r="Z204" s="172">
        <f t="shared" si="384"/>
        <v>3540</v>
      </c>
      <c r="AA204" s="99"/>
      <c r="AB204" s="99"/>
      <c r="AC204" s="99"/>
      <c r="AD204" s="146">
        <f t="shared" si="385"/>
        <v>3540</v>
      </c>
      <c r="AE204" s="146">
        <f t="shared" si="386"/>
        <v>3540</v>
      </c>
      <c r="AF204" s="356">
        <f t="shared" si="387"/>
        <v>3540</v>
      </c>
    </row>
    <row r="205" spans="1:32" s="29" customFormat="1" ht="19.5" hidden="1" customHeight="1" x14ac:dyDescent="0.25">
      <c r="A205" s="6">
        <v>913</v>
      </c>
      <c r="B205" s="56"/>
      <c r="C205" s="70">
        <v>43</v>
      </c>
      <c r="D205" s="109"/>
      <c r="E205" s="47" t="s">
        <v>370</v>
      </c>
      <c r="F205" s="147">
        <v>0</v>
      </c>
      <c r="G205" s="147">
        <v>4500</v>
      </c>
      <c r="H205" s="145">
        <v>0</v>
      </c>
      <c r="I205" s="145"/>
      <c r="J205" s="145"/>
      <c r="K205" s="145"/>
      <c r="L205" s="146">
        <f t="shared" si="286"/>
        <v>0</v>
      </c>
      <c r="M205" s="167">
        <f t="shared" si="287"/>
        <v>4500</v>
      </c>
      <c r="N205" s="167">
        <f t="shared" si="288"/>
        <v>0</v>
      </c>
      <c r="O205" s="145"/>
      <c r="P205" s="145"/>
      <c r="Q205" s="145"/>
      <c r="R205" s="167">
        <f t="shared" si="379"/>
        <v>0</v>
      </c>
      <c r="S205" s="167">
        <f t="shared" si="380"/>
        <v>4500</v>
      </c>
      <c r="T205" s="167">
        <f t="shared" si="381"/>
        <v>0</v>
      </c>
      <c r="U205" s="99"/>
      <c r="V205" s="99"/>
      <c r="W205" s="99"/>
      <c r="X205" s="167">
        <f t="shared" si="382"/>
        <v>0</v>
      </c>
      <c r="Y205" s="167">
        <f t="shared" si="383"/>
        <v>4500</v>
      </c>
      <c r="Z205" s="172">
        <f t="shared" si="384"/>
        <v>0</v>
      </c>
      <c r="AA205" s="99"/>
      <c r="AB205" s="99"/>
      <c r="AC205" s="99"/>
      <c r="AD205" s="146">
        <f t="shared" si="385"/>
        <v>0</v>
      </c>
      <c r="AE205" s="146">
        <f t="shared" si="386"/>
        <v>4500</v>
      </c>
      <c r="AF205" s="356">
        <f t="shared" si="387"/>
        <v>0</v>
      </c>
    </row>
    <row r="206" spans="1:32" s="29" customFormat="1" ht="19.5" hidden="1" customHeight="1" x14ac:dyDescent="0.25">
      <c r="A206" s="6">
        <v>913</v>
      </c>
      <c r="B206" s="56"/>
      <c r="C206" s="70">
        <v>46</v>
      </c>
      <c r="D206" s="109"/>
      <c r="E206" s="47" t="s">
        <v>507</v>
      </c>
      <c r="F206" s="147">
        <v>100</v>
      </c>
      <c r="G206" s="147">
        <v>0</v>
      </c>
      <c r="H206" s="145">
        <v>0</v>
      </c>
      <c r="I206" s="145"/>
      <c r="J206" s="145"/>
      <c r="K206" s="145"/>
      <c r="L206" s="146">
        <f t="shared" si="286"/>
        <v>100</v>
      </c>
      <c r="M206" s="167">
        <f t="shared" si="287"/>
        <v>0</v>
      </c>
      <c r="N206" s="167">
        <f t="shared" si="288"/>
        <v>0</v>
      </c>
      <c r="O206" s="145"/>
      <c r="P206" s="145"/>
      <c r="Q206" s="145"/>
      <c r="R206" s="167">
        <f t="shared" si="379"/>
        <v>100</v>
      </c>
      <c r="S206" s="167">
        <f t="shared" si="380"/>
        <v>0</v>
      </c>
      <c r="T206" s="167">
        <f t="shared" si="381"/>
        <v>0</v>
      </c>
      <c r="U206" s="99"/>
      <c r="V206" s="99"/>
      <c r="W206" s="99"/>
      <c r="X206" s="167">
        <f t="shared" si="382"/>
        <v>100</v>
      </c>
      <c r="Y206" s="167">
        <f t="shared" si="383"/>
        <v>0</v>
      </c>
      <c r="Z206" s="172">
        <f t="shared" si="384"/>
        <v>0</v>
      </c>
      <c r="AA206" s="99"/>
      <c r="AB206" s="99"/>
      <c r="AC206" s="99"/>
      <c r="AD206" s="146">
        <f t="shared" si="385"/>
        <v>100</v>
      </c>
      <c r="AE206" s="146">
        <f t="shared" si="386"/>
        <v>0</v>
      </c>
      <c r="AF206" s="356">
        <f t="shared" si="387"/>
        <v>0</v>
      </c>
    </row>
    <row r="207" spans="1:32" s="29" customFormat="1" ht="40.5" hidden="1" customHeight="1" x14ac:dyDescent="0.25">
      <c r="A207" s="6">
        <v>913</v>
      </c>
      <c r="B207" s="56"/>
      <c r="C207" s="70">
        <v>48</v>
      </c>
      <c r="D207" s="109"/>
      <c r="E207" s="47" t="s">
        <v>509</v>
      </c>
      <c r="F207" s="147">
        <v>150</v>
      </c>
      <c r="G207" s="147">
        <v>0</v>
      </c>
      <c r="H207" s="145">
        <v>0</v>
      </c>
      <c r="I207" s="145">
        <v>-150</v>
      </c>
      <c r="J207" s="145"/>
      <c r="K207" s="145"/>
      <c r="L207" s="146">
        <f t="shared" si="286"/>
        <v>0</v>
      </c>
      <c r="M207" s="167">
        <f t="shared" si="287"/>
        <v>0</v>
      </c>
      <c r="N207" s="167">
        <f t="shared" si="288"/>
        <v>0</v>
      </c>
      <c r="O207" s="145"/>
      <c r="P207" s="145"/>
      <c r="Q207" s="145"/>
      <c r="R207" s="167">
        <f t="shared" si="379"/>
        <v>0</v>
      </c>
      <c r="S207" s="167">
        <f t="shared" si="380"/>
        <v>0</v>
      </c>
      <c r="T207" s="167">
        <f t="shared" si="381"/>
        <v>0</v>
      </c>
      <c r="U207" s="99"/>
      <c r="V207" s="99"/>
      <c r="W207" s="99"/>
      <c r="X207" s="167">
        <f t="shared" si="382"/>
        <v>0</v>
      </c>
      <c r="Y207" s="167">
        <f t="shared" si="383"/>
        <v>0</v>
      </c>
      <c r="Z207" s="172">
        <f t="shared" si="384"/>
        <v>0</v>
      </c>
      <c r="AA207" s="99"/>
      <c r="AB207" s="99"/>
      <c r="AC207" s="99"/>
      <c r="AD207" s="146">
        <f t="shared" si="385"/>
        <v>0</v>
      </c>
      <c r="AE207" s="146">
        <f t="shared" si="386"/>
        <v>0</v>
      </c>
      <c r="AF207" s="356">
        <f t="shared" si="387"/>
        <v>0</v>
      </c>
    </row>
    <row r="208" spans="1:32" s="2" customFormat="1" ht="30" customHeight="1" x14ac:dyDescent="0.25">
      <c r="A208" s="12"/>
      <c r="B208" s="345">
        <v>14</v>
      </c>
      <c r="C208" s="227"/>
      <c r="D208" s="92" t="s">
        <v>279</v>
      </c>
      <c r="E208" s="292" t="s">
        <v>440</v>
      </c>
      <c r="F208" s="293">
        <f t="shared" ref="F208:Z208" si="388">SUM(F209:F227)-F225-F226</f>
        <v>1185569.2999999998</v>
      </c>
      <c r="G208" s="293">
        <f t="shared" si="388"/>
        <v>1188419.3999999999</v>
      </c>
      <c r="H208" s="294">
        <f t="shared" si="388"/>
        <v>1190275.2999999998</v>
      </c>
      <c r="I208" s="294">
        <f t="shared" si="388"/>
        <v>0</v>
      </c>
      <c r="J208" s="294">
        <f t="shared" si="388"/>
        <v>0</v>
      </c>
      <c r="K208" s="294">
        <f t="shared" si="388"/>
        <v>0</v>
      </c>
      <c r="L208" s="294">
        <f t="shared" si="388"/>
        <v>1185569.2999999998</v>
      </c>
      <c r="M208" s="245">
        <f t="shared" si="388"/>
        <v>1188419.3999999999</v>
      </c>
      <c r="N208" s="245">
        <f t="shared" si="388"/>
        <v>1190275.2999999998</v>
      </c>
      <c r="O208" s="294">
        <f t="shared" si="388"/>
        <v>-1813.0999999999997</v>
      </c>
      <c r="P208" s="294">
        <f t="shared" si="388"/>
        <v>0</v>
      </c>
      <c r="Q208" s="294">
        <f t="shared" si="388"/>
        <v>0</v>
      </c>
      <c r="R208" s="245">
        <f t="shared" si="388"/>
        <v>1183756.2</v>
      </c>
      <c r="S208" s="245">
        <f t="shared" si="388"/>
        <v>1188419.3999999999</v>
      </c>
      <c r="T208" s="245">
        <f t="shared" si="388"/>
        <v>1190275.2999999998</v>
      </c>
      <c r="U208" s="245">
        <f t="shared" si="388"/>
        <v>0</v>
      </c>
      <c r="V208" s="245">
        <f t="shared" si="388"/>
        <v>0</v>
      </c>
      <c r="W208" s="245">
        <f t="shared" si="388"/>
        <v>0</v>
      </c>
      <c r="X208" s="245">
        <f t="shared" si="388"/>
        <v>1183756.2</v>
      </c>
      <c r="Y208" s="245">
        <f t="shared" si="388"/>
        <v>1188419.3999999999</v>
      </c>
      <c r="Z208" s="244">
        <f t="shared" si="388"/>
        <v>1190275.2999999998</v>
      </c>
      <c r="AA208" s="245">
        <f t="shared" ref="AA208:AF208" si="389">SUM(AA209:AA227)-AA225-AA226</f>
        <v>99138.4</v>
      </c>
      <c r="AB208" s="245">
        <f t="shared" si="389"/>
        <v>0</v>
      </c>
      <c r="AC208" s="245">
        <f t="shared" si="389"/>
        <v>0</v>
      </c>
      <c r="AD208" s="294">
        <f t="shared" si="389"/>
        <v>1282894.5999999999</v>
      </c>
      <c r="AE208" s="294">
        <f t="shared" si="389"/>
        <v>1188419.3999999999</v>
      </c>
      <c r="AF208" s="293">
        <f t="shared" si="389"/>
        <v>1190275.2999999998</v>
      </c>
    </row>
    <row r="209" spans="1:32" s="8" customFormat="1" ht="56.25" hidden="1" x14ac:dyDescent="0.25">
      <c r="A209" s="6">
        <v>915</v>
      </c>
      <c r="B209" s="56"/>
      <c r="C209" s="70">
        <v>3</v>
      </c>
      <c r="D209" s="51" t="s">
        <v>280</v>
      </c>
      <c r="E209" s="105" t="s">
        <v>180</v>
      </c>
      <c r="F209" s="98">
        <v>201.6</v>
      </c>
      <c r="G209" s="98">
        <v>201.6</v>
      </c>
      <c r="H209" s="99">
        <v>201.6</v>
      </c>
      <c r="I209" s="99"/>
      <c r="J209" s="99"/>
      <c r="K209" s="99"/>
      <c r="L209" s="118">
        <f t="shared" si="286"/>
        <v>201.6</v>
      </c>
      <c r="M209" s="167">
        <f t="shared" si="287"/>
        <v>201.6</v>
      </c>
      <c r="N209" s="167">
        <f t="shared" si="288"/>
        <v>201.6</v>
      </c>
      <c r="O209" s="145"/>
      <c r="P209" s="99"/>
      <c r="Q209" s="99"/>
      <c r="R209" s="167">
        <f t="shared" ref="R209:R226" si="390">L209+O209</f>
        <v>201.6</v>
      </c>
      <c r="S209" s="167">
        <f t="shared" ref="S209:S226" si="391">M209+P209</f>
        <v>201.6</v>
      </c>
      <c r="T209" s="167">
        <f t="shared" ref="T209:T226" si="392">N209+Q209</f>
        <v>201.6</v>
      </c>
      <c r="U209" s="99"/>
      <c r="V209" s="99"/>
      <c r="W209" s="99"/>
      <c r="X209" s="167">
        <f t="shared" ref="X209:X226" si="393">R209+U209</f>
        <v>201.6</v>
      </c>
      <c r="Y209" s="167">
        <f t="shared" ref="Y209:Y226" si="394">S209+V209</f>
        <v>201.6</v>
      </c>
      <c r="Z209" s="172">
        <f t="shared" ref="Z209:Z226" si="395">T209+W209</f>
        <v>201.6</v>
      </c>
      <c r="AA209" s="99"/>
      <c r="AB209" s="99"/>
      <c r="AC209" s="99"/>
      <c r="AD209" s="146">
        <f t="shared" ref="AD209:AD226" si="396">X209+AA209</f>
        <v>201.6</v>
      </c>
      <c r="AE209" s="146">
        <f t="shared" ref="AE209:AE226" si="397">Y209+AB209</f>
        <v>201.6</v>
      </c>
      <c r="AF209" s="356">
        <f t="shared" ref="AF209:AF226" si="398">Z209+AC209</f>
        <v>201.6</v>
      </c>
    </row>
    <row r="210" spans="1:32" s="8" customFormat="1" ht="56.25" hidden="1" x14ac:dyDescent="0.3">
      <c r="A210" s="6">
        <v>911</v>
      </c>
      <c r="B210" s="56"/>
      <c r="C210" s="70">
        <v>35</v>
      </c>
      <c r="D210" s="51" t="s">
        <v>281</v>
      </c>
      <c r="E210" s="110" t="s">
        <v>181</v>
      </c>
      <c r="F210" s="98">
        <v>32916.699999999997</v>
      </c>
      <c r="G210" s="98">
        <v>32916.699999999997</v>
      </c>
      <c r="H210" s="99">
        <v>32916.699999999997</v>
      </c>
      <c r="I210" s="99"/>
      <c r="J210" s="99"/>
      <c r="K210" s="99"/>
      <c r="L210" s="118">
        <f t="shared" ref="L210:L273" si="399">F210+I210</f>
        <v>32916.699999999997</v>
      </c>
      <c r="M210" s="146">
        <f t="shared" ref="M210:M273" si="400">G210+J210</f>
        <v>32916.699999999997</v>
      </c>
      <c r="N210" s="146">
        <f t="shared" ref="N210:N273" si="401">H210+K210</f>
        <v>32916.699999999997</v>
      </c>
      <c r="O210" s="145">
        <v>-1645.9</v>
      </c>
      <c r="P210" s="99"/>
      <c r="Q210" s="99"/>
      <c r="R210" s="167">
        <f t="shared" si="390"/>
        <v>31270.799999999996</v>
      </c>
      <c r="S210" s="167">
        <f t="shared" si="391"/>
        <v>32916.699999999997</v>
      </c>
      <c r="T210" s="167">
        <f t="shared" si="392"/>
        <v>32916.699999999997</v>
      </c>
      <c r="U210" s="99"/>
      <c r="V210" s="99"/>
      <c r="W210" s="99"/>
      <c r="X210" s="167">
        <f t="shared" si="393"/>
        <v>31270.799999999996</v>
      </c>
      <c r="Y210" s="167">
        <f t="shared" si="394"/>
        <v>32916.699999999997</v>
      </c>
      <c r="Z210" s="172">
        <f t="shared" si="395"/>
        <v>32916.699999999997</v>
      </c>
      <c r="AA210" s="99"/>
      <c r="AB210" s="99"/>
      <c r="AC210" s="99"/>
      <c r="AD210" s="146">
        <f t="shared" si="396"/>
        <v>31270.799999999996</v>
      </c>
      <c r="AE210" s="146">
        <f t="shared" si="397"/>
        <v>32916.699999999997</v>
      </c>
      <c r="AF210" s="356">
        <f t="shared" si="398"/>
        <v>32916.699999999997</v>
      </c>
    </row>
    <row r="211" spans="1:32" s="8" customFormat="1" ht="38.25" hidden="1" customHeight="1" x14ac:dyDescent="0.3">
      <c r="A211" s="6">
        <v>911</v>
      </c>
      <c r="B211" s="56"/>
      <c r="C211" s="70">
        <v>20</v>
      </c>
      <c r="D211" s="51" t="s">
        <v>282</v>
      </c>
      <c r="E211" s="110" t="s">
        <v>182</v>
      </c>
      <c r="F211" s="98">
        <v>1808.1</v>
      </c>
      <c r="G211" s="98">
        <v>1808.1</v>
      </c>
      <c r="H211" s="99">
        <v>1808.1</v>
      </c>
      <c r="I211" s="99"/>
      <c r="J211" s="99"/>
      <c r="K211" s="99"/>
      <c r="L211" s="118">
        <f t="shared" si="399"/>
        <v>1808.1</v>
      </c>
      <c r="M211" s="146">
        <f t="shared" si="400"/>
        <v>1808.1</v>
      </c>
      <c r="N211" s="146">
        <f t="shared" si="401"/>
        <v>1808.1</v>
      </c>
      <c r="O211" s="145"/>
      <c r="P211" s="99"/>
      <c r="Q211" s="99"/>
      <c r="R211" s="167">
        <f t="shared" si="390"/>
        <v>1808.1</v>
      </c>
      <c r="S211" s="167">
        <f t="shared" si="391"/>
        <v>1808.1</v>
      </c>
      <c r="T211" s="167">
        <f t="shared" si="392"/>
        <v>1808.1</v>
      </c>
      <c r="U211" s="99"/>
      <c r="V211" s="99"/>
      <c r="W211" s="99"/>
      <c r="X211" s="167">
        <f t="shared" si="393"/>
        <v>1808.1</v>
      </c>
      <c r="Y211" s="167">
        <f t="shared" si="394"/>
        <v>1808.1</v>
      </c>
      <c r="Z211" s="172">
        <f t="shared" si="395"/>
        <v>1808.1</v>
      </c>
      <c r="AA211" s="99"/>
      <c r="AB211" s="99"/>
      <c r="AC211" s="99"/>
      <c r="AD211" s="146">
        <f t="shared" si="396"/>
        <v>1808.1</v>
      </c>
      <c r="AE211" s="146">
        <f t="shared" si="397"/>
        <v>1808.1</v>
      </c>
      <c r="AF211" s="356">
        <f t="shared" si="398"/>
        <v>1808.1</v>
      </c>
    </row>
    <row r="212" spans="1:32" s="8" customFormat="1" ht="75" hidden="1" x14ac:dyDescent="0.3">
      <c r="A212" s="6">
        <v>905</v>
      </c>
      <c r="B212" s="56"/>
      <c r="C212" s="70">
        <v>29</v>
      </c>
      <c r="D212" s="51" t="s">
        <v>283</v>
      </c>
      <c r="E212" s="110" t="s">
        <v>284</v>
      </c>
      <c r="F212" s="147">
        <v>5780</v>
      </c>
      <c r="G212" s="147">
        <v>5780</v>
      </c>
      <c r="H212" s="145">
        <v>5780</v>
      </c>
      <c r="I212" s="145">
        <f>-5780+24445</f>
        <v>18665</v>
      </c>
      <c r="J212" s="145">
        <f>-5780+24596</f>
        <v>18816</v>
      </c>
      <c r="K212" s="145">
        <f>-5780+24596</f>
        <v>18816</v>
      </c>
      <c r="L212" s="146">
        <f t="shared" si="399"/>
        <v>24445</v>
      </c>
      <c r="M212" s="146">
        <f t="shared" si="400"/>
        <v>24596</v>
      </c>
      <c r="N212" s="146">
        <f t="shared" si="401"/>
        <v>24596</v>
      </c>
      <c r="O212" s="145"/>
      <c r="P212" s="145"/>
      <c r="Q212" s="145"/>
      <c r="R212" s="167">
        <f t="shared" si="390"/>
        <v>24445</v>
      </c>
      <c r="S212" s="167">
        <f t="shared" si="391"/>
        <v>24596</v>
      </c>
      <c r="T212" s="167">
        <f t="shared" si="392"/>
        <v>24596</v>
      </c>
      <c r="U212" s="99"/>
      <c r="V212" s="99"/>
      <c r="W212" s="99"/>
      <c r="X212" s="167">
        <f t="shared" si="393"/>
        <v>24445</v>
      </c>
      <c r="Y212" s="167">
        <f t="shared" si="394"/>
        <v>24596</v>
      </c>
      <c r="Z212" s="172">
        <f t="shared" si="395"/>
        <v>24596</v>
      </c>
      <c r="AA212" s="99"/>
      <c r="AB212" s="99"/>
      <c r="AC212" s="99"/>
      <c r="AD212" s="146">
        <f t="shared" si="396"/>
        <v>24445</v>
      </c>
      <c r="AE212" s="146">
        <f t="shared" si="397"/>
        <v>24596</v>
      </c>
      <c r="AF212" s="356">
        <f t="shared" si="398"/>
        <v>24596</v>
      </c>
    </row>
    <row r="213" spans="1:32" s="8" customFormat="1" ht="75" hidden="1" x14ac:dyDescent="0.3">
      <c r="A213" s="6">
        <v>900</v>
      </c>
      <c r="B213" s="56"/>
      <c r="C213" s="70">
        <v>42</v>
      </c>
      <c r="D213" s="51" t="s">
        <v>285</v>
      </c>
      <c r="E213" s="110" t="s">
        <v>223</v>
      </c>
      <c r="F213" s="147">
        <v>16.2</v>
      </c>
      <c r="G213" s="147">
        <v>136.9</v>
      </c>
      <c r="H213" s="145">
        <v>6.5</v>
      </c>
      <c r="I213" s="145"/>
      <c r="J213" s="145"/>
      <c r="K213" s="145"/>
      <c r="L213" s="146">
        <f t="shared" si="399"/>
        <v>16.2</v>
      </c>
      <c r="M213" s="146">
        <f t="shared" si="400"/>
        <v>136.9</v>
      </c>
      <c r="N213" s="146">
        <f t="shared" si="401"/>
        <v>6.5</v>
      </c>
      <c r="O213" s="145"/>
      <c r="P213" s="145"/>
      <c r="Q213" s="145"/>
      <c r="R213" s="167">
        <f t="shared" si="390"/>
        <v>16.2</v>
      </c>
      <c r="S213" s="167">
        <f t="shared" si="391"/>
        <v>136.9</v>
      </c>
      <c r="T213" s="167">
        <f t="shared" si="392"/>
        <v>6.5</v>
      </c>
      <c r="U213" s="99"/>
      <c r="V213" s="99"/>
      <c r="W213" s="99"/>
      <c r="X213" s="167">
        <f t="shared" si="393"/>
        <v>16.2</v>
      </c>
      <c r="Y213" s="167">
        <f t="shared" si="394"/>
        <v>136.9</v>
      </c>
      <c r="Z213" s="172">
        <f t="shared" si="395"/>
        <v>6.5</v>
      </c>
      <c r="AA213" s="99"/>
      <c r="AB213" s="99"/>
      <c r="AC213" s="99"/>
      <c r="AD213" s="146">
        <f t="shared" si="396"/>
        <v>16.2</v>
      </c>
      <c r="AE213" s="146">
        <f t="shared" si="397"/>
        <v>136.9</v>
      </c>
      <c r="AF213" s="356">
        <f t="shared" si="398"/>
        <v>6.5</v>
      </c>
    </row>
    <row r="214" spans="1:32" s="8" customFormat="1" ht="131.25" hidden="1" x14ac:dyDescent="0.3">
      <c r="A214" s="6">
        <v>900</v>
      </c>
      <c r="B214" s="56"/>
      <c r="C214" s="70">
        <v>14</v>
      </c>
      <c r="D214" s="51" t="s">
        <v>470</v>
      </c>
      <c r="E214" s="110" t="s">
        <v>512</v>
      </c>
      <c r="F214" s="147">
        <v>1424.3</v>
      </c>
      <c r="G214" s="147">
        <v>0</v>
      </c>
      <c r="H214" s="145">
        <v>1424.3</v>
      </c>
      <c r="I214" s="145"/>
      <c r="J214" s="145"/>
      <c r="K214" s="145"/>
      <c r="L214" s="146">
        <f t="shared" si="399"/>
        <v>1424.3</v>
      </c>
      <c r="M214" s="146">
        <f t="shared" si="400"/>
        <v>0</v>
      </c>
      <c r="N214" s="146">
        <f t="shared" si="401"/>
        <v>1424.3</v>
      </c>
      <c r="O214" s="145">
        <v>-1424.3</v>
      </c>
      <c r="P214" s="145"/>
      <c r="Q214" s="145"/>
      <c r="R214" s="167">
        <f t="shared" si="390"/>
        <v>0</v>
      </c>
      <c r="S214" s="167">
        <f t="shared" si="391"/>
        <v>0</v>
      </c>
      <c r="T214" s="167">
        <f t="shared" si="392"/>
        <v>1424.3</v>
      </c>
      <c r="U214" s="99"/>
      <c r="V214" s="99"/>
      <c r="W214" s="99"/>
      <c r="X214" s="167">
        <f t="shared" si="393"/>
        <v>0</v>
      </c>
      <c r="Y214" s="167">
        <f t="shared" si="394"/>
        <v>0</v>
      </c>
      <c r="Z214" s="172">
        <f t="shared" si="395"/>
        <v>1424.3</v>
      </c>
      <c r="AA214" s="99"/>
      <c r="AB214" s="99"/>
      <c r="AC214" s="99"/>
      <c r="AD214" s="146">
        <f t="shared" si="396"/>
        <v>0</v>
      </c>
      <c r="AE214" s="146">
        <f t="shared" si="397"/>
        <v>0</v>
      </c>
      <c r="AF214" s="356">
        <f t="shared" si="398"/>
        <v>1424.3</v>
      </c>
    </row>
    <row r="215" spans="1:32" s="8" customFormat="1" ht="75" hidden="1" x14ac:dyDescent="0.3">
      <c r="A215" s="6">
        <v>900</v>
      </c>
      <c r="B215" s="56"/>
      <c r="C215" s="70">
        <v>15</v>
      </c>
      <c r="D215" s="51" t="s">
        <v>286</v>
      </c>
      <c r="E215" s="110" t="s">
        <v>229</v>
      </c>
      <c r="F215" s="147">
        <v>1444</v>
      </c>
      <c r="G215" s="147">
        <v>2197.6999999999998</v>
      </c>
      <c r="H215" s="145">
        <v>968.4</v>
      </c>
      <c r="I215" s="145"/>
      <c r="J215" s="145"/>
      <c r="K215" s="145"/>
      <c r="L215" s="146">
        <f t="shared" si="399"/>
        <v>1444</v>
      </c>
      <c r="M215" s="146">
        <f t="shared" si="400"/>
        <v>2197.6999999999998</v>
      </c>
      <c r="N215" s="146">
        <f t="shared" si="401"/>
        <v>968.4</v>
      </c>
      <c r="O215" s="145">
        <v>18.8</v>
      </c>
      <c r="P215" s="145"/>
      <c r="Q215" s="145"/>
      <c r="R215" s="167">
        <f t="shared" si="390"/>
        <v>1462.8</v>
      </c>
      <c r="S215" s="167">
        <f t="shared" si="391"/>
        <v>2197.6999999999998</v>
      </c>
      <c r="T215" s="167">
        <f t="shared" si="392"/>
        <v>968.4</v>
      </c>
      <c r="U215" s="99"/>
      <c r="V215" s="99"/>
      <c r="W215" s="99"/>
      <c r="X215" s="167">
        <f t="shared" si="393"/>
        <v>1462.8</v>
      </c>
      <c r="Y215" s="167">
        <f t="shared" si="394"/>
        <v>2197.6999999999998</v>
      </c>
      <c r="Z215" s="172">
        <f t="shared" si="395"/>
        <v>968.4</v>
      </c>
      <c r="AA215" s="99"/>
      <c r="AB215" s="99"/>
      <c r="AC215" s="99"/>
      <c r="AD215" s="146">
        <f t="shared" si="396"/>
        <v>1462.8</v>
      </c>
      <c r="AE215" s="146">
        <f t="shared" si="397"/>
        <v>2197.6999999999998</v>
      </c>
      <c r="AF215" s="356">
        <f t="shared" si="398"/>
        <v>968.4</v>
      </c>
    </row>
    <row r="216" spans="1:32" s="29" customFormat="1" ht="56.25" hidden="1" customHeight="1" x14ac:dyDescent="0.25">
      <c r="A216" s="6">
        <v>900</v>
      </c>
      <c r="B216" s="56"/>
      <c r="C216" s="70">
        <v>16</v>
      </c>
      <c r="D216" s="51" t="s">
        <v>287</v>
      </c>
      <c r="E216" s="111" t="s">
        <v>228</v>
      </c>
      <c r="F216" s="147">
        <v>0</v>
      </c>
      <c r="G216" s="147">
        <v>1596.8</v>
      </c>
      <c r="H216" s="145">
        <v>3343.1</v>
      </c>
      <c r="I216" s="145"/>
      <c r="J216" s="145"/>
      <c r="K216" s="145"/>
      <c r="L216" s="146">
        <f t="shared" si="399"/>
        <v>0</v>
      </c>
      <c r="M216" s="146">
        <f t="shared" si="400"/>
        <v>1596.8</v>
      </c>
      <c r="N216" s="146">
        <f t="shared" si="401"/>
        <v>3343.1</v>
      </c>
      <c r="O216" s="145">
        <v>1462.8</v>
      </c>
      <c r="P216" s="145"/>
      <c r="Q216" s="145"/>
      <c r="R216" s="167">
        <f t="shared" si="390"/>
        <v>1462.8</v>
      </c>
      <c r="S216" s="167">
        <f t="shared" si="391"/>
        <v>1596.8</v>
      </c>
      <c r="T216" s="167">
        <f t="shared" si="392"/>
        <v>3343.1</v>
      </c>
      <c r="U216" s="99"/>
      <c r="V216" s="99"/>
      <c r="W216" s="99"/>
      <c r="X216" s="167">
        <f t="shared" si="393"/>
        <v>1462.8</v>
      </c>
      <c r="Y216" s="167">
        <f t="shared" si="394"/>
        <v>1596.8</v>
      </c>
      <c r="Z216" s="172">
        <f t="shared" si="395"/>
        <v>3343.1</v>
      </c>
      <c r="AA216" s="99"/>
      <c r="AB216" s="99"/>
      <c r="AC216" s="99"/>
      <c r="AD216" s="146">
        <f t="shared" si="396"/>
        <v>1462.8</v>
      </c>
      <c r="AE216" s="146">
        <f t="shared" si="397"/>
        <v>1596.8</v>
      </c>
      <c r="AF216" s="356">
        <f t="shared" si="398"/>
        <v>3343.1</v>
      </c>
    </row>
    <row r="217" spans="1:32" s="34" customFormat="1" ht="55.5" hidden="1" customHeight="1" x14ac:dyDescent="0.25">
      <c r="A217" s="6">
        <v>911</v>
      </c>
      <c r="B217" s="56"/>
      <c r="C217" s="70">
        <v>28</v>
      </c>
      <c r="D217" s="51" t="s">
        <v>288</v>
      </c>
      <c r="E217" s="105" t="s">
        <v>183</v>
      </c>
      <c r="F217" s="147">
        <v>1089</v>
      </c>
      <c r="G217" s="147">
        <v>1120</v>
      </c>
      <c r="H217" s="145">
        <v>1165</v>
      </c>
      <c r="I217" s="145"/>
      <c r="J217" s="145"/>
      <c r="K217" s="145"/>
      <c r="L217" s="146">
        <f t="shared" si="399"/>
        <v>1089</v>
      </c>
      <c r="M217" s="146">
        <f t="shared" si="400"/>
        <v>1120</v>
      </c>
      <c r="N217" s="146">
        <f t="shared" si="401"/>
        <v>1165</v>
      </c>
      <c r="O217" s="145"/>
      <c r="P217" s="145"/>
      <c r="Q217" s="145"/>
      <c r="R217" s="167">
        <f t="shared" si="390"/>
        <v>1089</v>
      </c>
      <c r="S217" s="167">
        <f t="shared" si="391"/>
        <v>1120</v>
      </c>
      <c r="T217" s="167">
        <f t="shared" si="392"/>
        <v>1165</v>
      </c>
      <c r="U217" s="99"/>
      <c r="V217" s="99"/>
      <c r="W217" s="99"/>
      <c r="X217" s="167">
        <f t="shared" si="393"/>
        <v>1089</v>
      </c>
      <c r="Y217" s="167">
        <f t="shared" si="394"/>
        <v>1120</v>
      </c>
      <c r="Z217" s="172">
        <f t="shared" si="395"/>
        <v>1165</v>
      </c>
      <c r="AA217" s="99"/>
      <c r="AB217" s="99"/>
      <c r="AC217" s="99"/>
      <c r="AD217" s="146">
        <f t="shared" si="396"/>
        <v>1089</v>
      </c>
      <c r="AE217" s="146">
        <f t="shared" si="397"/>
        <v>1120</v>
      </c>
      <c r="AF217" s="356">
        <f t="shared" si="398"/>
        <v>1165</v>
      </c>
    </row>
    <row r="218" spans="1:32" s="34" customFormat="1" ht="53.25" hidden="1" customHeight="1" x14ac:dyDescent="0.25">
      <c r="A218" s="12">
        <v>915</v>
      </c>
      <c r="B218" s="12"/>
      <c r="C218" s="12"/>
      <c r="D218" s="90" t="s">
        <v>289</v>
      </c>
      <c r="E218" s="91" t="s">
        <v>184</v>
      </c>
      <c r="F218" s="147"/>
      <c r="G218" s="151"/>
      <c r="H218" s="152"/>
      <c r="I218" s="145"/>
      <c r="J218" s="145"/>
      <c r="K218" s="145"/>
      <c r="L218" s="146">
        <f t="shared" si="399"/>
        <v>0</v>
      </c>
      <c r="M218" s="231">
        <f t="shared" si="400"/>
        <v>0</v>
      </c>
      <c r="N218" s="231">
        <f t="shared" si="401"/>
        <v>0</v>
      </c>
      <c r="O218" s="145"/>
      <c r="P218" s="145"/>
      <c r="Q218" s="145"/>
      <c r="R218" s="167">
        <f t="shared" si="390"/>
        <v>0</v>
      </c>
      <c r="S218" s="302">
        <f t="shared" si="391"/>
        <v>0</v>
      </c>
      <c r="T218" s="302">
        <f t="shared" si="392"/>
        <v>0</v>
      </c>
      <c r="U218" s="99"/>
      <c r="V218" s="99"/>
      <c r="W218" s="99"/>
      <c r="X218" s="167">
        <f t="shared" si="393"/>
        <v>0</v>
      </c>
      <c r="Y218" s="302">
        <f t="shared" si="394"/>
        <v>0</v>
      </c>
      <c r="Z218" s="320">
        <f t="shared" si="395"/>
        <v>0</v>
      </c>
      <c r="AA218" s="99"/>
      <c r="AB218" s="99"/>
      <c r="AC218" s="99"/>
      <c r="AD218" s="146">
        <f t="shared" si="396"/>
        <v>0</v>
      </c>
      <c r="AE218" s="231">
        <f t="shared" si="397"/>
        <v>0</v>
      </c>
      <c r="AF218" s="357">
        <f t="shared" si="398"/>
        <v>0</v>
      </c>
    </row>
    <row r="219" spans="1:32" s="34" customFormat="1" ht="54.75" hidden="1" customHeight="1" x14ac:dyDescent="0.25">
      <c r="A219" s="12">
        <v>915</v>
      </c>
      <c r="B219" s="12"/>
      <c r="C219" s="12"/>
      <c r="D219" s="90" t="s">
        <v>290</v>
      </c>
      <c r="E219" s="91" t="s">
        <v>185</v>
      </c>
      <c r="F219" s="153"/>
      <c r="G219" s="154"/>
      <c r="H219" s="155"/>
      <c r="I219" s="145"/>
      <c r="J219" s="145"/>
      <c r="K219" s="145"/>
      <c r="L219" s="146">
        <f t="shared" si="399"/>
        <v>0</v>
      </c>
      <c r="M219" s="231">
        <f t="shared" si="400"/>
        <v>0</v>
      </c>
      <c r="N219" s="231">
        <f t="shared" si="401"/>
        <v>0</v>
      </c>
      <c r="O219" s="145"/>
      <c r="P219" s="145"/>
      <c r="Q219" s="145"/>
      <c r="R219" s="167">
        <f t="shared" si="390"/>
        <v>0</v>
      </c>
      <c r="S219" s="302">
        <f t="shared" si="391"/>
        <v>0</v>
      </c>
      <c r="T219" s="302">
        <f t="shared" si="392"/>
        <v>0</v>
      </c>
      <c r="U219" s="99"/>
      <c r="V219" s="99"/>
      <c r="W219" s="99"/>
      <c r="X219" s="167">
        <f t="shared" si="393"/>
        <v>0</v>
      </c>
      <c r="Y219" s="302">
        <f t="shared" si="394"/>
        <v>0</v>
      </c>
      <c r="Z219" s="320">
        <f t="shared" si="395"/>
        <v>0</v>
      </c>
      <c r="AA219" s="99"/>
      <c r="AB219" s="99"/>
      <c r="AC219" s="99"/>
      <c r="AD219" s="146">
        <f t="shared" si="396"/>
        <v>0</v>
      </c>
      <c r="AE219" s="231">
        <f t="shared" si="397"/>
        <v>0</v>
      </c>
      <c r="AF219" s="357">
        <f t="shared" si="398"/>
        <v>0</v>
      </c>
    </row>
    <row r="220" spans="1:32" s="34" customFormat="1" ht="81" hidden="1" customHeight="1" x14ac:dyDescent="0.25">
      <c r="A220" s="12">
        <v>915</v>
      </c>
      <c r="B220" s="12"/>
      <c r="C220" s="12"/>
      <c r="D220" s="90" t="s">
        <v>291</v>
      </c>
      <c r="E220" s="91" t="s">
        <v>186</v>
      </c>
      <c r="F220" s="153"/>
      <c r="G220" s="154"/>
      <c r="H220" s="155"/>
      <c r="I220" s="145"/>
      <c r="J220" s="145"/>
      <c r="K220" s="145"/>
      <c r="L220" s="146">
        <f t="shared" si="399"/>
        <v>0</v>
      </c>
      <c r="M220" s="231">
        <f t="shared" si="400"/>
        <v>0</v>
      </c>
      <c r="N220" s="231">
        <f t="shared" si="401"/>
        <v>0</v>
      </c>
      <c r="O220" s="145"/>
      <c r="P220" s="145"/>
      <c r="Q220" s="145"/>
      <c r="R220" s="167">
        <f t="shared" si="390"/>
        <v>0</v>
      </c>
      <c r="S220" s="302">
        <f t="shared" si="391"/>
        <v>0</v>
      </c>
      <c r="T220" s="302">
        <f t="shared" si="392"/>
        <v>0</v>
      </c>
      <c r="U220" s="99"/>
      <c r="V220" s="99"/>
      <c r="W220" s="99"/>
      <c r="X220" s="167">
        <f t="shared" si="393"/>
        <v>0</v>
      </c>
      <c r="Y220" s="302">
        <f t="shared" si="394"/>
        <v>0</v>
      </c>
      <c r="Z220" s="320">
        <f t="shared" si="395"/>
        <v>0</v>
      </c>
      <c r="AA220" s="99"/>
      <c r="AB220" s="99"/>
      <c r="AC220" s="99"/>
      <c r="AD220" s="146">
        <f t="shared" si="396"/>
        <v>0</v>
      </c>
      <c r="AE220" s="231">
        <f t="shared" si="397"/>
        <v>0</v>
      </c>
      <c r="AF220" s="357">
        <f t="shared" si="398"/>
        <v>0</v>
      </c>
    </row>
    <row r="221" spans="1:32" s="8" customFormat="1" ht="41.25" hidden="1" customHeight="1" x14ac:dyDescent="0.25">
      <c r="A221" s="6">
        <v>900</v>
      </c>
      <c r="B221" s="56"/>
      <c r="C221" s="70">
        <v>43</v>
      </c>
      <c r="D221" s="51" t="s">
        <v>366</v>
      </c>
      <c r="E221" s="111" t="s">
        <v>367</v>
      </c>
      <c r="F221" s="147">
        <v>1106.5</v>
      </c>
      <c r="G221" s="147">
        <v>0</v>
      </c>
      <c r="H221" s="145">
        <v>0</v>
      </c>
      <c r="I221" s="145"/>
      <c r="J221" s="145"/>
      <c r="K221" s="145"/>
      <c r="L221" s="146">
        <f t="shared" si="399"/>
        <v>1106.5</v>
      </c>
      <c r="M221" s="146">
        <f t="shared" si="400"/>
        <v>0</v>
      </c>
      <c r="N221" s="146">
        <f t="shared" si="401"/>
        <v>0</v>
      </c>
      <c r="O221" s="145">
        <v>110.8</v>
      </c>
      <c r="P221" s="145"/>
      <c r="Q221" s="145"/>
      <c r="R221" s="167">
        <f t="shared" si="390"/>
        <v>1217.3</v>
      </c>
      <c r="S221" s="167">
        <f t="shared" si="391"/>
        <v>0</v>
      </c>
      <c r="T221" s="167">
        <f t="shared" si="392"/>
        <v>0</v>
      </c>
      <c r="U221" s="99"/>
      <c r="V221" s="99"/>
      <c r="W221" s="99"/>
      <c r="X221" s="167">
        <f t="shared" si="393"/>
        <v>1217.3</v>
      </c>
      <c r="Y221" s="167">
        <f t="shared" si="394"/>
        <v>0</v>
      </c>
      <c r="Z221" s="172">
        <f t="shared" si="395"/>
        <v>0</v>
      </c>
      <c r="AA221" s="99"/>
      <c r="AB221" s="99"/>
      <c r="AC221" s="99"/>
      <c r="AD221" s="146">
        <f t="shared" si="396"/>
        <v>1217.3</v>
      </c>
      <c r="AE221" s="146">
        <f t="shared" si="397"/>
        <v>0</v>
      </c>
      <c r="AF221" s="356">
        <f t="shared" si="398"/>
        <v>0</v>
      </c>
    </row>
    <row r="222" spans="1:32" s="8" customFormat="1" ht="36" hidden="1" customHeight="1" x14ac:dyDescent="0.25">
      <c r="A222" s="6">
        <v>915</v>
      </c>
      <c r="B222" s="56"/>
      <c r="C222" s="56"/>
      <c r="D222" s="224" t="s">
        <v>352</v>
      </c>
      <c r="E222" s="114" t="s">
        <v>351</v>
      </c>
      <c r="F222" s="147"/>
      <c r="G222" s="147"/>
      <c r="H222" s="145"/>
      <c r="I222" s="145"/>
      <c r="J222" s="145"/>
      <c r="K222" s="145"/>
      <c r="L222" s="146">
        <f t="shared" si="399"/>
        <v>0</v>
      </c>
      <c r="M222" s="146">
        <f t="shared" si="400"/>
        <v>0</v>
      </c>
      <c r="N222" s="146">
        <f t="shared" si="401"/>
        <v>0</v>
      </c>
      <c r="O222" s="145"/>
      <c r="P222" s="145"/>
      <c r="Q222" s="145"/>
      <c r="R222" s="167">
        <f t="shared" si="390"/>
        <v>0</v>
      </c>
      <c r="S222" s="167">
        <f t="shared" si="391"/>
        <v>0</v>
      </c>
      <c r="T222" s="167">
        <f t="shared" si="392"/>
        <v>0</v>
      </c>
      <c r="U222" s="99"/>
      <c r="V222" s="99"/>
      <c r="W222" s="99"/>
      <c r="X222" s="167">
        <f t="shared" si="393"/>
        <v>0</v>
      </c>
      <c r="Y222" s="167">
        <f t="shared" si="394"/>
        <v>0</v>
      </c>
      <c r="Z222" s="172">
        <f t="shared" si="395"/>
        <v>0</v>
      </c>
      <c r="AA222" s="99"/>
      <c r="AB222" s="99"/>
      <c r="AC222" s="99"/>
      <c r="AD222" s="146">
        <f t="shared" si="396"/>
        <v>0</v>
      </c>
      <c r="AE222" s="146">
        <f t="shared" si="397"/>
        <v>0</v>
      </c>
      <c r="AF222" s="356">
        <f t="shared" si="398"/>
        <v>0</v>
      </c>
    </row>
    <row r="223" spans="1:32" s="29" customFormat="1" ht="36" hidden="1" customHeight="1" x14ac:dyDescent="0.25">
      <c r="A223" s="6">
        <v>915</v>
      </c>
      <c r="B223" s="6"/>
      <c r="C223" s="6"/>
      <c r="D223" s="90" t="s">
        <v>292</v>
      </c>
      <c r="E223" s="91" t="s">
        <v>230</v>
      </c>
      <c r="F223" s="154"/>
      <c r="G223" s="154"/>
      <c r="H223" s="155"/>
      <c r="I223" s="145"/>
      <c r="J223" s="145"/>
      <c r="K223" s="145"/>
      <c r="L223" s="146">
        <f t="shared" si="399"/>
        <v>0</v>
      </c>
      <c r="M223" s="231">
        <f t="shared" si="400"/>
        <v>0</v>
      </c>
      <c r="N223" s="231">
        <f t="shared" si="401"/>
        <v>0</v>
      </c>
      <c r="O223" s="145"/>
      <c r="P223" s="145"/>
      <c r="Q223" s="145"/>
      <c r="R223" s="167">
        <f t="shared" si="390"/>
        <v>0</v>
      </c>
      <c r="S223" s="302">
        <f t="shared" si="391"/>
        <v>0</v>
      </c>
      <c r="T223" s="302">
        <f t="shared" si="392"/>
        <v>0</v>
      </c>
      <c r="U223" s="99"/>
      <c r="V223" s="99"/>
      <c r="W223" s="99"/>
      <c r="X223" s="167">
        <f t="shared" si="393"/>
        <v>0</v>
      </c>
      <c r="Y223" s="302">
        <f t="shared" si="394"/>
        <v>0</v>
      </c>
      <c r="Z223" s="320">
        <f t="shared" si="395"/>
        <v>0</v>
      </c>
      <c r="AA223" s="99"/>
      <c r="AB223" s="99"/>
      <c r="AC223" s="99"/>
      <c r="AD223" s="146">
        <f t="shared" si="396"/>
        <v>0</v>
      </c>
      <c r="AE223" s="231">
        <f t="shared" si="397"/>
        <v>0</v>
      </c>
      <c r="AF223" s="357">
        <f t="shared" si="398"/>
        <v>0</v>
      </c>
    </row>
    <row r="224" spans="1:32" s="27" customFormat="1" ht="36" customHeight="1" x14ac:dyDescent="0.3">
      <c r="A224" s="12">
        <v>900</v>
      </c>
      <c r="B224" s="227"/>
      <c r="C224" s="227"/>
      <c r="D224" s="289" t="s">
        <v>373</v>
      </c>
      <c r="E224" s="344" t="s">
        <v>374</v>
      </c>
      <c r="F224" s="148">
        <f>F225+F226</f>
        <v>0</v>
      </c>
      <c r="G224" s="148">
        <f>G225+G226</f>
        <v>0</v>
      </c>
      <c r="H224" s="228">
        <f>H225+H226</f>
        <v>0</v>
      </c>
      <c r="I224" s="228"/>
      <c r="J224" s="228"/>
      <c r="K224" s="228"/>
      <c r="L224" s="102">
        <f t="shared" si="399"/>
        <v>0</v>
      </c>
      <c r="M224" s="102">
        <f t="shared" si="400"/>
        <v>0</v>
      </c>
      <c r="N224" s="102">
        <f t="shared" si="401"/>
        <v>0</v>
      </c>
      <c r="O224" s="228"/>
      <c r="P224" s="228"/>
      <c r="Q224" s="228"/>
      <c r="R224" s="247">
        <f t="shared" si="390"/>
        <v>0</v>
      </c>
      <c r="S224" s="247">
        <f t="shared" si="391"/>
        <v>0</v>
      </c>
      <c r="T224" s="247">
        <f t="shared" si="392"/>
        <v>0</v>
      </c>
      <c r="U224" s="295"/>
      <c r="V224" s="295"/>
      <c r="W224" s="295"/>
      <c r="X224" s="247">
        <f t="shared" si="393"/>
        <v>0</v>
      </c>
      <c r="Y224" s="247">
        <f t="shared" si="394"/>
        <v>0</v>
      </c>
      <c r="Z224" s="246">
        <f t="shared" si="395"/>
        <v>0</v>
      </c>
      <c r="AA224" s="295">
        <v>99138.4</v>
      </c>
      <c r="AB224" s="295"/>
      <c r="AC224" s="295"/>
      <c r="AD224" s="102">
        <f t="shared" si="396"/>
        <v>99138.4</v>
      </c>
      <c r="AE224" s="102">
        <f t="shared" si="397"/>
        <v>0</v>
      </c>
      <c r="AF224" s="358">
        <f t="shared" si="398"/>
        <v>0</v>
      </c>
    </row>
    <row r="225" spans="1:32" s="27" customFormat="1" ht="36" hidden="1" customHeight="1" x14ac:dyDescent="0.3">
      <c r="A225" s="6">
        <v>915</v>
      </c>
      <c r="B225" s="56"/>
      <c r="C225" s="56"/>
      <c r="D225" s="90" t="s">
        <v>432</v>
      </c>
      <c r="E225" s="225" t="s">
        <v>433</v>
      </c>
      <c r="F225" s="147"/>
      <c r="G225" s="147"/>
      <c r="H225" s="145"/>
      <c r="I225" s="145"/>
      <c r="J225" s="145"/>
      <c r="K225" s="145"/>
      <c r="L225" s="146">
        <f t="shared" si="399"/>
        <v>0</v>
      </c>
      <c r="M225" s="146">
        <f t="shared" si="400"/>
        <v>0</v>
      </c>
      <c r="N225" s="146">
        <f t="shared" si="401"/>
        <v>0</v>
      </c>
      <c r="O225" s="145"/>
      <c r="P225" s="145"/>
      <c r="Q225" s="145"/>
      <c r="R225" s="167">
        <f t="shared" si="390"/>
        <v>0</v>
      </c>
      <c r="S225" s="167">
        <f t="shared" si="391"/>
        <v>0</v>
      </c>
      <c r="T225" s="167">
        <f t="shared" si="392"/>
        <v>0</v>
      </c>
      <c r="U225" s="99"/>
      <c r="V225" s="99"/>
      <c r="W225" s="99"/>
      <c r="X225" s="167">
        <f t="shared" si="393"/>
        <v>0</v>
      </c>
      <c r="Y225" s="167">
        <f t="shared" si="394"/>
        <v>0</v>
      </c>
      <c r="Z225" s="172">
        <f t="shared" si="395"/>
        <v>0</v>
      </c>
      <c r="AA225" s="99"/>
      <c r="AB225" s="99"/>
      <c r="AC225" s="99"/>
      <c r="AD225" s="146">
        <f t="shared" si="396"/>
        <v>0</v>
      </c>
      <c r="AE225" s="146">
        <f t="shared" si="397"/>
        <v>0</v>
      </c>
      <c r="AF225" s="356">
        <f t="shared" si="398"/>
        <v>0</v>
      </c>
    </row>
    <row r="226" spans="1:32" s="27" customFormat="1" ht="36" hidden="1" customHeight="1" x14ac:dyDescent="0.3">
      <c r="A226" s="6">
        <v>915</v>
      </c>
      <c r="B226" s="56"/>
      <c r="C226" s="56"/>
      <c r="D226" s="90" t="s">
        <v>434</v>
      </c>
      <c r="E226" s="225" t="s">
        <v>435</v>
      </c>
      <c r="F226" s="147"/>
      <c r="G226" s="147"/>
      <c r="H226" s="145"/>
      <c r="I226" s="145"/>
      <c r="J226" s="145"/>
      <c r="K226" s="145"/>
      <c r="L226" s="146">
        <f t="shared" si="399"/>
        <v>0</v>
      </c>
      <c r="M226" s="146">
        <f t="shared" si="400"/>
        <v>0</v>
      </c>
      <c r="N226" s="146">
        <f t="shared" si="401"/>
        <v>0</v>
      </c>
      <c r="O226" s="145"/>
      <c r="P226" s="145"/>
      <c r="Q226" s="145"/>
      <c r="R226" s="167">
        <f t="shared" si="390"/>
        <v>0</v>
      </c>
      <c r="S226" s="167">
        <f t="shared" si="391"/>
        <v>0</v>
      </c>
      <c r="T226" s="167">
        <f t="shared" si="392"/>
        <v>0</v>
      </c>
      <c r="U226" s="99"/>
      <c r="V226" s="99"/>
      <c r="W226" s="99"/>
      <c r="X226" s="167">
        <f t="shared" si="393"/>
        <v>0</v>
      </c>
      <c r="Y226" s="167">
        <f t="shared" si="394"/>
        <v>0</v>
      </c>
      <c r="Z226" s="172">
        <f t="shared" si="395"/>
        <v>0</v>
      </c>
      <c r="AA226" s="99"/>
      <c r="AB226" s="99"/>
      <c r="AC226" s="99"/>
      <c r="AD226" s="146">
        <f t="shared" si="396"/>
        <v>0</v>
      </c>
      <c r="AE226" s="146">
        <f t="shared" si="397"/>
        <v>0</v>
      </c>
      <c r="AF226" s="356">
        <f t="shared" si="398"/>
        <v>0</v>
      </c>
    </row>
    <row r="227" spans="1:32" s="8" customFormat="1" ht="56.25" hidden="1" x14ac:dyDescent="0.3">
      <c r="A227" s="75"/>
      <c r="B227" s="76"/>
      <c r="C227" s="76"/>
      <c r="D227" s="51" t="s">
        <v>293</v>
      </c>
      <c r="E227" s="261" t="s">
        <v>441</v>
      </c>
      <c r="F227" s="157">
        <f t="shared" ref="F227:M227" si="402">SUM(F228:F262)</f>
        <v>1139782.8999999999</v>
      </c>
      <c r="G227" s="157">
        <f t="shared" si="402"/>
        <v>1142661.5999999999</v>
      </c>
      <c r="H227" s="158">
        <f t="shared" si="402"/>
        <v>1142661.5999999999</v>
      </c>
      <c r="I227" s="158">
        <f t="shared" si="402"/>
        <v>-18665</v>
      </c>
      <c r="J227" s="158">
        <f t="shared" si="402"/>
        <v>-18816</v>
      </c>
      <c r="K227" s="158">
        <f t="shared" si="402"/>
        <v>-18816</v>
      </c>
      <c r="L227" s="158">
        <f t="shared" si="402"/>
        <v>1121117.8999999999</v>
      </c>
      <c r="M227" s="158">
        <f t="shared" si="402"/>
        <v>1123845.5999999999</v>
      </c>
      <c r="N227" s="158">
        <f t="shared" ref="N227:S227" si="403">SUM(N228:N262)</f>
        <v>1123845.5999999999</v>
      </c>
      <c r="O227" s="158">
        <f>SUM(O228:O262)</f>
        <v>-335.29999999999995</v>
      </c>
      <c r="P227" s="158">
        <f t="shared" si="403"/>
        <v>0</v>
      </c>
      <c r="Q227" s="158">
        <f t="shared" si="403"/>
        <v>0</v>
      </c>
      <c r="R227" s="168">
        <f t="shared" si="403"/>
        <v>1120782.5999999999</v>
      </c>
      <c r="S227" s="168">
        <f t="shared" si="403"/>
        <v>1123845.5999999999</v>
      </c>
      <c r="T227" s="168">
        <f t="shared" ref="T227:Z227" si="404">SUM(T228:T262)</f>
        <v>1123845.5999999999</v>
      </c>
      <c r="U227" s="168">
        <f t="shared" si="404"/>
        <v>0</v>
      </c>
      <c r="V227" s="168">
        <f t="shared" si="404"/>
        <v>0</v>
      </c>
      <c r="W227" s="168">
        <f t="shared" si="404"/>
        <v>0</v>
      </c>
      <c r="X227" s="168">
        <f t="shared" si="404"/>
        <v>1120782.5999999999</v>
      </c>
      <c r="Y227" s="168">
        <f t="shared" si="404"/>
        <v>1123845.5999999999</v>
      </c>
      <c r="Z227" s="169">
        <f t="shared" si="404"/>
        <v>1123845.5999999999</v>
      </c>
      <c r="AA227" s="168">
        <f t="shared" ref="AA227:AF227" si="405">SUM(AA228:AA262)</f>
        <v>0</v>
      </c>
      <c r="AB227" s="168">
        <f t="shared" si="405"/>
        <v>0</v>
      </c>
      <c r="AC227" s="168">
        <f t="shared" si="405"/>
        <v>0</v>
      </c>
      <c r="AD227" s="158">
        <f t="shared" si="405"/>
        <v>1120782.5999999999</v>
      </c>
      <c r="AE227" s="158">
        <f t="shared" si="405"/>
        <v>1123845.5999999999</v>
      </c>
      <c r="AF227" s="157">
        <f t="shared" si="405"/>
        <v>1123845.5999999999</v>
      </c>
    </row>
    <row r="228" spans="1:32" s="8" customFormat="1" ht="37.5" hidden="1" x14ac:dyDescent="0.3">
      <c r="A228" s="6">
        <v>900</v>
      </c>
      <c r="B228" s="56"/>
      <c r="C228" s="70">
        <v>26</v>
      </c>
      <c r="D228" s="107" t="s">
        <v>80</v>
      </c>
      <c r="E228" s="110" t="s">
        <v>187</v>
      </c>
      <c r="F228" s="147">
        <v>389</v>
      </c>
      <c r="G228" s="147">
        <v>389</v>
      </c>
      <c r="H228" s="145">
        <v>389</v>
      </c>
      <c r="I228" s="145"/>
      <c r="J228" s="145"/>
      <c r="K228" s="145"/>
      <c r="L228" s="146">
        <f t="shared" si="399"/>
        <v>389</v>
      </c>
      <c r="M228" s="146">
        <f t="shared" si="400"/>
        <v>389</v>
      </c>
      <c r="N228" s="146">
        <f t="shared" si="401"/>
        <v>389</v>
      </c>
      <c r="O228" s="145"/>
      <c r="P228" s="145"/>
      <c r="Q228" s="145"/>
      <c r="R228" s="167">
        <f t="shared" ref="R228:R262" si="406">L228+O228</f>
        <v>389</v>
      </c>
      <c r="S228" s="167">
        <f t="shared" ref="S228:S262" si="407">M228+P228</f>
        <v>389</v>
      </c>
      <c r="T228" s="167">
        <f t="shared" ref="T228:T262" si="408">N228+Q228</f>
        <v>389</v>
      </c>
      <c r="U228" s="99"/>
      <c r="V228" s="99"/>
      <c r="W228" s="99"/>
      <c r="X228" s="167">
        <f t="shared" ref="X228:X262" si="409">R228+U228</f>
        <v>389</v>
      </c>
      <c r="Y228" s="167">
        <f t="shared" ref="Y228:Y262" si="410">S228+V228</f>
        <v>389</v>
      </c>
      <c r="Z228" s="172">
        <f t="shared" ref="Z228:Z262" si="411">T228+W228</f>
        <v>389</v>
      </c>
      <c r="AA228" s="99"/>
      <c r="AB228" s="99"/>
      <c r="AC228" s="99"/>
      <c r="AD228" s="146">
        <f t="shared" ref="AD228:AD262" si="412">X228+AA228</f>
        <v>389</v>
      </c>
      <c r="AE228" s="146">
        <f t="shared" ref="AE228:AE262" si="413">Y228+AB228</f>
        <v>389</v>
      </c>
      <c r="AF228" s="356">
        <f t="shared" ref="AF228:AF262" si="414">Z228+AC228</f>
        <v>389</v>
      </c>
    </row>
    <row r="229" spans="1:32" s="8" customFormat="1" ht="56.25" hidden="1" x14ac:dyDescent="0.25">
      <c r="A229" s="6">
        <v>855</v>
      </c>
      <c r="B229" s="56"/>
      <c r="C229" s="70">
        <v>30</v>
      </c>
      <c r="D229" s="107" t="s">
        <v>82</v>
      </c>
      <c r="E229" s="112" t="s">
        <v>224</v>
      </c>
      <c r="F229" s="147">
        <v>1280</v>
      </c>
      <c r="G229" s="147">
        <v>1280</v>
      </c>
      <c r="H229" s="145">
        <v>1280</v>
      </c>
      <c r="I229" s="145"/>
      <c r="J229" s="145"/>
      <c r="K229" s="145"/>
      <c r="L229" s="146">
        <f t="shared" si="399"/>
        <v>1280</v>
      </c>
      <c r="M229" s="146">
        <f t="shared" si="400"/>
        <v>1280</v>
      </c>
      <c r="N229" s="146">
        <f t="shared" si="401"/>
        <v>1280</v>
      </c>
      <c r="O229" s="145"/>
      <c r="P229" s="145"/>
      <c r="Q229" s="145"/>
      <c r="R229" s="167">
        <f t="shared" si="406"/>
        <v>1280</v>
      </c>
      <c r="S229" s="167">
        <f t="shared" si="407"/>
        <v>1280</v>
      </c>
      <c r="T229" s="167">
        <f t="shared" si="408"/>
        <v>1280</v>
      </c>
      <c r="U229" s="99"/>
      <c r="V229" s="99"/>
      <c r="W229" s="99"/>
      <c r="X229" s="167">
        <f t="shared" si="409"/>
        <v>1280</v>
      </c>
      <c r="Y229" s="167">
        <f t="shared" si="410"/>
        <v>1280</v>
      </c>
      <c r="Z229" s="172">
        <f t="shared" si="411"/>
        <v>1280</v>
      </c>
      <c r="AA229" s="99"/>
      <c r="AB229" s="99"/>
      <c r="AC229" s="99"/>
      <c r="AD229" s="146">
        <f t="shared" si="412"/>
        <v>1280</v>
      </c>
      <c r="AE229" s="146">
        <f t="shared" si="413"/>
        <v>1280</v>
      </c>
      <c r="AF229" s="356">
        <f t="shared" si="414"/>
        <v>1280</v>
      </c>
    </row>
    <row r="230" spans="1:32" s="8" customFormat="1" ht="56.25" hidden="1" x14ac:dyDescent="0.3">
      <c r="A230" s="6">
        <v>900</v>
      </c>
      <c r="B230" s="56"/>
      <c r="C230" s="70">
        <v>46</v>
      </c>
      <c r="D230" s="107" t="s">
        <v>96</v>
      </c>
      <c r="E230" s="110" t="s">
        <v>199</v>
      </c>
      <c r="F230" s="147">
        <v>32.799999999999997</v>
      </c>
      <c r="G230" s="147">
        <v>32.799999999999997</v>
      </c>
      <c r="H230" s="145">
        <v>32.799999999999997</v>
      </c>
      <c r="I230" s="145"/>
      <c r="J230" s="145"/>
      <c r="K230" s="145"/>
      <c r="L230" s="146">
        <f t="shared" si="399"/>
        <v>32.799999999999997</v>
      </c>
      <c r="M230" s="146">
        <f t="shared" si="400"/>
        <v>32.799999999999997</v>
      </c>
      <c r="N230" s="146">
        <f t="shared" si="401"/>
        <v>32.799999999999997</v>
      </c>
      <c r="O230" s="145"/>
      <c r="P230" s="145"/>
      <c r="Q230" s="145"/>
      <c r="R230" s="167">
        <f t="shared" si="406"/>
        <v>32.799999999999997</v>
      </c>
      <c r="S230" s="167">
        <f t="shared" si="407"/>
        <v>32.799999999999997</v>
      </c>
      <c r="T230" s="167">
        <f t="shared" si="408"/>
        <v>32.799999999999997</v>
      </c>
      <c r="U230" s="99"/>
      <c r="V230" s="99"/>
      <c r="W230" s="99"/>
      <c r="X230" s="167">
        <f t="shared" si="409"/>
        <v>32.799999999999997</v>
      </c>
      <c r="Y230" s="167">
        <f t="shared" si="410"/>
        <v>32.799999999999997</v>
      </c>
      <c r="Z230" s="172">
        <f t="shared" si="411"/>
        <v>32.799999999999997</v>
      </c>
      <c r="AA230" s="99"/>
      <c r="AB230" s="99"/>
      <c r="AC230" s="99"/>
      <c r="AD230" s="146">
        <f t="shared" si="412"/>
        <v>32.799999999999997</v>
      </c>
      <c r="AE230" s="146">
        <f t="shared" si="413"/>
        <v>32.799999999999997</v>
      </c>
      <c r="AF230" s="356">
        <f t="shared" si="414"/>
        <v>32.799999999999997</v>
      </c>
    </row>
    <row r="231" spans="1:32" s="8" customFormat="1" ht="37.5" hidden="1" x14ac:dyDescent="0.3">
      <c r="A231" s="6">
        <v>900</v>
      </c>
      <c r="B231" s="56"/>
      <c r="C231" s="70">
        <v>17</v>
      </c>
      <c r="D231" s="107" t="s">
        <v>238</v>
      </c>
      <c r="E231" s="113" t="s">
        <v>225</v>
      </c>
      <c r="F231" s="147">
        <v>0</v>
      </c>
      <c r="G231" s="147">
        <v>2927.7</v>
      </c>
      <c r="H231" s="145">
        <v>2927.7</v>
      </c>
      <c r="I231" s="145"/>
      <c r="J231" s="145"/>
      <c r="K231" s="145"/>
      <c r="L231" s="146">
        <f t="shared" si="399"/>
        <v>0</v>
      </c>
      <c r="M231" s="146">
        <f t="shared" si="400"/>
        <v>2927.7</v>
      </c>
      <c r="N231" s="146">
        <f t="shared" si="401"/>
        <v>2927.7</v>
      </c>
      <c r="O231" s="145"/>
      <c r="P231" s="145"/>
      <c r="Q231" s="145"/>
      <c r="R231" s="167">
        <f t="shared" si="406"/>
        <v>0</v>
      </c>
      <c r="S231" s="167">
        <f t="shared" si="407"/>
        <v>2927.7</v>
      </c>
      <c r="T231" s="167">
        <f t="shared" si="408"/>
        <v>2927.7</v>
      </c>
      <c r="U231" s="99"/>
      <c r="V231" s="99"/>
      <c r="W231" s="99"/>
      <c r="X231" s="167">
        <f t="shared" si="409"/>
        <v>0</v>
      </c>
      <c r="Y231" s="167">
        <f t="shared" si="410"/>
        <v>2927.7</v>
      </c>
      <c r="Z231" s="172">
        <f t="shared" si="411"/>
        <v>2927.7</v>
      </c>
      <c r="AA231" s="99"/>
      <c r="AB231" s="99"/>
      <c r="AC231" s="99"/>
      <c r="AD231" s="146">
        <f t="shared" si="412"/>
        <v>0</v>
      </c>
      <c r="AE231" s="146">
        <f t="shared" si="413"/>
        <v>2927.7</v>
      </c>
      <c r="AF231" s="356">
        <f t="shared" si="414"/>
        <v>2927.7</v>
      </c>
    </row>
    <row r="232" spans="1:32" s="8" customFormat="1" hidden="1" x14ac:dyDescent="0.3">
      <c r="A232" s="6">
        <v>900</v>
      </c>
      <c r="B232" s="56"/>
      <c r="C232" s="70">
        <v>47</v>
      </c>
      <c r="D232" s="107" t="s">
        <v>101</v>
      </c>
      <c r="E232" s="110" t="s">
        <v>204</v>
      </c>
      <c r="F232" s="147">
        <v>92</v>
      </c>
      <c r="G232" s="147">
        <v>92</v>
      </c>
      <c r="H232" s="145">
        <v>92</v>
      </c>
      <c r="I232" s="145"/>
      <c r="J232" s="145"/>
      <c r="K232" s="145"/>
      <c r="L232" s="146">
        <f t="shared" si="399"/>
        <v>92</v>
      </c>
      <c r="M232" s="146">
        <f t="shared" si="400"/>
        <v>92</v>
      </c>
      <c r="N232" s="146">
        <f t="shared" si="401"/>
        <v>92</v>
      </c>
      <c r="O232" s="145"/>
      <c r="P232" s="145"/>
      <c r="Q232" s="145"/>
      <c r="R232" s="167">
        <f t="shared" si="406"/>
        <v>92</v>
      </c>
      <c r="S232" s="167">
        <f t="shared" si="407"/>
        <v>92</v>
      </c>
      <c r="T232" s="167">
        <f t="shared" si="408"/>
        <v>92</v>
      </c>
      <c r="U232" s="99"/>
      <c r="V232" s="99"/>
      <c r="W232" s="99"/>
      <c r="X232" s="167">
        <f t="shared" si="409"/>
        <v>92</v>
      </c>
      <c r="Y232" s="167">
        <f t="shared" si="410"/>
        <v>92</v>
      </c>
      <c r="Z232" s="172">
        <f t="shared" si="411"/>
        <v>92</v>
      </c>
      <c r="AA232" s="99"/>
      <c r="AB232" s="99"/>
      <c r="AC232" s="99"/>
      <c r="AD232" s="146">
        <f t="shared" si="412"/>
        <v>92</v>
      </c>
      <c r="AE232" s="146">
        <f t="shared" si="413"/>
        <v>92</v>
      </c>
      <c r="AF232" s="356">
        <f t="shared" si="414"/>
        <v>92</v>
      </c>
    </row>
    <row r="233" spans="1:32" s="8" customFormat="1" ht="48" hidden="1" customHeight="1" x14ac:dyDescent="0.3">
      <c r="A233" s="6">
        <v>900</v>
      </c>
      <c r="B233" s="56"/>
      <c r="C233" s="70">
        <v>37</v>
      </c>
      <c r="D233" s="107" t="s">
        <v>102</v>
      </c>
      <c r="E233" s="110" t="s">
        <v>205</v>
      </c>
      <c r="F233" s="147">
        <v>24445</v>
      </c>
      <c r="G233" s="147">
        <v>24596</v>
      </c>
      <c r="H233" s="145">
        <v>24596</v>
      </c>
      <c r="I233" s="145">
        <f>-24445+5780</f>
        <v>-18665</v>
      </c>
      <c r="J233" s="145">
        <f>-24596+5780</f>
        <v>-18816</v>
      </c>
      <c r="K233" s="145">
        <f>-24596+5780</f>
        <v>-18816</v>
      </c>
      <c r="L233" s="146">
        <f t="shared" si="399"/>
        <v>5780</v>
      </c>
      <c r="M233" s="146">
        <f t="shared" si="400"/>
        <v>5780</v>
      </c>
      <c r="N233" s="146">
        <f t="shared" si="401"/>
        <v>5780</v>
      </c>
      <c r="O233" s="145">
        <v>-294.39999999999998</v>
      </c>
      <c r="P233" s="145"/>
      <c r="Q233" s="145"/>
      <c r="R233" s="167">
        <f t="shared" si="406"/>
        <v>5485.6</v>
      </c>
      <c r="S233" s="167">
        <f t="shared" si="407"/>
        <v>5780</v>
      </c>
      <c r="T233" s="167">
        <f t="shared" si="408"/>
        <v>5780</v>
      </c>
      <c r="U233" s="99"/>
      <c r="V233" s="99"/>
      <c r="W233" s="99"/>
      <c r="X233" s="167">
        <f t="shared" si="409"/>
        <v>5485.6</v>
      </c>
      <c r="Y233" s="167">
        <f t="shared" si="410"/>
        <v>5780</v>
      </c>
      <c r="Z233" s="172">
        <f t="shared" si="411"/>
        <v>5780</v>
      </c>
      <c r="AA233" s="99"/>
      <c r="AB233" s="99"/>
      <c r="AC233" s="99"/>
      <c r="AD233" s="146">
        <f t="shared" si="412"/>
        <v>5485.6</v>
      </c>
      <c r="AE233" s="146">
        <f t="shared" si="413"/>
        <v>5780</v>
      </c>
      <c r="AF233" s="356">
        <f t="shared" si="414"/>
        <v>5780</v>
      </c>
    </row>
    <row r="234" spans="1:32" s="29" customFormat="1" ht="41.25" hidden="1" customHeight="1" x14ac:dyDescent="0.25">
      <c r="A234" s="6">
        <v>911</v>
      </c>
      <c r="B234" s="6"/>
      <c r="C234" s="6"/>
      <c r="D234" s="275" t="s">
        <v>81</v>
      </c>
      <c r="E234" s="91" t="s">
        <v>188</v>
      </c>
      <c r="F234" s="154"/>
      <c r="G234" s="154"/>
      <c r="H234" s="155"/>
      <c r="I234" s="145"/>
      <c r="J234" s="145"/>
      <c r="K234" s="145"/>
      <c r="L234" s="146">
        <f t="shared" si="399"/>
        <v>0</v>
      </c>
      <c r="M234" s="231">
        <f t="shared" si="400"/>
        <v>0</v>
      </c>
      <c r="N234" s="231">
        <f t="shared" si="401"/>
        <v>0</v>
      </c>
      <c r="O234" s="145"/>
      <c r="P234" s="145"/>
      <c r="Q234" s="145"/>
      <c r="R234" s="167">
        <f t="shared" si="406"/>
        <v>0</v>
      </c>
      <c r="S234" s="302">
        <f t="shared" si="407"/>
        <v>0</v>
      </c>
      <c r="T234" s="302">
        <f t="shared" si="408"/>
        <v>0</v>
      </c>
      <c r="U234" s="99"/>
      <c r="V234" s="99"/>
      <c r="W234" s="99"/>
      <c r="X234" s="167">
        <f t="shared" si="409"/>
        <v>0</v>
      </c>
      <c r="Y234" s="302">
        <f t="shared" si="410"/>
        <v>0</v>
      </c>
      <c r="Z234" s="320">
        <f t="shared" si="411"/>
        <v>0</v>
      </c>
      <c r="AA234" s="99"/>
      <c r="AB234" s="99"/>
      <c r="AC234" s="99"/>
      <c r="AD234" s="146">
        <f t="shared" si="412"/>
        <v>0</v>
      </c>
      <c r="AE234" s="231">
        <f t="shared" si="413"/>
        <v>0</v>
      </c>
      <c r="AF234" s="357">
        <f t="shared" si="414"/>
        <v>0</v>
      </c>
    </row>
    <row r="235" spans="1:32" s="8" customFormat="1" ht="75" hidden="1" x14ac:dyDescent="0.25">
      <c r="A235" s="6">
        <v>911</v>
      </c>
      <c r="B235" s="56"/>
      <c r="C235" s="70">
        <v>19</v>
      </c>
      <c r="D235" s="107" t="s">
        <v>84</v>
      </c>
      <c r="E235" s="105" t="s">
        <v>294</v>
      </c>
      <c r="F235" s="147">
        <v>211240.2</v>
      </c>
      <c r="G235" s="147">
        <v>211240.2</v>
      </c>
      <c r="H235" s="145">
        <v>211240.2</v>
      </c>
      <c r="I235" s="145"/>
      <c r="J235" s="145"/>
      <c r="K235" s="145"/>
      <c r="L235" s="146">
        <f t="shared" si="399"/>
        <v>211240.2</v>
      </c>
      <c r="M235" s="146">
        <f t="shared" si="400"/>
        <v>211240.2</v>
      </c>
      <c r="N235" s="146">
        <f t="shared" si="401"/>
        <v>211240.2</v>
      </c>
      <c r="O235" s="145">
        <v>-29.4</v>
      </c>
      <c r="P235" s="145"/>
      <c r="Q235" s="145"/>
      <c r="R235" s="167">
        <f t="shared" si="406"/>
        <v>211210.80000000002</v>
      </c>
      <c r="S235" s="167">
        <f t="shared" si="407"/>
        <v>211240.2</v>
      </c>
      <c r="T235" s="167">
        <f t="shared" si="408"/>
        <v>211240.2</v>
      </c>
      <c r="U235" s="99"/>
      <c r="V235" s="99"/>
      <c r="W235" s="99"/>
      <c r="X235" s="167">
        <f t="shared" si="409"/>
        <v>211210.80000000002</v>
      </c>
      <c r="Y235" s="167">
        <f t="shared" si="410"/>
        <v>211240.2</v>
      </c>
      <c r="Z235" s="172">
        <f t="shared" si="411"/>
        <v>211240.2</v>
      </c>
      <c r="AA235" s="99"/>
      <c r="AB235" s="99"/>
      <c r="AC235" s="99"/>
      <c r="AD235" s="146">
        <f t="shared" si="412"/>
        <v>211210.80000000002</v>
      </c>
      <c r="AE235" s="146">
        <f t="shared" si="413"/>
        <v>211240.2</v>
      </c>
      <c r="AF235" s="356">
        <f t="shared" si="414"/>
        <v>211240.2</v>
      </c>
    </row>
    <row r="236" spans="1:32" s="8" customFormat="1" ht="112.5" hidden="1" x14ac:dyDescent="0.25">
      <c r="A236" s="6">
        <v>911</v>
      </c>
      <c r="B236" s="56"/>
      <c r="C236" s="70">
        <v>22</v>
      </c>
      <c r="D236" s="107" t="s">
        <v>85</v>
      </c>
      <c r="E236" s="105" t="s">
        <v>295</v>
      </c>
      <c r="F236" s="147">
        <v>338819.1</v>
      </c>
      <c r="G236" s="147">
        <v>338819.1</v>
      </c>
      <c r="H236" s="145">
        <v>338819.1</v>
      </c>
      <c r="I236" s="145"/>
      <c r="J236" s="145"/>
      <c r="K236" s="145"/>
      <c r="L236" s="146">
        <f t="shared" si="399"/>
        <v>338819.1</v>
      </c>
      <c r="M236" s="146">
        <f t="shared" si="400"/>
        <v>338819.1</v>
      </c>
      <c r="N236" s="146">
        <f t="shared" si="401"/>
        <v>338819.1</v>
      </c>
      <c r="O236" s="145">
        <v>2.9</v>
      </c>
      <c r="P236" s="145"/>
      <c r="Q236" s="145"/>
      <c r="R236" s="167">
        <f t="shared" si="406"/>
        <v>338822</v>
      </c>
      <c r="S236" s="167">
        <f t="shared" si="407"/>
        <v>338819.1</v>
      </c>
      <c r="T236" s="167">
        <f t="shared" si="408"/>
        <v>338819.1</v>
      </c>
      <c r="U236" s="99"/>
      <c r="V236" s="99"/>
      <c r="W236" s="99"/>
      <c r="X236" s="167">
        <f t="shared" si="409"/>
        <v>338822</v>
      </c>
      <c r="Y236" s="167">
        <f t="shared" si="410"/>
        <v>338819.1</v>
      </c>
      <c r="Z236" s="172">
        <f t="shared" si="411"/>
        <v>338819.1</v>
      </c>
      <c r="AA236" s="99"/>
      <c r="AB236" s="99"/>
      <c r="AC236" s="99"/>
      <c r="AD236" s="146">
        <f t="shared" si="412"/>
        <v>338822</v>
      </c>
      <c r="AE236" s="146">
        <f t="shared" si="413"/>
        <v>338819.1</v>
      </c>
      <c r="AF236" s="356">
        <f t="shared" si="414"/>
        <v>338819.1</v>
      </c>
    </row>
    <row r="237" spans="1:32" s="8" customFormat="1" ht="56.25" hidden="1" x14ac:dyDescent="0.3">
      <c r="A237" s="6">
        <v>911</v>
      </c>
      <c r="B237" s="56"/>
      <c r="C237" s="70">
        <v>21</v>
      </c>
      <c r="D237" s="107" t="s">
        <v>92</v>
      </c>
      <c r="E237" s="110" t="s">
        <v>195</v>
      </c>
      <c r="F237" s="147">
        <v>40441.599999999999</v>
      </c>
      <c r="G237" s="147">
        <v>40441.599999999999</v>
      </c>
      <c r="H237" s="145">
        <v>40441.599999999999</v>
      </c>
      <c r="I237" s="145"/>
      <c r="J237" s="145"/>
      <c r="K237" s="145"/>
      <c r="L237" s="146">
        <f t="shared" si="399"/>
        <v>40441.599999999999</v>
      </c>
      <c r="M237" s="146">
        <f t="shared" si="400"/>
        <v>40441.599999999999</v>
      </c>
      <c r="N237" s="146">
        <f t="shared" si="401"/>
        <v>40441.599999999999</v>
      </c>
      <c r="O237" s="145"/>
      <c r="P237" s="145"/>
      <c r="Q237" s="145"/>
      <c r="R237" s="167">
        <f t="shared" si="406"/>
        <v>40441.599999999999</v>
      </c>
      <c r="S237" s="167">
        <f t="shared" si="407"/>
        <v>40441.599999999999</v>
      </c>
      <c r="T237" s="167">
        <f t="shared" si="408"/>
        <v>40441.599999999999</v>
      </c>
      <c r="U237" s="99"/>
      <c r="V237" s="99"/>
      <c r="W237" s="99"/>
      <c r="X237" s="167">
        <f t="shared" si="409"/>
        <v>40441.599999999999</v>
      </c>
      <c r="Y237" s="167">
        <f t="shared" si="410"/>
        <v>40441.599999999999</v>
      </c>
      <c r="Z237" s="172">
        <f t="shared" si="411"/>
        <v>40441.599999999999</v>
      </c>
      <c r="AA237" s="99"/>
      <c r="AB237" s="99"/>
      <c r="AC237" s="99"/>
      <c r="AD237" s="146">
        <f t="shared" si="412"/>
        <v>40441.599999999999</v>
      </c>
      <c r="AE237" s="146">
        <f t="shared" si="413"/>
        <v>40441.599999999999</v>
      </c>
      <c r="AF237" s="356">
        <f t="shared" si="414"/>
        <v>40441.599999999999</v>
      </c>
    </row>
    <row r="238" spans="1:32" s="8" customFormat="1" ht="56.25" hidden="1" x14ac:dyDescent="0.3">
      <c r="A238" s="6">
        <v>911</v>
      </c>
      <c r="B238" s="56"/>
      <c r="C238" s="70">
        <v>23</v>
      </c>
      <c r="D238" s="107" t="s">
        <v>93</v>
      </c>
      <c r="E238" s="113" t="s">
        <v>196</v>
      </c>
      <c r="F238" s="147">
        <v>1942.5</v>
      </c>
      <c r="G238" s="147">
        <v>1942.5</v>
      </c>
      <c r="H238" s="145">
        <v>1942.5</v>
      </c>
      <c r="I238" s="145"/>
      <c r="J238" s="145"/>
      <c r="K238" s="145"/>
      <c r="L238" s="146">
        <f t="shared" si="399"/>
        <v>1942.5</v>
      </c>
      <c r="M238" s="146">
        <f t="shared" si="400"/>
        <v>1942.5</v>
      </c>
      <c r="N238" s="146">
        <f t="shared" si="401"/>
        <v>1942.5</v>
      </c>
      <c r="O238" s="145"/>
      <c r="P238" s="145"/>
      <c r="Q238" s="145"/>
      <c r="R238" s="167">
        <f t="shared" si="406"/>
        <v>1942.5</v>
      </c>
      <c r="S238" s="167">
        <f t="shared" si="407"/>
        <v>1942.5</v>
      </c>
      <c r="T238" s="167">
        <f t="shared" si="408"/>
        <v>1942.5</v>
      </c>
      <c r="U238" s="99"/>
      <c r="V238" s="99"/>
      <c r="W238" s="99"/>
      <c r="X238" s="167">
        <f t="shared" si="409"/>
        <v>1942.5</v>
      </c>
      <c r="Y238" s="167">
        <f t="shared" si="410"/>
        <v>1942.5</v>
      </c>
      <c r="Z238" s="172">
        <f t="shared" si="411"/>
        <v>1942.5</v>
      </c>
      <c r="AA238" s="99"/>
      <c r="AB238" s="99"/>
      <c r="AC238" s="99"/>
      <c r="AD238" s="146">
        <f t="shared" si="412"/>
        <v>1942.5</v>
      </c>
      <c r="AE238" s="146">
        <f t="shared" si="413"/>
        <v>1942.5</v>
      </c>
      <c r="AF238" s="356">
        <f t="shared" si="414"/>
        <v>1942.5</v>
      </c>
    </row>
    <row r="239" spans="1:32" s="8" customFormat="1" ht="75" hidden="1" x14ac:dyDescent="0.3">
      <c r="A239" s="6">
        <v>911</v>
      </c>
      <c r="B239" s="56"/>
      <c r="C239" s="70">
        <v>31</v>
      </c>
      <c r="D239" s="107" t="s">
        <v>94</v>
      </c>
      <c r="E239" s="110" t="s">
        <v>197</v>
      </c>
      <c r="F239" s="147">
        <v>79.2</v>
      </c>
      <c r="G239" s="147">
        <v>79.2</v>
      </c>
      <c r="H239" s="145">
        <v>79.2</v>
      </c>
      <c r="I239" s="145"/>
      <c r="J239" s="145"/>
      <c r="K239" s="145"/>
      <c r="L239" s="146">
        <f t="shared" si="399"/>
        <v>79.2</v>
      </c>
      <c r="M239" s="146">
        <f t="shared" si="400"/>
        <v>79.2</v>
      </c>
      <c r="N239" s="146">
        <f t="shared" si="401"/>
        <v>79.2</v>
      </c>
      <c r="O239" s="145">
        <v>-14.4</v>
      </c>
      <c r="P239" s="145"/>
      <c r="Q239" s="145"/>
      <c r="R239" s="167">
        <f t="shared" si="406"/>
        <v>64.8</v>
      </c>
      <c r="S239" s="167">
        <f t="shared" si="407"/>
        <v>79.2</v>
      </c>
      <c r="T239" s="167">
        <f t="shared" si="408"/>
        <v>79.2</v>
      </c>
      <c r="U239" s="99"/>
      <c r="V239" s="99"/>
      <c r="W239" s="99"/>
      <c r="X239" s="167">
        <f t="shared" si="409"/>
        <v>64.8</v>
      </c>
      <c r="Y239" s="167">
        <f t="shared" si="410"/>
        <v>79.2</v>
      </c>
      <c r="Z239" s="172">
        <f t="shared" si="411"/>
        <v>79.2</v>
      </c>
      <c r="AA239" s="99"/>
      <c r="AB239" s="99"/>
      <c r="AC239" s="99"/>
      <c r="AD239" s="146">
        <f t="shared" si="412"/>
        <v>64.8</v>
      </c>
      <c r="AE239" s="146">
        <f t="shared" si="413"/>
        <v>79.2</v>
      </c>
      <c r="AF239" s="356">
        <f t="shared" si="414"/>
        <v>79.2</v>
      </c>
    </row>
    <row r="240" spans="1:32" s="8" customFormat="1" ht="56.25" hidden="1" x14ac:dyDescent="0.25">
      <c r="A240" s="6">
        <v>911</v>
      </c>
      <c r="B240" s="56"/>
      <c r="C240" s="70">
        <v>32</v>
      </c>
      <c r="D240" s="109" t="s">
        <v>95</v>
      </c>
      <c r="E240" s="105" t="s">
        <v>198</v>
      </c>
      <c r="F240" s="147">
        <v>456</v>
      </c>
      <c r="G240" s="147">
        <v>456</v>
      </c>
      <c r="H240" s="145">
        <v>456</v>
      </c>
      <c r="I240" s="145"/>
      <c r="J240" s="145"/>
      <c r="K240" s="145"/>
      <c r="L240" s="146">
        <f t="shared" si="399"/>
        <v>456</v>
      </c>
      <c r="M240" s="146">
        <f t="shared" si="400"/>
        <v>456</v>
      </c>
      <c r="N240" s="146">
        <f t="shared" si="401"/>
        <v>456</v>
      </c>
      <c r="O240" s="145"/>
      <c r="P240" s="145"/>
      <c r="Q240" s="145"/>
      <c r="R240" s="167">
        <f t="shared" si="406"/>
        <v>456</v>
      </c>
      <c r="S240" s="167">
        <f t="shared" si="407"/>
        <v>456</v>
      </c>
      <c r="T240" s="167">
        <f t="shared" si="408"/>
        <v>456</v>
      </c>
      <c r="U240" s="99"/>
      <c r="V240" s="99"/>
      <c r="W240" s="99"/>
      <c r="X240" s="167">
        <f t="shared" si="409"/>
        <v>456</v>
      </c>
      <c r="Y240" s="167">
        <f t="shared" si="410"/>
        <v>456</v>
      </c>
      <c r="Z240" s="172">
        <f t="shared" si="411"/>
        <v>456</v>
      </c>
      <c r="AA240" s="99"/>
      <c r="AB240" s="99"/>
      <c r="AC240" s="99"/>
      <c r="AD240" s="146">
        <f t="shared" si="412"/>
        <v>456</v>
      </c>
      <c r="AE240" s="146">
        <f t="shared" si="413"/>
        <v>456</v>
      </c>
      <c r="AF240" s="356">
        <f t="shared" si="414"/>
        <v>456</v>
      </c>
    </row>
    <row r="241" spans="1:32" s="8" customFormat="1" ht="56.25" hidden="1" x14ac:dyDescent="0.25">
      <c r="A241" s="6">
        <v>911</v>
      </c>
      <c r="B241" s="56"/>
      <c r="C241" s="56"/>
      <c r="D241" s="109" t="s">
        <v>296</v>
      </c>
      <c r="E241" s="105" t="s">
        <v>183</v>
      </c>
      <c r="F241" s="147"/>
      <c r="G241" s="147"/>
      <c r="H241" s="145"/>
      <c r="I241" s="145"/>
      <c r="J241" s="145"/>
      <c r="K241" s="145"/>
      <c r="L241" s="146">
        <f t="shared" si="399"/>
        <v>0</v>
      </c>
      <c r="M241" s="146">
        <f t="shared" si="400"/>
        <v>0</v>
      </c>
      <c r="N241" s="146">
        <f t="shared" si="401"/>
        <v>0</v>
      </c>
      <c r="O241" s="145"/>
      <c r="P241" s="145"/>
      <c r="Q241" s="145"/>
      <c r="R241" s="167">
        <f t="shared" si="406"/>
        <v>0</v>
      </c>
      <c r="S241" s="167">
        <f t="shared" si="407"/>
        <v>0</v>
      </c>
      <c r="T241" s="167">
        <f t="shared" si="408"/>
        <v>0</v>
      </c>
      <c r="U241" s="99"/>
      <c r="V241" s="99"/>
      <c r="W241" s="99"/>
      <c r="X241" s="167">
        <f t="shared" si="409"/>
        <v>0</v>
      </c>
      <c r="Y241" s="167">
        <f t="shared" si="410"/>
        <v>0</v>
      </c>
      <c r="Z241" s="172">
        <f t="shared" si="411"/>
        <v>0</v>
      </c>
      <c r="AA241" s="99"/>
      <c r="AB241" s="99"/>
      <c r="AC241" s="99"/>
      <c r="AD241" s="146">
        <f t="shared" si="412"/>
        <v>0</v>
      </c>
      <c r="AE241" s="146">
        <f t="shared" si="413"/>
        <v>0</v>
      </c>
      <c r="AF241" s="356">
        <f t="shared" si="414"/>
        <v>0</v>
      </c>
    </row>
    <row r="242" spans="1:32" s="8" customFormat="1" ht="37.5" hidden="1" x14ac:dyDescent="0.25">
      <c r="A242" s="6">
        <v>911</v>
      </c>
      <c r="B242" s="56"/>
      <c r="C242" s="70">
        <v>34</v>
      </c>
      <c r="D242" s="109" t="s">
        <v>103</v>
      </c>
      <c r="E242" s="105" t="s">
        <v>206</v>
      </c>
      <c r="F242" s="147">
        <v>1604</v>
      </c>
      <c r="G242" s="147">
        <v>1604</v>
      </c>
      <c r="H242" s="145">
        <v>1604</v>
      </c>
      <c r="I242" s="145"/>
      <c r="J242" s="145"/>
      <c r="K242" s="145"/>
      <c r="L242" s="146">
        <f t="shared" si="399"/>
        <v>1604</v>
      </c>
      <c r="M242" s="146">
        <f t="shared" si="400"/>
        <v>1604</v>
      </c>
      <c r="N242" s="146">
        <f t="shared" si="401"/>
        <v>1604</v>
      </c>
      <c r="O242" s="145"/>
      <c r="P242" s="145"/>
      <c r="Q242" s="145"/>
      <c r="R242" s="167">
        <f t="shared" si="406"/>
        <v>1604</v>
      </c>
      <c r="S242" s="167">
        <f t="shared" si="407"/>
        <v>1604</v>
      </c>
      <c r="T242" s="167">
        <f t="shared" si="408"/>
        <v>1604</v>
      </c>
      <c r="U242" s="99"/>
      <c r="V242" s="99"/>
      <c r="W242" s="99"/>
      <c r="X242" s="167">
        <f t="shared" si="409"/>
        <v>1604</v>
      </c>
      <c r="Y242" s="167">
        <f t="shared" si="410"/>
        <v>1604</v>
      </c>
      <c r="Z242" s="172">
        <f t="shared" si="411"/>
        <v>1604</v>
      </c>
      <c r="AA242" s="99"/>
      <c r="AB242" s="99"/>
      <c r="AC242" s="99"/>
      <c r="AD242" s="146">
        <f t="shared" si="412"/>
        <v>1604</v>
      </c>
      <c r="AE242" s="146">
        <f t="shared" si="413"/>
        <v>1604</v>
      </c>
      <c r="AF242" s="356">
        <f t="shared" si="414"/>
        <v>1604</v>
      </c>
    </row>
    <row r="243" spans="1:32" s="8" customFormat="1" ht="37.5" hidden="1" x14ac:dyDescent="0.25">
      <c r="A243" s="6">
        <v>911</v>
      </c>
      <c r="B243" s="56"/>
      <c r="C243" s="70">
        <v>25</v>
      </c>
      <c r="D243" s="109" t="s">
        <v>297</v>
      </c>
      <c r="E243" s="111" t="s">
        <v>179</v>
      </c>
      <c r="F243" s="147">
        <v>3650.2</v>
      </c>
      <c r="G243" s="147">
        <v>3650.2</v>
      </c>
      <c r="H243" s="145">
        <v>3650.2</v>
      </c>
      <c r="I243" s="145"/>
      <c r="J243" s="145"/>
      <c r="K243" s="145"/>
      <c r="L243" s="146">
        <f t="shared" si="399"/>
        <v>3650.2</v>
      </c>
      <c r="M243" s="146">
        <f t="shared" si="400"/>
        <v>3650.2</v>
      </c>
      <c r="N243" s="146">
        <f t="shared" si="401"/>
        <v>3650.2</v>
      </c>
      <c r="O243" s="145"/>
      <c r="P243" s="145"/>
      <c r="Q243" s="145"/>
      <c r="R243" s="167">
        <f t="shared" si="406"/>
        <v>3650.2</v>
      </c>
      <c r="S243" s="167">
        <f t="shared" si="407"/>
        <v>3650.2</v>
      </c>
      <c r="T243" s="167">
        <f t="shared" si="408"/>
        <v>3650.2</v>
      </c>
      <c r="U243" s="99"/>
      <c r="V243" s="99"/>
      <c r="W243" s="99"/>
      <c r="X243" s="167">
        <f t="shared" si="409"/>
        <v>3650.2</v>
      </c>
      <c r="Y243" s="167">
        <f t="shared" si="410"/>
        <v>3650.2</v>
      </c>
      <c r="Z243" s="172">
        <f t="shared" si="411"/>
        <v>3650.2</v>
      </c>
      <c r="AA243" s="99"/>
      <c r="AB243" s="99"/>
      <c r="AC243" s="99"/>
      <c r="AD243" s="146">
        <f t="shared" si="412"/>
        <v>3650.2</v>
      </c>
      <c r="AE243" s="146">
        <f t="shared" si="413"/>
        <v>3650.2</v>
      </c>
      <c r="AF243" s="356">
        <f t="shared" si="414"/>
        <v>3650.2</v>
      </c>
    </row>
    <row r="244" spans="1:32" s="8" customFormat="1" ht="37.5" hidden="1" x14ac:dyDescent="0.25">
      <c r="A244" s="6">
        <v>911</v>
      </c>
      <c r="B244" s="56"/>
      <c r="C244" s="70">
        <v>36</v>
      </c>
      <c r="D244" s="109" t="s">
        <v>296</v>
      </c>
      <c r="E244" s="105" t="s">
        <v>313</v>
      </c>
      <c r="F244" s="147">
        <v>160</v>
      </c>
      <c r="G244" s="147">
        <v>160</v>
      </c>
      <c r="H244" s="145">
        <v>160</v>
      </c>
      <c r="I244" s="145"/>
      <c r="J244" s="145"/>
      <c r="K244" s="145"/>
      <c r="L244" s="146">
        <f t="shared" si="399"/>
        <v>160</v>
      </c>
      <c r="M244" s="146">
        <f t="shared" si="400"/>
        <v>160</v>
      </c>
      <c r="N244" s="146">
        <f t="shared" si="401"/>
        <v>160</v>
      </c>
      <c r="O244" s="145"/>
      <c r="P244" s="145"/>
      <c r="Q244" s="145"/>
      <c r="R244" s="167">
        <f t="shared" si="406"/>
        <v>160</v>
      </c>
      <c r="S244" s="167">
        <f t="shared" si="407"/>
        <v>160</v>
      </c>
      <c r="T244" s="167">
        <f t="shared" si="408"/>
        <v>160</v>
      </c>
      <c r="U244" s="99"/>
      <c r="V244" s="99"/>
      <c r="W244" s="99"/>
      <c r="X244" s="167">
        <f t="shared" si="409"/>
        <v>160</v>
      </c>
      <c r="Y244" s="167">
        <f t="shared" si="410"/>
        <v>160</v>
      </c>
      <c r="Z244" s="172">
        <f t="shared" si="411"/>
        <v>160</v>
      </c>
      <c r="AA244" s="99"/>
      <c r="AB244" s="99"/>
      <c r="AC244" s="99"/>
      <c r="AD244" s="146">
        <f t="shared" si="412"/>
        <v>160</v>
      </c>
      <c r="AE244" s="146">
        <f t="shared" si="413"/>
        <v>160</v>
      </c>
      <c r="AF244" s="356">
        <f t="shared" si="414"/>
        <v>160</v>
      </c>
    </row>
    <row r="245" spans="1:32" s="8" customFormat="1" ht="105" hidden="1" customHeight="1" x14ac:dyDescent="0.25">
      <c r="A245" s="6">
        <v>911</v>
      </c>
      <c r="B245" s="56"/>
      <c r="C245" s="70">
        <v>33</v>
      </c>
      <c r="D245" s="109" t="s">
        <v>83</v>
      </c>
      <c r="E245" s="105" t="s">
        <v>314</v>
      </c>
      <c r="F245" s="147">
        <v>2834.2</v>
      </c>
      <c r="G245" s="147">
        <v>2834.2</v>
      </c>
      <c r="H245" s="145">
        <v>2834.2</v>
      </c>
      <c r="I245" s="145"/>
      <c r="J245" s="145"/>
      <c r="K245" s="145"/>
      <c r="L245" s="146">
        <f t="shared" si="399"/>
        <v>2834.2</v>
      </c>
      <c r="M245" s="146">
        <f t="shared" si="400"/>
        <v>2834.2</v>
      </c>
      <c r="N245" s="146">
        <f t="shared" si="401"/>
        <v>2834.2</v>
      </c>
      <c r="O245" s="145"/>
      <c r="P245" s="145"/>
      <c r="Q245" s="145"/>
      <c r="R245" s="167">
        <f t="shared" si="406"/>
        <v>2834.2</v>
      </c>
      <c r="S245" s="167">
        <f t="shared" si="407"/>
        <v>2834.2</v>
      </c>
      <c r="T245" s="167">
        <f t="shared" si="408"/>
        <v>2834.2</v>
      </c>
      <c r="U245" s="99"/>
      <c r="V245" s="99"/>
      <c r="W245" s="99"/>
      <c r="X245" s="167">
        <f t="shared" si="409"/>
        <v>2834.2</v>
      </c>
      <c r="Y245" s="167">
        <f t="shared" si="410"/>
        <v>2834.2</v>
      </c>
      <c r="Z245" s="172">
        <f t="shared" si="411"/>
        <v>2834.2</v>
      </c>
      <c r="AA245" s="99"/>
      <c r="AB245" s="99"/>
      <c r="AC245" s="99"/>
      <c r="AD245" s="146">
        <f t="shared" si="412"/>
        <v>2834.2</v>
      </c>
      <c r="AE245" s="146">
        <f t="shared" si="413"/>
        <v>2834.2</v>
      </c>
      <c r="AF245" s="356">
        <f t="shared" si="414"/>
        <v>2834.2</v>
      </c>
    </row>
    <row r="246" spans="1:32" s="8" customFormat="1" hidden="1" x14ac:dyDescent="0.3">
      <c r="A246" s="6">
        <v>915</v>
      </c>
      <c r="B246" s="56"/>
      <c r="C246" s="70">
        <v>1</v>
      </c>
      <c r="D246" s="109" t="s">
        <v>86</v>
      </c>
      <c r="E246" s="110" t="s">
        <v>189</v>
      </c>
      <c r="F246" s="147">
        <v>1656</v>
      </c>
      <c r="G246" s="147">
        <v>1656</v>
      </c>
      <c r="H246" s="145">
        <v>1656</v>
      </c>
      <c r="I246" s="145"/>
      <c r="J246" s="145"/>
      <c r="K246" s="145"/>
      <c r="L246" s="146">
        <f t="shared" si="399"/>
        <v>1656</v>
      </c>
      <c r="M246" s="146">
        <f t="shared" si="400"/>
        <v>1656</v>
      </c>
      <c r="N246" s="146">
        <f t="shared" si="401"/>
        <v>1656</v>
      </c>
      <c r="O246" s="145"/>
      <c r="P246" s="145"/>
      <c r="Q246" s="145"/>
      <c r="R246" s="167">
        <f t="shared" si="406"/>
        <v>1656</v>
      </c>
      <c r="S246" s="167">
        <f t="shared" si="407"/>
        <v>1656</v>
      </c>
      <c r="T246" s="167">
        <f t="shared" si="408"/>
        <v>1656</v>
      </c>
      <c r="U246" s="99"/>
      <c r="V246" s="99"/>
      <c r="W246" s="99"/>
      <c r="X246" s="167">
        <f t="shared" si="409"/>
        <v>1656</v>
      </c>
      <c r="Y246" s="167">
        <f t="shared" si="410"/>
        <v>1656</v>
      </c>
      <c r="Z246" s="172">
        <f t="shared" si="411"/>
        <v>1656</v>
      </c>
      <c r="AA246" s="99"/>
      <c r="AB246" s="99"/>
      <c r="AC246" s="99"/>
      <c r="AD246" s="146">
        <f t="shared" si="412"/>
        <v>1656</v>
      </c>
      <c r="AE246" s="146">
        <f t="shared" si="413"/>
        <v>1656</v>
      </c>
      <c r="AF246" s="356">
        <f t="shared" si="414"/>
        <v>1656</v>
      </c>
    </row>
    <row r="247" spans="1:32" s="8" customFormat="1" ht="112.5" hidden="1" x14ac:dyDescent="0.25">
      <c r="A247" s="6">
        <v>915</v>
      </c>
      <c r="B247" s="56"/>
      <c r="C247" s="70">
        <v>2</v>
      </c>
      <c r="D247" s="109" t="s">
        <v>87</v>
      </c>
      <c r="E247" s="105" t="s">
        <v>190</v>
      </c>
      <c r="F247" s="147">
        <v>28.8</v>
      </c>
      <c r="G247" s="147">
        <v>28.8</v>
      </c>
      <c r="H247" s="145">
        <v>28.8</v>
      </c>
      <c r="I247" s="145"/>
      <c r="J247" s="145"/>
      <c r="K247" s="145"/>
      <c r="L247" s="146">
        <f t="shared" si="399"/>
        <v>28.8</v>
      </c>
      <c r="M247" s="146">
        <f t="shared" si="400"/>
        <v>28.8</v>
      </c>
      <c r="N247" s="146">
        <f t="shared" si="401"/>
        <v>28.8</v>
      </c>
      <c r="O247" s="145"/>
      <c r="P247" s="145"/>
      <c r="Q247" s="145"/>
      <c r="R247" s="167">
        <f t="shared" si="406"/>
        <v>28.8</v>
      </c>
      <c r="S247" s="167">
        <f t="shared" si="407"/>
        <v>28.8</v>
      </c>
      <c r="T247" s="167">
        <f t="shared" si="408"/>
        <v>28.8</v>
      </c>
      <c r="U247" s="99"/>
      <c r="V247" s="99"/>
      <c r="W247" s="99"/>
      <c r="X247" s="167">
        <f t="shared" si="409"/>
        <v>28.8</v>
      </c>
      <c r="Y247" s="167">
        <f t="shared" si="410"/>
        <v>28.8</v>
      </c>
      <c r="Z247" s="172">
        <f t="shared" si="411"/>
        <v>28.8</v>
      </c>
      <c r="AA247" s="99"/>
      <c r="AB247" s="99"/>
      <c r="AC247" s="99"/>
      <c r="AD247" s="146">
        <f t="shared" si="412"/>
        <v>28.8</v>
      </c>
      <c r="AE247" s="146">
        <f t="shared" si="413"/>
        <v>28.8</v>
      </c>
      <c r="AF247" s="356">
        <f t="shared" si="414"/>
        <v>28.8</v>
      </c>
    </row>
    <row r="248" spans="1:32" s="29" customFormat="1" ht="18.75" hidden="1" customHeight="1" x14ac:dyDescent="0.25">
      <c r="A248" s="6">
        <v>915</v>
      </c>
      <c r="B248" s="56"/>
      <c r="C248" s="70">
        <v>6</v>
      </c>
      <c r="D248" s="109" t="s">
        <v>88</v>
      </c>
      <c r="E248" s="105" t="s">
        <v>191</v>
      </c>
      <c r="F248" s="147">
        <v>48</v>
      </c>
      <c r="G248" s="147">
        <v>48</v>
      </c>
      <c r="H248" s="145">
        <v>48</v>
      </c>
      <c r="I248" s="145"/>
      <c r="J248" s="145"/>
      <c r="K248" s="145"/>
      <c r="L248" s="146">
        <f t="shared" si="399"/>
        <v>48</v>
      </c>
      <c r="M248" s="146">
        <f t="shared" si="400"/>
        <v>48</v>
      </c>
      <c r="N248" s="146">
        <f t="shared" si="401"/>
        <v>48</v>
      </c>
      <c r="O248" s="145"/>
      <c r="P248" s="145"/>
      <c r="Q248" s="145"/>
      <c r="R248" s="167">
        <f t="shared" si="406"/>
        <v>48</v>
      </c>
      <c r="S248" s="167">
        <f t="shared" si="407"/>
        <v>48</v>
      </c>
      <c r="T248" s="167">
        <f t="shared" si="408"/>
        <v>48</v>
      </c>
      <c r="U248" s="99"/>
      <c r="V248" s="99"/>
      <c r="W248" s="99"/>
      <c r="X248" s="167">
        <f t="shared" si="409"/>
        <v>48</v>
      </c>
      <c r="Y248" s="167">
        <f t="shared" si="410"/>
        <v>48</v>
      </c>
      <c r="Z248" s="172">
        <f t="shared" si="411"/>
        <v>48</v>
      </c>
      <c r="AA248" s="99"/>
      <c r="AB248" s="99"/>
      <c r="AC248" s="99"/>
      <c r="AD248" s="146">
        <f t="shared" si="412"/>
        <v>48</v>
      </c>
      <c r="AE248" s="146">
        <f t="shared" si="413"/>
        <v>48</v>
      </c>
      <c r="AF248" s="356">
        <f t="shared" si="414"/>
        <v>48</v>
      </c>
    </row>
    <row r="249" spans="1:32" s="34" customFormat="1" ht="37.5" hidden="1" customHeight="1" x14ac:dyDescent="0.25">
      <c r="A249" s="12">
        <v>915</v>
      </c>
      <c r="B249" s="12"/>
      <c r="C249" s="12"/>
      <c r="D249" s="51" t="s">
        <v>89</v>
      </c>
      <c r="E249" s="105" t="s">
        <v>192</v>
      </c>
      <c r="F249" s="153"/>
      <c r="G249" s="153"/>
      <c r="H249" s="156"/>
      <c r="I249" s="145"/>
      <c r="J249" s="145"/>
      <c r="K249" s="145"/>
      <c r="L249" s="146">
        <f t="shared" si="399"/>
        <v>0</v>
      </c>
      <c r="M249" s="146">
        <f t="shared" si="400"/>
        <v>0</v>
      </c>
      <c r="N249" s="146">
        <f t="shared" si="401"/>
        <v>0</v>
      </c>
      <c r="O249" s="145"/>
      <c r="P249" s="145"/>
      <c r="Q249" s="145"/>
      <c r="R249" s="167">
        <f t="shared" si="406"/>
        <v>0</v>
      </c>
      <c r="S249" s="167">
        <f t="shared" si="407"/>
        <v>0</v>
      </c>
      <c r="T249" s="167">
        <f t="shared" si="408"/>
        <v>0</v>
      </c>
      <c r="U249" s="99"/>
      <c r="V249" s="99"/>
      <c r="W249" s="99"/>
      <c r="X249" s="167">
        <f t="shared" si="409"/>
        <v>0</v>
      </c>
      <c r="Y249" s="167">
        <f t="shared" si="410"/>
        <v>0</v>
      </c>
      <c r="Z249" s="172">
        <f t="shared" si="411"/>
        <v>0</v>
      </c>
      <c r="AA249" s="99"/>
      <c r="AB249" s="99"/>
      <c r="AC249" s="99"/>
      <c r="AD249" s="146">
        <f t="shared" si="412"/>
        <v>0</v>
      </c>
      <c r="AE249" s="146">
        <f t="shared" si="413"/>
        <v>0</v>
      </c>
      <c r="AF249" s="356">
        <f t="shared" si="414"/>
        <v>0</v>
      </c>
    </row>
    <row r="250" spans="1:32" s="2" customFormat="1" ht="59.25" hidden="1" customHeight="1" x14ac:dyDescent="0.25">
      <c r="A250" s="6">
        <v>915</v>
      </c>
      <c r="B250" s="56"/>
      <c r="C250" s="70">
        <v>10</v>
      </c>
      <c r="D250" s="109" t="s">
        <v>90</v>
      </c>
      <c r="E250" s="105" t="s">
        <v>193</v>
      </c>
      <c r="F250" s="147">
        <v>40854.1</v>
      </c>
      <c r="G250" s="147">
        <v>40854.1</v>
      </c>
      <c r="H250" s="145">
        <v>40854.1</v>
      </c>
      <c r="I250" s="145"/>
      <c r="J250" s="145"/>
      <c r="K250" s="145"/>
      <c r="L250" s="146">
        <f t="shared" si="399"/>
        <v>40854.1</v>
      </c>
      <c r="M250" s="146">
        <f t="shared" si="400"/>
        <v>40854.1</v>
      </c>
      <c r="N250" s="146">
        <f t="shared" si="401"/>
        <v>40854.1</v>
      </c>
      <c r="O250" s="145"/>
      <c r="P250" s="145"/>
      <c r="Q250" s="145"/>
      <c r="R250" s="167">
        <f t="shared" si="406"/>
        <v>40854.1</v>
      </c>
      <c r="S250" s="167">
        <f t="shared" si="407"/>
        <v>40854.1</v>
      </c>
      <c r="T250" s="167">
        <f t="shared" si="408"/>
        <v>40854.1</v>
      </c>
      <c r="U250" s="99"/>
      <c r="V250" s="99"/>
      <c r="W250" s="99"/>
      <c r="X250" s="167">
        <f t="shared" si="409"/>
        <v>40854.1</v>
      </c>
      <c r="Y250" s="167">
        <f t="shared" si="410"/>
        <v>40854.1</v>
      </c>
      <c r="Z250" s="172">
        <f t="shared" si="411"/>
        <v>40854.1</v>
      </c>
      <c r="AA250" s="99"/>
      <c r="AB250" s="99"/>
      <c r="AC250" s="99"/>
      <c r="AD250" s="146">
        <f t="shared" si="412"/>
        <v>40854.1</v>
      </c>
      <c r="AE250" s="146">
        <f t="shared" si="413"/>
        <v>40854.1</v>
      </c>
      <c r="AF250" s="356">
        <f t="shared" si="414"/>
        <v>40854.1</v>
      </c>
    </row>
    <row r="251" spans="1:32" s="34" customFormat="1" ht="42.75" hidden="1" customHeight="1" x14ac:dyDescent="0.25">
      <c r="A251" s="12">
        <v>915</v>
      </c>
      <c r="B251" s="12"/>
      <c r="C251" s="12"/>
      <c r="D251" s="51" t="s">
        <v>91</v>
      </c>
      <c r="E251" s="105" t="s">
        <v>194</v>
      </c>
      <c r="F251" s="153"/>
      <c r="G251" s="153"/>
      <c r="H251" s="156"/>
      <c r="I251" s="145"/>
      <c r="J251" s="145"/>
      <c r="K251" s="145"/>
      <c r="L251" s="146">
        <f t="shared" si="399"/>
        <v>0</v>
      </c>
      <c r="M251" s="146">
        <f t="shared" si="400"/>
        <v>0</v>
      </c>
      <c r="N251" s="146">
        <f t="shared" si="401"/>
        <v>0</v>
      </c>
      <c r="O251" s="145"/>
      <c r="P251" s="145"/>
      <c r="Q251" s="145"/>
      <c r="R251" s="167">
        <f t="shared" si="406"/>
        <v>0</v>
      </c>
      <c r="S251" s="167">
        <f t="shared" si="407"/>
        <v>0</v>
      </c>
      <c r="T251" s="167">
        <f t="shared" si="408"/>
        <v>0</v>
      </c>
      <c r="U251" s="99"/>
      <c r="V251" s="99"/>
      <c r="W251" s="99"/>
      <c r="X251" s="167">
        <f t="shared" si="409"/>
        <v>0</v>
      </c>
      <c r="Y251" s="167">
        <f t="shared" si="410"/>
        <v>0</v>
      </c>
      <c r="Z251" s="172">
        <f t="shared" si="411"/>
        <v>0</v>
      </c>
      <c r="AA251" s="99"/>
      <c r="AB251" s="99"/>
      <c r="AC251" s="99"/>
      <c r="AD251" s="146">
        <f t="shared" si="412"/>
        <v>0</v>
      </c>
      <c r="AE251" s="146">
        <f t="shared" si="413"/>
        <v>0</v>
      </c>
      <c r="AF251" s="356">
        <f t="shared" si="414"/>
        <v>0</v>
      </c>
    </row>
    <row r="252" spans="1:32" s="2" customFormat="1" ht="37.5" hidden="1" x14ac:dyDescent="0.3">
      <c r="A252" s="6">
        <v>915</v>
      </c>
      <c r="B252" s="56"/>
      <c r="C252" s="70">
        <v>8</v>
      </c>
      <c r="D252" s="109" t="s">
        <v>104</v>
      </c>
      <c r="E252" s="110" t="s">
        <v>207</v>
      </c>
      <c r="F252" s="147">
        <v>925.6</v>
      </c>
      <c r="G252" s="147">
        <v>925.6</v>
      </c>
      <c r="H252" s="145">
        <v>925.6</v>
      </c>
      <c r="I252" s="145"/>
      <c r="J252" s="145"/>
      <c r="K252" s="145"/>
      <c r="L252" s="146">
        <f t="shared" si="399"/>
        <v>925.6</v>
      </c>
      <c r="M252" s="146">
        <f t="shared" si="400"/>
        <v>925.6</v>
      </c>
      <c r="N252" s="146">
        <f t="shared" si="401"/>
        <v>925.6</v>
      </c>
      <c r="O252" s="145"/>
      <c r="P252" s="145"/>
      <c r="Q252" s="145"/>
      <c r="R252" s="167">
        <f t="shared" si="406"/>
        <v>925.6</v>
      </c>
      <c r="S252" s="167">
        <f t="shared" si="407"/>
        <v>925.6</v>
      </c>
      <c r="T252" s="167">
        <f t="shared" si="408"/>
        <v>925.6</v>
      </c>
      <c r="U252" s="99"/>
      <c r="V252" s="99"/>
      <c r="W252" s="99"/>
      <c r="X252" s="167">
        <f t="shared" si="409"/>
        <v>925.6</v>
      </c>
      <c r="Y252" s="167">
        <f t="shared" si="410"/>
        <v>925.6</v>
      </c>
      <c r="Z252" s="172">
        <f t="shared" si="411"/>
        <v>925.6</v>
      </c>
      <c r="AA252" s="99"/>
      <c r="AB252" s="99"/>
      <c r="AC252" s="99"/>
      <c r="AD252" s="146">
        <f t="shared" si="412"/>
        <v>925.6</v>
      </c>
      <c r="AE252" s="146">
        <f t="shared" si="413"/>
        <v>925.6</v>
      </c>
      <c r="AF252" s="356">
        <f t="shared" si="414"/>
        <v>925.6</v>
      </c>
    </row>
    <row r="253" spans="1:32" s="2" customFormat="1" ht="56.25" hidden="1" x14ac:dyDescent="0.3">
      <c r="A253" s="6">
        <v>915</v>
      </c>
      <c r="B253" s="56"/>
      <c r="C253" s="70">
        <v>13</v>
      </c>
      <c r="D253" s="109" t="s">
        <v>105</v>
      </c>
      <c r="E253" s="110" t="s">
        <v>208</v>
      </c>
      <c r="F253" s="147">
        <v>22575.9</v>
      </c>
      <c r="G253" s="147">
        <v>22575.9</v>
      </c>
      <c r="H253" s="145">
        <v>22575.9</v>
      </c>
      <c r="I253" s="145"/>
      <c r="J253" s="145"/>
      <c r="K253" s="145"/>
      <c r="L253" s="146">
        <f t="shared" si="399"/>
        <v>22575.9</v>
      </c>
      <c r="M253" s="146">
        <f t="shared" si="400"/>
        <v>22575.9</v>
      </c>
      <c r="N253" s="146">
        <f t="shared" si="401"/>
        <v>22575.9</v>
      </c>
      <c r="O253" s="145"/>
      <c r="P253" s="145"/>
      <c r="Q253" s="145"/>
      <c r="R253" s="167">
        <f t="shared" si="406"/>
        <v>22575.9</v>
      </c>
      <c r="S253" s="167">
        <f t="shared" si="407"/>
        <v>22575.9</v>
      </c>
      <c r="T253" s="167">
        <f t="shared" si="408"/>
        <v>22575.9</v>
      </c>
      <c r="U253" s="99"/>
      <c r="V253" s="99"/>
      <c r="W253" s="99"/>
      <c r="X253" s="167">
        <f t="shared" si="409"/>
        <v>22575.9</v>
      </c>
      <c r="Y253" s="167">
        <f t="shared" si="410"/>
        <v>22575.9</v>
      </c>
      <c r="Z253" s="172">
        <f t="shared" si="411"/>
        <v>22575.9</v>
      </c>
      <c r="AA253" s="99"/>
      <c r="AB253" s="99"/>
      <c r="AC253" s="99"/>
      <c r="AD253" s="146">
        <f t="shared" si="412"/>
        <v>22575.9</v>
      </c>
      <c r="AE253" s="146">
        <f t="shared" si="413"/>
        <v>22575.9</v>
      </c>
      <c r="AF253" s="356">
        <f t="shared" si="414"/>
        <v>22575.9</v>
      </c>
    </row>
    <row r="254" spans="1:32" s="2" customFormat="1" hidden="1" x14ac:dyDescent="0.3">
      <c r="A254" s="6">
        <v>915</v>
      </c>
      <c r="B254" s="56"/>
      <c r="C254" s="70">
        <v>9</v>
      </c>
      <c r="D254" s="109" t="s">
        <v>97</v>
      </c>
      <c r="E254" s="110" t="s">
        <v>200</v>
      </c>
      <c r="F254" s="147">
        <v>3138.5</v>
      </c>
      <c r="G254" s="147">
        <v>3138.5</v>
      </c>
      <c r="H254" s="145">
        <v>3138.5</v>
      </c>
      <c r="I254" s="145"/>
      <c r="J254" s="145"/>
      <c r="K254" s="145"/>
      <c r="L254" s="146">
        <f t="shared" si="399"/>
        <v>3138.5</v>
      </c>
      <c r="M254" s="146">
        <f t="shared" si="400"/>
        <v>3138.5</v>
      </c>
      <c r="N254" s="146">
        <f t="shared" si="401"/>
        <v>3138.5</v>
      </c>
      <c r="O254" s="145"/>
      <c r="P254" s="145"/>
      <c r="Q254" s="145"/>
      <c r="R254" s="167">
        <f t="shared" si="406"/>
        <v>3138.5</v>
      </c>
      <c r="S254" s="167">
        <f t="shared" si="407"/>
        <v>3138.5</v>
      </c>
      <c r="T254" s="167">
        <f t="shared" si="408"/>
        <v>3138.5</v>
      </c>
      <c r="U254" s="99"/>
      <c r="V254" s="99"/>
      <c r="W254" s="99"/>
      <c r="X254" s="167">
        <f t="shared" si="409"/>
        <v>3138.5</v>
      </c>
      <c r="Y254" s="167">
        <f t="shared" si="410"/>
        <v>3138.5</v>
      </c>
      <c r="Z254" s="172">
        <f t="shared" si="411"/>
        <v>3138.5</v>
      </c>
      <c r="AA254" s="99"/>
      <c r="AB254" s="99"/>
      <c r="AC254" s="99"/>
      <c r="AD254" s="146">
        <f t="shared" si="412"/>
        <v>3138.5</v>
      </c>
      <c r="AE254" s="146">
        <f t="shared" si="413"/>
        <v>3138.5</v>
      </c>
      <c r="AF254" s="356">
        <f t="shared" si="414"/>
        <v>3138.5</v>
      </c>
    </row>
    <row r="255" spans="1:32" s="8" customFormat="1" ht="37.5" hidden="1" x14ac:dyDescent="0.25">
      <c r="A255" s="6">
        <v>915</v>
      </c>
      <c r="B255" s="56"/>
      <c r="C255" s="70">
        <v>4</v>
      </c>
      <c r="D255" s="109" t="s">
        <v>98</v>
      </c>
      <c r="E255" s="105" t="s">
        <v>201</v>
      </c>
      <c r="F255" s="147">
        <v>24</v>
      </c>
      <c r="G255" s="147">
        <v>24</v>
      </c>
      <c r="H255" s="145">
        <v>24</v>
      </c>
      <c r="I255" s="145"/>
      <c r="J255" s="145"/>
      <c r="K255" s="145"/>
      <c r="L255" s="146">
        <f t="shared" si="399"/>
        <v>24</v>
      </c>
      <c r="M255" s="146">
        <f t="shared" si="400"/>
        <v>24</v>
      </c>
      <c r="N255" s="146">
        <f t="shared" si="401"/>
        <v>24</v>
      </c>
      <c r="O255" s="145"/>
      <c r="P255" s="145"/>
      <c r="Q255" s="145"/>
      <c r="R255" s="167">
        <f t="shared" si="406"/>
        <v>24</v>
      </c>
      <c r="S255" s="167">
        <f t="shared" si="407"/>
        <v>24</v>
      </c>
      <c r="T255" s="167">
        <f t="shared" si="408"/>
        <v>24</v>
      </c>
      <c r="U255" s="99"/>
      <c r="V255" s="99"/>
      <c r="W255" s="99"/>
      <c r="X255" s="167">
        <f t="shared" si="409"/>
        <v>24</v>
      </c>
      <c r="Y255" s="167">
        <f t="shared" si="410"/>
        <v>24</v>
      </c>
      <c r="Z255" s="172">
        <f t="shared" si="411"/>
        <v>24</v>
      </c>
      <c r="AA255" s="99"/>
      <c r="AB255" s="99"/>
      <c r="AC255" s="99"/>
      <c r="AD255" s="146">
        <f t="shared" si="412"/>
        <v>24</v>
      </c>
      <c r="AE255" s="146">
        <f t="shared" si="413"/>
        <v>24</v>
      </c>
      <c r="AF255" s="356">
        <f t="shared" si="414"/>
        <v>24</v>
      </c>
    </row>
    <row r="256" spans="1:32" s="34" customFormat="1" ht="48.75" hidden="1" customHeight="1" x14ac:dyDescent="0.25">
      <c r="A256" s="6">
        <v>915</v>
      </c>
      <c r="B256" s="56"/>
      <c r="C256" s="56"/>
      <c r="D256" s="109" t="s">
        <v>360</v>
      </c>
      <c r="E256" s="111" t="s">
        <v>361</v>
      </c>
      <c r="F256" s="147"/>
      <c r="G256" s="147"/>
      <c r="H256" s="145"/>
      <c r="I256" s="145"/>
      <c r="J256" s="145"/>
      <c r="K256" s="145"/>
      <c r="L256" s="146">
        <f t="shared" si="399"/>
        <v>0</v>
      </c>
      <c r="M256" s="146">
        <f t="shared" si="400"/>
        <v>0</v>
      </c>
      <c r="N256" s="146">
        <f t="shared" si="401"/>
        <v>0</v>
      </c>
      <c r="O256" s="145"/>
      <c r="P256" s="145"/>
      <c r="Q256" s="145"/>
      <c r="R256" s="167">
        <f t="shared" si="406"/>
        <v>0</v>
      </c>
      <c r="S256" s="167">
        <f t="shared" si="407"/>
        <v>0</v>
      </c>
      <c r="T256" s="167">
        <f t="shared" si="408"/>
        <v>0</v>
      </c>
      <c r="U256" s="99"/>
      <c r="V256" s="99"/>
      <c r="W256" s="99"/>
      <c r="X256" s="167">
        <f t="shared" si="409"/>
        <v>0</v>
      </c>
      <c r="Y256" s="167">
        <f t="shared" si="410"/>
        <v>0</v>
      </c>
      <c r="Z256" s="172">
        <f t="shared" si="411"/>
        <v>0</v>
      </c>
      <c r="AA256" s="99"/>
      <c r="AB256" s="99"/>
      <c r="AC256" s="99"/>
      <c r="AD256" s="146">
        <f t="shared" si="412"/>
        <v>0</v>
      </c>
      <c r="AE256" s="146">
        <f t="shared" si="413"/>
        <v>0</v>
      </c>
      <c r="AF256" s="356">
        <f t="shared" si="414"/>
        <v>0</v>
      </c>
    </row>
    <row r="257" spans="1:32" s="8" customFormat="1" ht="75" hidden="1" x14ac:dyDescent="0.3">
      <c r="A257" s="6">
        <v>915</v>
      </c>
      <c r="B257" s="56"/>
      <c r="C257" s="56"/>
      <c r="D257" s="109" t="s">
        <v>99</v>
      </c>
      <c r="E257" s="110" t="s">
        <v>202</v>
      </c>
      <c r="F257" s="147"/>
      <c r="G257" s="147"/>
      <c r="H257" s="145"/>
      <c r="I257" s="145"/>
      <c r="J257" s="145"/>
      <c r="K257" s="145"/>
      <c r="L257" s="146">
        <f t="shared" si="399"/>
        <v>0</v>
      </c>
      <c r="M257" s="146">
        <f t="shared" si="400"/>
        <v>0</v>
      </c>
      <c r="N257" s="146">
        <f t="shared" si="401"/>
        <v>0</v>
      </c>
      <c r="O257" s="145"/>
      <c r="P257" s="145"/>
      <c r="Q257" s="145"/>
      <c r="R257" s="167">
        <f t="shared" si="406"/>
        <v>0</v>
      </c>
      <c r="S257" s="167">
        <f t="shared" si="407"/>
        <v>0</v>
      </c>
      <c r="T257" s="167">
        <f t="shared" si="408"/>
        <v>0</v>
      </c>
      <c r="U257" s="99"/>
      <c r="V257" s="99"/>
      <c r="W257" s="99"/>
      <c r="X257" s="167">
        <f t="shared" si="409"/>
        <v>0</v>
      </c>
      <c r="Y257" s="167">
        <f t="shared" si="410"/>
        <v>0</v>
      </c>
      <c r="Z257" s="172">
        <f t="shared" si="411"/>
        <v>0</v>
      </c>
      <c r="AA257" s="99"/>
      <c r="AB257" s="99"/>
      <c r="AC257" s="99"/>
      <c r="AD257" s="146">
        <f t="shared" si="412"/>
        <v>0</v>
      </c>
      <c r="AE257" s="146">
        <f t="shared" si="413"/>
        <v>0</v>
      </c>
      <c r="AF257" s="356">
        <f t="shared" si="414"/>
        <v>0</v>
      </c>
    </row>
    <row r="258" spans="1:32" s="8" customFormat="1" ht="56.25" hidden="1" x14ac:dyDescent="0.3">
      <c r="A258" s="6">
        <v>915</v>
      </c>
      <c r="B258" s="56"/>
      <c r="C258" s="70">
        <v>11</v>
      </c>
      <c r="D258" s="109" t="s">
        <v>100</v>
      </c>
      <c r="E258" s="110" t="s">
        <v>203</v>
      </c>
      <c r="F258" s="147">
        <v>0</v>
      </c>
      <c r="G258" s="147">
        <v>0</v>
      </c>
      <c r="H258" s="145">
        <v>0</v>
      </c>
      <c r="I258" s="145"/>
      <c r="J258" s="145"/>
      <c r="K258" s="145"/>
      <c r="L258" s="146">
        <f t="shared" si="399"/>
        <v>0</v>
      </c>
      <c r="M258" s="146">
        <f t="shared" si="400"/>
        <v>0</v>
      </c>
      <c r="N258" s="146">
        <f t="shared" si="401"/>
        <v>0</v>
      </c>
      <c r="O258" s="145"/>
      <c r="P258" s="145"/>
      <c r="Q258" s="145"/>
      <c r="R258" s="167">
        <f t="shared" si="406"/>
        <v>0</v>
      </c>
      <c r="S258" s="167">
        <f t="shared" si="407"/>
        <v>0</v>
      </c>
      <c r="T258" s="167">
        <f t="shared" si="408"/>
        <v>0</v>
      </c>
      <c r="U258" s="99"/>
      <c r="V258" s="99"/>
      <c r="W258" s="99"/>
      <c r="X258" s="167">
        <f t="shared" si="409"/>
        <v>0</v>
      </c>
      <c r="Y258" s="167">
        <f t="shared" si="410"/>
        <v>0</v>
      </c>
      <c r="Z258" s="172">
        <f t="shared" si="411"/>
        <v>0</v>
      </c>
      <c r="AA258" s="99"/>
      <c r="AB258" s="99"/>
      <c r="AC258" s="99"/>
      <c r="AD258" s="146">
        <f t="shared" si="412"/>
        <v>0</v>
      </c>
      <c r="AE258" s="146">
        <f t="shared" si="413"/>
        <v>0</v>
      </c>
      <c r="AF258" s="356">
        <f t="shared" si="414"/>
        <v>0</v>
      </c>
    </row>
    <row r="259" spans="1:32" s="8" customFormat="1" ht="112.5" hidden="1" x14ac:dyDescent="0.25">
      <c r="A259" s="6">
        <v>915</v>
      </c>
      <c r="B259" s="56"/>
      <c r="C259" s="70">
        <v>12</v>
      </c>
      <c r="D259" s="109" t="s">
        <v>89</v>
      </c>
      <c r="E259" s="105" t="s">
        <v>508</v>
      </c>
      <c r="F259" s="147">
        <v>105402.2</v>
      </c>
      <c r="G259" s="147">
        <v>105402.2</v>
      </c>
      <c r="H259" s="145">
        <v>105402.2</v>
      </c>
      <c r="I259" s="145"/>
      <c r="J259" s="145"/>
      <c r="K259" s="145"/>
      <c r="L259" s="146">
        <f t="shared" si="399"/>
        <v>105402.2</v>
      </c>
      <c r="M259" s="146">
        <f t="shared" si="400"/>
        <v>105402.2</v>
      </c>
      <c r="N259" s="146">
        <f t="shared" si="401"/>
        <v>105402.2</v>
      </c>
      <c r="O259" s="145"/>
      <c r="P259" s="145"/>
      <c r="Q259" s="145"/>
      <c r="R259" s="167">
        <f t="shared" si="406"/>
        <v>105402.2</v>
      </c>
      <c r="S259" s="167">
        <f t="shared" si="407"/>
        <v>105402.2</v>
      </c>
      <c r="T259" s="167">
        <f t="shared" si="408"/>
        <v>105402.2</v>
      </c>
      <c r="U259" s="99"/>
      <c r="V259" s="99"/>
      <c r="W259" s="99"/>
      <c r="X259" s="167">
        <f t="shared" si="409"/>
        <v>105402.2</v>
      </c>
      <c r="Y259" s="167">
        <f t="shared" si="410"/>
        <v>105402.2</v>
      </c>
      <c r="Z259" s="172">
        <f t="shared" si="411"/>
        <v>105402.2</v>
      </c>
      <c r="AA259" s="99"/>
      <c r="AB259" s="99"/>
      <c r="AC259" s="99"/>
      <c r="AD259" s="146">
        <f t="shared" si="412"/>
        <v>105402.2</v>
      </c>
      <c r="AE259" s="146">
        <f t="shared" si="413"/>
        <v>105402.2</v>
      </c>
      <c r="AF259" s="356">
        <f t="shared" si="414"/>
        <v>105402.2</v>
      </c>
    </row>
    <row r="260" spans="1:32" s="29" customFormat="1" ht="37.5" hidden="1" customHeight="1" x14ac:dyDescent="0.25">
      <c r="A260" s="6">
        <v>919</v>
      </c>
      <c r="B260" s="56"/>
      <c r="C260" s="70">
        <v>45</v>
      </c>
      <c r="D260" s="109"/>
      <c r="E260" s="105" t="s">
        <v>298</v>
      </c>
      <c r="F260" s="147">
        <v>200</v>
      </c>
      <c r="G260" s="147">
        <v>0</v>
      </c>
      <c r="H260" s="145">
        <v>0</v>
      </c>
      <c r="I260" s="145"/>
      <c r="J260" s="145"/>
      <c r="K260" s="145"/>
      <c r="L260" s="146">
        <f t="shared" si="399"/>
        <v>200</v>
      </c>
      <c r="M260" s="146">
        <f t="shared" si="400"/>
        <v>0</v>
      </c>
      <c r="N260" s="146">
        <f t="shared" si="401"/>
        <v>0</v>
      </c>
      <c r="O260" s="145"/>
      <c r="P260" s="145"/>
      <c r="Q260" s="145"/>
      <c r="R260" s="167">
        <f t="shared" si="406"/>
        <v>200</v>
      </c>
      <c r="S260" s="167">
        <f t="shared" si="407"/>
        <v>0</v>
      </c>
      <c r="T260" s="167">
        <f t="shared" si="408"/>
        <v>0</v>
      </c>
      <c r="U260" s="99"/>
      <c r="V260" s="99"/>
      <c r="W260" s="99"/>
      <c r="X260" s="167">
        <f t="shared" si="409"/>
        <v>200</v>
      </c>
      <c r="Y260" s="167">
        <f t="shared" si="410"/>
        <v>0</v>
      </c>
      <c r="Z260" s="172">
        <f t="shared" si="411"/>
        <v>0</v>
      </c>
      <c r="AA260" s="99"/>
      <c r="AB260" s="99"/>
      <c r="AC260" s="99"/>
      <c r="AD260" s="146">
        <f t="shared" si="412"/>
        <v>200</v>
      </c>
      <c r="AE260" s="146">
        <f t="shared" si="413"/>
        <v>0</v>
      </c>
      <c r="AF260" s="356">
        <f t="shared" si="414"/>
        <v>0</v>
      </c>
    </row>
    <row r="261" spans="1:32" s="29" customFormat="1" ht="37.5" hidden="1" customHeight="1" x14ac:dyDescent="0.25">
      <c r="A261" s="6">
        <v>919</v>
      </c>
      <c r="B261" s="56"/>
      <c r="C261" s="70">
        <v>44</v>
      </c>
      <c r="D261" s="109" t="s">
        <v>362</v>
      </c>
      <c r="E261" s="105" t="s">
        <v>350</v>
      </c>
      <c r="F261" s="147">
        <v>854.4</v>
      </c>
      <c r="G261" s="147">
        <v>854.4</v>
      </c>
      <c r="H261" s="145">
        <v>854.4</v>
      </c>
      <c r="I261" s="145"/>
      <c r="J261" s="145"/>
      <c r="K261" s="145"/>
      <c r="L261" s="146">
        <f t="shared" si="399"/>
        <v>854.4</v>
      </c>
      <c r="M261" s="146">
        <f t="shared" si="400"/>
        <v>854.4</v>
      </c>
      <c r="N261" s="146">
        <f t="shared" si="401"/>
        <v>854.4</v>
      </c>
      <c r="O261" s="145"/>
      <c r="P261" s="145"/>
      <c r="Q261" s="145"/>
      <c r="R261" s="167">
        <f t="shared" si="406"/>
        <v>854.4</v>
      </c>
      <c r="S261" s="167">
        <f t="shared" si="407"/>
        <v>854.4</v>
      </c>
      <c r="T261" s="167">
        <f t="shared" si="408"/>
        <v>854.4</v>
      </c>
      <c r="U261" s="99"/>
      <c r="V261" s="99"/>
      <c r="W261" s="99"/>
      <c r="X261" s="167">
        <f t="shared" si="409"/>
        <v>854.4</v>
      </c>
      <c r="Y261" s="167">
        <f t="shared" si="410"/>
        <v>854.4</v>
      </c>
      <c r="Z261" s="172">
        <f t="shared" si="411"/>
        <v>854.4</v>
      </c>
      <c r="AA261" s="99"/>
      <c r="AB261" s="99"/>
      <c r="AC261" s="99"/>
      <c r="AD261" s="146">
        <f t="shared" si="412"/>
        <v>854.4</v>
      </c>
      <c r="AE261" s="146">
        <f t="shared" si="413"/>
        <v>854.4</v>
      </c>
      <c r="AF261" s="356">
        <f t="shared" si="414"/>
        <v>854.4</v>
      </c>
    </row>
    <row r="262" spans="1:32" s="8" customFormat="1" ht="112.5" hidden="1" x14ac:dyDescent="0.25">
      <c r="A262" s="6">
        <v>919</v>
      </c>
      <c r="B262" s="56"/>
      <c r="C262" s="70">
        <v>18</v>
      </c>
      <c r="D262" s="109" t="s">
        <v>523</v>
      </c>
      <c r="E262" s="105" t="s">
        <v>514</v>
      </c>
      <c r="F262" s="147">
        <v>336609.6</v>
      </c>
      <c r="G262" s="147">
        <v>336609.6</v>
      </c>
      <c r="H262" s="145">
        <v>336609.6</v>
      </c>
      <c r="I262" s="145"/>
      <c r="J262" s="145"/>
      <c r="K262" s="145"/>
      <c r="L262" s="146">
        <f t="shared" si="399"/>
        <v>336609.6</v>
      </c>
      <c r="M262" s="146">
        <f t="shared" si="400"/>
        <v>336609.6</v>
      </c>
      <c r="N262" s="146">
        <f t="shared" si="401"/>
        <v>336609.6</v>
      </c>
      <c r="O262" s="145"/>
      <c r="P262" s="145"/>
      <c r="Q262" s="145"/>
      <c r="R262" s="167">
        <f t="shared" si="406"/>
        <v>336609.6</v>
      </c>
      <c r="S262" s="167">
        <f t="shared" si="407"/>
        <v>336609.6</v>
      </c>
      <c r="T262" s="167">
        <f t="shared" si="408"/>
        <v>336609.6</v>
      </c>
      <c r="U262" s="99"/>
      <c r="V262" s="99"/>
      <c r="W262" s="99"/>
      <c r="X262" s="167">
        <f t="shared" si="409"/>
        <v>336609.6</v>
      </c>
      <c r="Y262" s="167">
        <f t="shared" si="410"/>
        <v>336609.6</v>
      </c>
      <c r="Z262" s="172">
        <f t="shared" si="411"/>
        <v>336609.6</v>
      </c>
      <c r="AA262" s="99"/>
      <c r="AB262" s="99"/>
      <c r="AC262" s="99"/>
      <c r="AD262" s="146">
        <f t="shared" si="412"/>
        <v>336609.6</v>
      </c>
      <c r="AE262" s="146">
        <f t="shared" si="413"/>
        <v>336609.6</v>
      </c>
      <c r="AF262" s="356">
        <f t="shared" si="414"/>
        <v>336609.6</v>
      </c>
    </row>
    <row r="263" spans="1:32" s="276" customFormat="1" ht="18.75" hidden="1" customHeight="1" x14ac:dyDescent="0.3">
      <c r="A263" s="6"/>
      <c r="B263" s="56">
        <v>15</v>
      </c>
      <c r="C263" s="56"/>
      <c r="D263" s="103" t="s">
        <v>299</v>
      </c>
      <c r="E263" s="261" t="s">
        <v>209</v>
      </c>
      <c r="F263" s="157">
        <f t="shared" ref="F263:M263" si="415">SUM(F264:F267)</f>
        <v>778827.6</v>
      </c>
      <c r="G263" s="157">
        <f t="shared" si="415"/>
        <v>914778.6</v>
      </c>
      <c r="H263" s="158">
        <f t="shared" si="415"/>
        <v>798147.29999999993</v>
      </c>
      <c r="I263" s="158">
        <f t="shared" si="415"/>
        <v>0</v>
      </c>
      <c r="J263" s="158">
        <f t="shared" si="415"/>
        <v>0</v>
      </c>
      <c r="K263" s="158">
        <f t="shared" si="415"/>
        <v>0</v>
      </c>
      <c r="L263" s="158">
        <f t="shared" si="415"/>
        <v>778827.6</v>
      </c>
      <c r="M263" s="158">
        <f t="shared" si="415"/>
        <v>914778.6</v>
      </c>
      <c r="N263" s="158">
        <f t="shared" ref="N263:S263" si="416">SUM(N264:N267)</f>
        <v>798147.29999999993</v>
      </c>
      <c r="O263" s="158">
        <f>SUM(O264:O267)</f>
        <v>163</v>
      </c>
      <c r="P263" s="158">
        <f t="shared" si="416"/>
        <v>0</v>
      </c>
      <c r="Q263" s="158">
        <f t="shared" si="416"/>
        <v>0</v>
      </c>
      <c r="R263" s="168">
        <f t="shared" si="416"/>
        <v>778990.6</v>
      </c>
      <c r="S263" s="168">
        <f t="shared" si="416"/>
        <v>914778.6</v>
      </c>
      <c r="T263" s="168">
        <f t="shared" ref="T263:Z263" si="417">SUM(T264:T267)</f>
        <v>798147.29999999993</v>
      </c>
      <c r="U263" s="168">
        <f t="shared" si="417"/>
        <v>0</v>
      </c>
      <c r="V263" s="168">
        <f t="shared" si="417"/>
        <v>0</v>
      </c>
      <c r="W263" s="168">
        <f t="shared" si="417"/>
        <v>0</v>
      </c>
      <c r="X263" s="168">
        <f t="shared" si="417"/>
        <v>778990.6</v>
      </c>
      <c r="Y263" s="168">
        <f t="shared" si="417"/>
        <v>914778.6</v>
      </c>
      <c r="Z263" s="169">
        <f t="shared" si="417"/>
        <v>798147.29999999993</v>
      </c>
      <c r="AA263" s="168">
        <f t="shared" ref="AA263:AF263" si="418">SUM(AA264:AA267)</f>
        <v>0</v>
      </c>
      <c r="AB263" s="168">
        <f t="shared" si="418"/>
        <v>0</v>
      </c>
      <c r="AC263" s="168">
        <f t="shared" si="418"/>
        <v>0</v>
      </c>
      <c r="AD263" s="158">
        <f t="shared" si="418"/>
        <v>778990.6</v>
      </c>
      <c r="AE263" s="158">
        <f t="shared" si="418"/>
        <v>914778.6</v>
      </c>
      <c r="AF263" s="157">
        <f t="shared" si="418"/>
        <v>798147.29999999993</v>
      </c>
    </row>
    <row r="264" spans="1:32" s="8" customFormat="1" ht="37.5" hidden="1" customHeight="1" x14ac:dyDescent="0.25">
      <c r="A264" s="6">
        <v>855</v>
      </c>
      <c r="B264" s="56"/>
      <c r="C264" s="70">
        <v>1</v>
      </c>
      <c r="D264" s="51" t="s">
        <v>300</v>
      </c>
      <c r="E264" s="105" t="s">
        <v>210</v>
      </c>
      <c r="F264" s="147">
        <v>735158.5</v>
      </c>
      <c r="G264" s="147">
        <v>871109.5</v>
      </c>
      <c r="H264" s="145">
        <v>754478.2</v>
      </c>
      <c r="I264" s="145"/>
      <c r="J264" s="145"/>
      <c r="K264" s="145"/>
      <c r="L264" s="146">
        <f t="shared" si="399"/>
        <v>735158.5</v>
      </c>
      <c r="M264" s="146">
        <f t="shared" si="400"/>
        <v>871109.5</v>
      </c>
      <c r="N264" s="146">
        <f t="shared" si="401"/>
        <v>754478.2</v>
      </c>
      <c r="O264" s="145"/>
      <c r="P264" s="145"/>
      <c r="Q264" s="145"/>
      <c r="R264" s="167">
        <f t="shared" ref="R264:R274" si="419">L264+O264</f>
        <v>735158.5</v>
      </c>
      <c r="S264" s="167">
        <f t="shared" ref="S264:S274" si="420">M264+P264</f>
        <v>871109.5</v>
      </c>
      <c r="T264" s="167">
        <f t="shared" ref="T264:T274" si="421">N264+Q264</f>
        <v>754478.2</v>
      </c>
      <c r="U264" s="99"/>
      <c r="V264" s="99"/>
      <c r="W264" s="99"/>
      <c r="X264" s="167">
        <f t="shared" ref="X264:X271" si="422">R264+U264</f>
        <v>735158.5</v>
      </c>
      <c r="Y264" s="167">
        <f t="shared" ref="Y264:Y271" si="423">S264+V264</f>
        <v>871109.5</v>
      </c>
      <c r="Z264" s="172">
        <f t="shared" ref="Z264:Z271" si="424">T264+W264</f>
        <v>754478.2</v>
      </c>
      <c r="AA264" s="99"/>
      <c r="AB264" s="99"/>
      <c r="AC264" s="99"/>
      <c r="AD264" s="146">
        <f t="shared" ref="AD264:AD271" si="425">X264+AA264</f>
        <v>735158.5</v>
      </c>
      <c r="AE264" s="146">
        <f t="shared" ref="AE264:AE271" si="426">Y264+AB264</f>
        <v>871109.5</v>
      </c>
      <c r="AF264" s="356">
        <f t="shared" ref="AF264:AF271" si="427">Z264+AC264</f>
        <v>754478.2</v>
      </c>
    </row>
    <row r="265" spans="1:32" s="8" customFormat="1" ht="55.5" hidden="1" customHeight="1" x14ac:dyDescent="0.25">
      <c r="A265" s="6">
        <v>911</v>
      </c>
      <c r="B265" s="56"/>
      <c r="C265" s="70">
        <v>3</v>
      </c>
      <c r="D265" s="51" t="s">
        <v>513</v>
      </c>
      <c r="E265" s="105" t="s">
        <v>368</v>
      </c>
      <c r="F265" s="147">
        <v>43669.1</v>
      </c>
      <c r="G265" s="147">
        <v>43669.1</v>
      </c>
      <c r="H265" s="145">
        <v>43669.1</v>
      </c>
      <c r="I265" s="145"/>
      <c r="J265" s="145"/>
      <c r="K265" s="145"/>
      <c r="L265" s="146">
        <f t="shared" si="399"/>
        <v>43669.1</v>
      </c>
      <c r="M265" s="146">
        <f t="shared" si="400"/>
        <v>43669.1</v>
      </c>
      <c r="N265" s="146">
        <f t="shared" si="401"/>
        <v>43669.1</v>
      </c>
      <c r="O265" s="145"/>
      <c r="P265" s="145"/>
      <c r="Q265" s="145"/>
      <c r="R265" s="167">
        <f t="shared" si="419"/>
        <v>43669.1</v>
      </c>
      <c r="S265" s="167">
        <f t="shared" si="420"/>
        <v>43669.1</v>
      </c>
      <c r="T265" s="167">
        <f t="shared" si="421"/>
        <v>43669.1</v>
      </c>
      <c r="U265" s="99"/>
      <c r="V265" s="99"/>
      <c r="W265" s="99"/>
      <c r="X265" s="167">
        <f t="shared" si="422"/>
        <v>43669.1</v>
      </c>
      <c r="Y265" s="167">
        <f t="shared" si="423"/>
        <v>43669.1</v>
      </c>
      <c r="Z265" s="172">
        <f t="shared" si="424"/>
        <v>43669.1</v>
      </c>
      <c r="AA265" s="99"/>
      <c r="AB265" s="99"/>
      <c r="AC265" s="99"/>
      <c r="AD265" s="146">
        <f t="shared" si="425"/>
        <v>43669.1</v>
      </c>
      <c r="AE265" s="146">
        <f t="shared" si="426"/>
        <v>43669.1</v>
      </c>
      <c r="AF265" s="356">
        <f t="shared" si="427"/>
        <v>43669.1</v>
      </c>
    </row>
    <row r="266" spans="1:32" s="8" customFormat="1" ht="37.5" hidden="1" customHeight="1" x14ac:dyDescent="0.25">
      <c r="A266" s="6"/>
      <c r="B266" s="56"/>
      <c r="C266" s="56"/>
      <c r="D266" s="90" t="s">
        <v>371</v>
      </c>
      <c r="E266" s="91" t="s">
        <v>372</v>
      </c>
      <c r="F266" s="151"/>
      <c r="G266" s="151"/>
      <c r="H266" s="152"/>
      <c r="I266" s="145"/>
      <c r="J266" s="145"/>
      <c r="K266" s="145"/>
      <c r="L266" s="146">
        <f t="shared" si="399"/>
        <v>0</v>
      </c>
      <c r="M266" s="146">
        <f t="shared" si="400"/>
        <v>0</v>
      </c>
      <c r="N266" s="146">
        <f t="shared" si="401"/>
        <v>0</v>
      </c>
      <c r="O266" s="145"/>
      <c r="P266" s="145"/>
      <c r="Q266" s="145"/>
      <c r="R266" s="167">
        <f t="shared" si="419"/>
        <v>0</v>
      </c>
      <c r="S266" s="167">
        <f t="shared" si="420"/>
        <v>0</v>
      </c>
      <c r="T266" s="167">
        <f t="shared" si="421"/>
        <v>0</v>
      </c>
      <c r="U266" s="99"/>
      <c r="V266" s="99"/>
      <c r="W266" s="99"/>
      <c r="X266" s="167">
        <f t="shared" si="422"/>
        <v>0</v>
      </c>
      <c r="Y266" s="167">
        <f t="shared" si="423"/>
        <v>0</v>
      </c>
      <c r="Z266" s="172">
        <f t="shared" si="424"/>
        <v>0</v>
      </c>
      <c r="AA266" s="99"/>
      <c r="AB266" s="99"/>
      <c r="AC266" s="99"/>
      <c r="AD266" s="146">
        <f t="shared" si="425"/>
        <v>0</v>
      </c>
      <c r="AE266" s="146">
        <f t="shared" si="426"/>
        <v>0</v>
      </c>
      <c r="AF266" s="356">
        <f t="shared" si="427"/>
        <v>0</v>
      </c>
    </row>
    <row r="267" spans="1:32" s="27" customFormat="1" ht="27" hidden="1" customHeight="1" x14ac:dyDescent="0.25">
      <c r="A267" s="19"/>
      <c r="B267" s="19"/>
      <c r="C267" s="19"/>
      <c r="D267" s="51" t="s">
        <v>369</v>
      </c>
      <c r="E267" s="277" t="s">
        <v>382</v>
      </c>
      <c r="F267" s="147">
        <f>F268+F269+F270+F271</f>
        <v>0</v>
      </c>
      <c r="G267" s="147">
        <f>G268+G269+G270+G271</f>
        <v>0</v>
      </c>
      <c r="H267" s="145">
        <f>H268+H269+H270+H271</f>
        <v>0</v>
      </c>
      <c r="I267" s="145"/>
      <c r="J267" s="145"/>
      <c r="K267" s="145"/>
      <c r="L267" s="146">
        <f t="shared" si="399"/>
        <v>0</v>
      </c>
      <c r="M267" s="146">
        <f t="shared" si="400"/>
        <v>0</v>
      </c>
      <c r="N267" s="146">
        <f t="shared" si="401"/>
        <v>0</v>
      </c>
      <c r="O267" s="145">
        <f>SUM(O268:O271)</f>
        <v>163</v>
      </c>
      <c r="P267" s="145"/>
      <c r="Q267" s="145"/>
      <c r="R267" s="167">
        <f t="shared" si="419"/>
        <v>163</v>
      </c>
      <c r="S267" s="167">
        <f t="shared" si="420"/>
        <v>0</v>
      </c>
      <c r="T267" s="167">
        <f t="shared" si="421"/>
        <v>0</v>
      </c>
      <c r="U267" s="99">
        <f>SUM(U268:U271)</f>
        <v>0</v>
      </c>
      <c r="V267" s="99"/>
      <c r="W267" s="99"/>
      <c r="X267" s="167">
        <f t="shared" si="422"/>
        <v>163</v>
      </c>
      <c r="Y267" s="167">
        <f t="shared" si="423"/>
        <v>0</v>
      </c>
      <c r="Z267" s="172">
        <f t="shared" si="424"/>
        <v>0</v>
      </c>
      <c r="AA267" s="99">
        <f>SUM(AA268:AA271)</f>
        <v>0</v>
      </c>
      <c r="AB267" s="99"/>
      <c r="AC267" s="99"/>
      <c r="AD267" s="146">
        <f t="shared" si="425"/>
        <v>163</v>
      </c>
      <c r="AE267" s="146">
        <f t="shared" si="426"/>
        <v>0</v>
      </c>
      <c r="AF267" s="356">
        <f t="shared" si="427"/>
        <v>0</v>
      </c>
    </row>
    <row r="268" spans="1:32" s="8" customFormat="1" ht="36.75" hidden="1" customHeight="1" x14ac:dyDescent="0.25">
      <c r="A268" s="6"/>
      <c r="B268" s="56"/>
      <c r="C268" s="56"/>
      <c r="D268" s="115">
        <v>390002211</v>
      </c>
      <c r="E268" s="91" t="s">
        <v>385</v>
      </c>
      <c r="F268" s="151"/>
      <c r="G268" s="151"/>
      <c r="H268" s="152"/>
      <c r="I268" s="145"/>
      <c r="J268" s="145"/>
      <c r="K268" s="145"/>
      <c r="L268" s="146">
        <f t="shared" si="399"/>
        <v>0</v>
      </c>
      <c r="M268" s="146">
        <f t="shared" si="400"/>
        <v>0</v>
      </c>
      <c r="N268" s="146">
        <f t="shared" si="401"/>
        <v>0</v>
      </c>
      <c r="O268" s="145"/>
      <c r="P268" s="145"/>
      <c r="Q268" s="145"/>
      <c r="R268" s="167">
        <f t="shared" si="419"/>
        <v>0</v>
      </c>
      <c r="S268" s="167">
        <f t="shared" si="420"/>
        <v>0</v>
      </c>
      <c r="T268" s="167">
        <f t="shared" si="421"/>
        <v>0</v>
      </c>
      <c r="U268" s="99"/>
      <c r="V268" s="99"/>
      <c r="W268" s="99"/>
      <c r="X268" s="167">
        <f t="shared" si="422"/>
        <v>0</v>
      </c>
      <c r="Y268" s="167">
        <f t="shared" si="423"/>
        <v>0</v>
      </c>
      <c r="Z268" s="172">
        <f t="shared" si="424"/>
        <v>0</v>
      </c>
      <c r="AA268" s="99"/>
      <c r="AB268" s="99"/>
      <c r="AC268" s="99"/>
      <c r="AD268" s="146">
        <f t="shared" si="425"/>
        <v>0</v>
      </c>
      <c r="AE268" s="146">
        <f t="shared" si="426"/>
        <v>0</v>
      </c>
      <c r="AF268" s="356">
        <f t="shared" si="427"/>
        <v>0</v>
      </c>
    </row>
    <row r="269" spans="1:32" s="27" customFormat="1" ht="38.25" hidden="1" customHeight="1" x14ac:dyDescent="0.25">
      <c r="A269" s="6">
        <v>900</v>
      </c>
      <c r="B269" s="19"/>
      <c r="C269" s="19"/>
      <c r="D269" s="107" t="s">
        <v>383</v>
      </c>
      <c r="E269" s="278" t="s">
        <v>384</v>
      </c>
      <c r="F269" s="147"/>
      <c r="G269" s="147"/>
      <c r="H269" s="145"/>
      <c r="I269" s="145"/>
      <c r="J269" s="145"/>
      <c r="K269" s="145"/>
      <c r="L269" s="146">
        <f t="shared" si="399"/>
        <v>0</v>
      </c>
      <c r="M269" s="146">
        <f t="shared" si="400"/>
        <v>0</v>
      </c>
      <c r="N269" s="146">
        <f t="shared" si="401"/>
        <v>0</v>
      </c>
      <c r="O269" s="145">
        <v>163</v>
      </c>
      <c r="P269" s="145"/>
      <c r="Q269" s="145"/>
      <c r="R269" s="167">
        <f t="shared" si="419"/>
        <v>163</v>
      </c>
      <c r="S269" s="167">
        <f t="shared" si="420"/>
        <v>0</v>
      </c>
      <c r="T269" s="167">
        <f t="shared" si="421"/>
        <v>0</v>
      </c>
      <c r="U269" s="99"/>
      <c r="V269" s="99"/>
      <c r="W269" s="99"/>
      <c r="X269" s="167">
        <f t="shared" si="422"/>
        <v>163</v>
      </c>
      <c r="Y269" s="167">
        <f t="shared" si="423"/>
        <v>0</v>
      </c>
      <c r="Z269" s="172">
        <f t="shared" si="424"/>
        <v>0</v>
      </c>
      <c r="AA269" s="99"/>
      <c r="AB269" s="99"/>
      <c r="AC269" s="99"/>
      <c r="AD269" s="146">
        <f t="shared" si="425"/>
        <v>163</v>
      </c>
      <c r="AE269" s="146">
        <f t="shared" si="426"/>
        <v>0</v>
      </c>
      <c r="AF269" s="356">
        <f t="shared" si="427"/>
        <v>0</v>
      </c>
    </row>
    <row r="270" spans="1:32" s="8" customFormat="1" ht="38.25" hidden="1" customHeight="1" x14ac:dyDescent="0.25">
      <c r="A270" s="6"/>
      <c r="B270" s="56"/>
      <c r="C270" s="56"/>
      <c r="D270" s="115" t="s">
        <v>388</v>
      </c>
      <c r="E270" s="116" t="s">
        <v>387</v>
      </c>
      <c r="F270" s="151"/>
      <c r="G270" s="151"/>
      <c r="H270" s="152"/>
      <c r="I270" s="145"/>
      <c r="J270" s="145"/>
      <c r="K270" s="145"/>
      <c r="L270" s="146">
        <f t="shared" si="399"/>
        <v>0</v>
      </c>
      <c r="M270" s="146">
        <f t="shared" si="400"/>
        <v>0</v>
      </c>
      <c r="N270" s="146">
        <f t="shared" si="401"/>
        <v>0</v>
      </c>
      <c r="O270" s="145"/>
      <c r="P270" s="145"/>
      <c r="Q270" s="145"/>
      <c r="R270" s="167">
        <f t="shared" si="419"/>
        <v>0</v>
      </c>
      <c r="S270" s="167">
        <f t="shared" si="420"/>
        <v>0</v>
      </c>
      <c r="T270" s="167">
        <f t="shared" si="421"/>
        <v>0</v>
      </c>
      <c r="U270" s="99"/>
      <c r="V270" s="99"/>
      <c r="W270" s="99"/>
      <c r="X270" s="167">
        <f t="shared" si="422"/>
        <v>0</v>
      </c>
      <c r="Y270" s="167">
        <f t="shared" si="423"/>
        <v>0</v>
      </c>
      <c r="Z270" s="172">
        <f t="shared" si="424"/>
        <v>0</v>
      </c>
      <c r="AA270" s="99"/>
      <c r="AB270" s="99"/>
      <c r="AC270" s="99"/>
      <c r="AD270" s="146">
        <f t="shared" si="425"/>
        <v>0</v>
      </c>
      <c r="AE270" s="146">
        <f t="shared" si="426"/>
        <v>0</v>
      </c>
      <c r="AF270" s="356">
        <f t="shared" si="427"/>
        <v>0</v>
      </c>
    </row>
    <row r="271" spans="1:32" s="8" customFormat="1" ht="38.25" hidden="1" customHeight="1" x14ac:dyDescent="0.25">
      <c r="A271" s="6"/>
      <c r="B271" s="56"/>
      <c r="C271" s="56"/>
      <c r="D271" s="115" t="s">
        <v>416</v>
      </c>
      <c r="E271" s="116" t="s">
        <v>417</v>
      </c>
      <c r="F271" s="151"/>
      <c r="G271" s="151"/>
      <c r="H271" s="152"/>
      <c r="I271" s="145"/>
      <c r="J271" s="145"/>
      <c r="K271" s="145"/>
      <c r="L271" s="146">
        <f t="shared" si="399"/>
        <v>0</v>
      </c>
      <c r="M271" s="146">
        <f t="shared" si="400"/>
        <v>0</v>
      </c>
      <c r="N271" s="146">
        <f t="shared" si="401"/>
        <v>0</v>
      </c>
      <c r="O271" s="145"/>
      <c r="P271" s="145"/>
      <c r="Q271" s="145"/>
      <c r="R271" s="167">
        <f t="shared" si="419"/>
        <v>0</v>
      </c>
      <c r="S271" s="167">
        <f t="shared" si="420"/>
        <v>0</v>
      </c>
      <c r="T271" s="167">
        <f t="shared" si="421"/>
        <v>0</v>
      </c>
      <c r="U271" s="99"/>
      <c r="V271" s="99"/>
      <c r="W271" s="99"/>
      <c r="X271" s="167">
        <f t="shared" si="422"/>
        <v>0</v>
      </c>
      <c r="Y271" s="167">
        <f t="shared" si="423"/>
        <v>0</v>
      </c>
      <c r="Z271" s="172">
        <f t="shared" si="424"/>
        <v>0</v>
      </c>
      <c r="AA271" s="99"/>
      <c r="AB271" s="99"/>
      <c r="AC271" s="99"/>
      <c r="AD271" s="146">
        <f t="shared" si="425"/>
        <v>0</v>
      </c>
      <c r="AE271" s="146">
        <f t="shared" si="426"/>
        <v>0</v>
      </c>
      <c r="AF271" s="356">
        <f t="shared" si="427"/>
        <v>0</v>
      </c>
    </row>
    <row r="272" spans="1:32" s="276" customFormat="1" ht="38.25" hidden="1" customHeight="1" x14ac:dyDescent="0.25">
      <c r="A272" s="6"/>
      <c r="B272" s="56"/>
      <c r="C272" s="56"/>
      <c r="D272" s="103" t="s">
        <v>375</v>
      </c>
      <c r="E272" s="104" t="s">
        <v>301</v>
      </c>
      <c r="F272" s="279">
        <f>F273+F274</f>
        <v>439.7</v>
      </c>
      <c r="G272" s="279">
        <f>G273+G274</f>
        <v>0</v>
      </c>
      <c r="H272" s="280">
        <f>H273+H274</f>
        <v>0</v>
      </c>
      <c r="I272" s="145"/>
      <c r="J272" s="145"/>
      <c r="K272" s="145"/>
      <c r="L272" s="281">
        <f>L273+L274</f>
        <v>439.7</v>
      </c>
      <c r="M272" s="281">
        <f t="shared" ref="M272:T272" si="428">M273+M274</f>
        <v>0</v>
      </c>
      <c r="N272" s="281">
        <f t="shared" si="428"/>
        <v>0</v>
      </c>
      <c r="O272" s="281">
        <f t="shared" si="428"/>
        <v>1331.7</v>
      </c>
      <c r="P272" s="281">
        <f t="shared" si="428"/>
        <v>407.9</v>
      </c>
      <c r="Q272" s="281">
        <f t="shared" si="428"/>
        <v>0</v>
      </c>
      <c r="R272" s="311">
        <f t="shared" si="428"/>
        <v>1771.4</v>
      </c>
      <c r="S272" s="311">
        <f t="shared" si="428"/>
        <v>407.9</v>
      </c>
      <c r="T272" s="311">
        <f t="shared" si="428"/>
        <v>0</v>
      </c>
      <c r="U272" s="311">
        <f t="shared" ref="U272:Z272" si="429">U273+U274</f>
        <v>0</v>
      </c>
      <c r="V272" s="311">
        <f t="shared" si="429"/>
        <v>0</v>
      </c>
      <c r="W272" s="311">
        <f t="shared" si="429"/>
        <v>0</v>
      </c>
      <c r="X272" s="311">
        <f t="shared" si="429"/>
        <v>1771.4</v>
      </c>
      <c r="Y272" s="311">
        <f t="shared" si="429"/>
        <v>407.9</v>
      </c>
      <c r="Z272" s="325">
        <f t="shared" si="429"/>
        <v>0</v>
      </c>
      <c r="AA272" s="311">
        <f t="shared" ref="AA272:AF272" si="430">AA273+AA274</f>
        <v>0</v>
      </c>
      <c r="AB272" s="311">
        <f t="shared" si="430"/>
        <v>0</v>
      </c>
      <c r="AC272" s="311">
        <f t="shared" si="430"/>
        <v>0</v>
      </c>
      <c r="AD272" s="281">
        <f t="shared" si="430"/>
        <v>1771.4</v>
      </c>
      <c r="AE272" s="281">
        <f t="shared" si="430"/>
        <v>407.9</v>
      </c>
      <c r="AF272" s="359">
        <f t="shared" si="430"/>
        <v>0</v>
      </c>
    </row>
    <row r="273" spans="1:32" s="276" customFormat="1" ht="37.5" hidden="1" customHeight="1" x14ac:dyDescent="0.25">
      <c r="A273" s="6">
        <v>915</v>
      </c>
      <c r="B273" s="56"/>
      <c r="C273" s="56"/>
      <c r="D273" s="103" t="s">
        <v>376</v>
      </c>
      <c r="E273" s="282" t="s">
        <v>211</v>
      </c>
      <c r="F273" s="151"/>
      <c r="G273" s="151"/>
      <c r="H273" s="152"/>
      <c r="I273" s="145"/>
      <c r="J273" s="145"/>
      <c r="K273" s="145"/>
      <c r="L273" s="146">
        <f t="shared" si="399"/>
        <v>0</v>
      </c>
      <c r="M273" s="146">
        <f t="shared" si="400"/>
        <v>0</v>
      </c>
      <c r="N273" s="146">
        <f t="shared" si="401"/>
        <v>0</v>
      </c>
      <c r="O273" s="145">
        <f>439.7+951.7</f>
        <v>1391.4</v>
      </c>
      <c r="P273" s="145">
        <v>407.9</v>
      </c>
      <c r="Q273" s="145"/>
      <c r="R273" s="167">
        <f t="shared" si="419"/>
        <v>1391.4</v>
      </c>
      <c r="S273" s="167">
        <f t="shared" si="420"/>
        <v>407.9</v>
      </c>
      <c r="T273" s="167">
        <f t="shared" si="421"/>
        <v>0</v>
      </c>
      <c r="U273" s="99"/>
      <c r="V273" s="99"/>
      <c r="W273" s="99"/>
      <c r="X273" s="167">
        <f t="shared" ref="X273:Z274" si="431">R273+U273</f>
        <v>1391.4</v>
      </c>
      <c r="Y273" s="167">
        <f t="shared" si="431"/>
        <v>407.9</v>
      </c>
      <c r="Z273" s="172">
        <f t="shared" si="431"/>
        <v>0</v>
      </c>
      <c r="AA273" s="99"/>
      <c r="AB273" s="99"/>
      <c r="AC273" s="99"/>
      <c r="AD273" s="146">
        <f t="shared" ref="AD273:AD274" si="432">X273+AA273</f>
        <v>1391.4</v>
      </c>
      <c r="AE273" s="146">
        <f t="shared" ref="AE273:AE274" si="433">Y273+AB273</f>
        <v>407.9</v>
      </c>
      <c r="AF273" s="356">
        <f t="shared" ref="AF273:AF274" si="434">Z273+AC273</f>
        <v>0</v>
      </c>
    </row>
    <row r="274" spans="1:32" s="284" customFormat="1" ht="39" hidden="1" customHeight="1" x14ac:dyDescent="0.25">
      <c r="A274" s="283">
        <v>915</v>
      </c>
      <c r="B274" s="56"/>
      <c r="C274" s="56"/>
      <c r="D274" s="103" t="s">
        <v>422</v>
      </c>
      <c r="E274" s="282" t="s">
        <v>423</v>
      </c>
      <c r="F274" s="147">
        <v>439.7</v>
      </c>
      <c r="G274" s="147">
        <v>0</v>
      </c>
      <c r="H274" s="145">
        <v>0</v>
      </c>
      <c r="I274" s="145"/>
      <c r="J274" s="145"/>
      <c r="K274" s="145"/>
      <c r="L274" s="146">
        <f t="shared" ref="L274:L282" si="435">F274+I274</f>
        <v>439.7</v>
      </c>
      <c r="M274" s="146">
        <f t="shared" ref="M274:M282" si="436">G274+J274</f>
        <v>0</v>
      </c>
      <c r="N274" s="146">
        <f t="shared" ref="N274:N282" si="437">H274+K274</f>
        <v>0</v>
      </c>
      <c r="O274" s="145">
        <f>-439.7+380</f>
        <v>-59.699999999999989</v>
      </c>
      <c r="P274" s="145"/>
      <c r="Q274" s="145"/>
      <c r="R274" s="167">
        <f t="shared" si="419"/>
        <v>380</v>
      </c>
      <c r="S274" s="167">
        <f t="shared" si="420"/>
        <v>0</v>
      </c>
      <c r="T274" s="167">
        <f t="shared" si="421"/>
        <v>0</v>
      </c>
      <c r="U274" s="99"/>
      <c r="V274" s="99"/>
      <c r="W274" s="99"/>
      <c r="X274" s="167">
        <f t="shared" si="431"/>
        <v>380</v>
      </c>
      <c r="Y274" s="167">
        <f t="shared" si="431"/>
        <v>0</v>
      </c>
      <c r="Z274" s="172">
        <f t="shared" si="431"/>
        <v>0</v>
      </c>
      <c r="AA274" s="99"/>
      <c r="AB274" s="99"/>
      <c r="AC274" s="99"/>
      <c r="AD274" s="146">
        <f t="shared" si="432"/>
        <v>380</v>
      </c>
      <c r="AE274" s="146">
        <f t="shared" si="433"/>
        <v>0</v>
      </c>
      <c r="AF274" s="356">
        <f t="shared" si="434"/>
        <v>0</v>
      </c>
    </row>
    <row r="275" spans="1:32" s="35" customFormat="1" ht="28.5" customHeight="1" x14ac:dyDescent="0.25">
      <c r="A275" s="291"/>
      <c r="B275" s="227"/>
      <c r="C275" s="227"/>
      <c r="D275" s="289" t="s">
        <v>302</v>
      </c>
      <c r="E275" s="292" t="s">
        <v>212</v>
      </c>
      <c r="F275" s="293">
        <f t="shared" ref="F275:M275" si="438">F276</f>
        <v>1341.9</v>
      </c>
      <c r="G275" s="293">
        <f t="shared" si="438"/>
        <v>1147.8999999999999</v>
      </c>
      <c r="H275" s="294">
        <f t="shared" si="438"/>
        <v>1117.3</v>
      </c>
      <c r="I275" s="294">
        <f t="shared" si="438"/>
        <v>46.1</v>
      </c>
      <c r="J275" s="294">
        <f t="shared" si="438"/>
        <v>0</v>
      </c>
      <c r="K275" s="294">
        <f t="shared" si="438"/>
        <v>0</v>
      </c>
      <c r="L275" s="294">
        <f t="shared" si="438"/>
        <v>1388</v>
      </c>
      <c r="M275" s="294">
        <f t="shared" si="438"/>
        <v>1147.8999999999999</v>
      </c>
      <c r="N275" s="294">
        <f t="shared" ref="N275:S275" si="439">N276</f>
        <v>1117.3</v>
      </c>
      <c r="O275" s="294">
        <f t="shared" si="439"/>
        <v>1470</v>
      </c>
      <c r="P275" s="294">
        <f t="shared" si="439"/>
        <v>0</v>
      </c>
      <c r="Q275" s="294">
        <f t="shared" si="439"/>
        <v>0</v>
      </c>
      <c r="R275" s="245">
        <f t="shared" si="439"/>
        <v>2858</v>
      </c>
      <c r="S275" s="245">
        <f t="shared" si="439"/>
        <v>1147.8999999999999</v>
      </c>
      <c r="T275" s="245">
        <f t="shared" ref="T275:Y275" si="440">T276</f>
        <v>1117.3</v>
      </c>
      <c r="U275" s="245">
        <f t="shared" si="440"/>
        <v>300</v>
      </c>
      <c r="V275" s="245">
        <f t="shared" si="440"/>
        <v>0</v>
      </c>
      <c r="W275" s="245">
        <f t="shared" si="440"/>
        <v>0</v>
      </c>
      <c r="X275" s="245">
        <f t="shared" si="440"/>
        <v>3158</v>
      </c>
      <c r="Y275" s="245">
        <f t="shared" si="440"/>
        <v>1147.8999999999999</v>
      </c>
      <c r="Z275" s="244">
        <f>Z276</f>
        <v>1117.3</v>
      </c>
      <c r="AA275" s="245">
        <f>AA276</f>
        <v>2000</v>
      </c>
      <c r="AB275" s="245">
        <f t="shared" ref="AB275:AE275" si="441">AB276</f>
        <v>0</v>
      </c>
      <c r="AC275" s="245">
        <f t="shared" si="441"/>
        <v>0</v>
      </c>
      <c r="AD275" s="294">
        <f t="shared" si="441"/>
        <v>5158</v>
      </c>
      <c r="AE275" s="294">
        <f t="shared" si="441"/>
        <v>1147.8999999999999</v>
      </c>
      <c r="AF275" s="293">
        <f>AF276</f>
        <v>1117.3</v>
      </c>
    </row>
    <row r="276" spans="1:32" s="27" customFormat="1" ht="32.25" hidden="1" customHeight="1" x14ac:dyDescent="0.25">
      <c r="A276" s="19"/>
      <c r="B276" s="56"/>
      <c r="C276" s="56"/>
      <c r="D276" s="51" t="s">
        <v>501</v>
      </c>
      <c r="E276" s="117" t="s">
        <v>213</v>
      </c>
      <c r="F276" s="147">
        <f>F277+F279+F280</f>
        <v>1341.9</v>
      </c>
      <c r="G276" s="147">
        <f>G277+G279+G280</f>
        <v>1147.8999999999999</v>
      </c>
      <c r="H276" s="147">
        <f t="shared" ref="H276:N276" si="442">H277+H279+H280</f>
        <v>1117.3</v>
      </c>
      <c r="I276" s="147">
        <f t="shared" si="442"/>
        <v>46.1</v>
      </c>
      <c r="J276" s="147">
        <f t="shared" si="442"/>
        <v>0</v>
      </c>
      <c r="K276" s="147">
        <f t="shared" si="442"/>
        <v>0</v>
      </c>
      <c r="L276" s="147">
        <f t="shared" si="442"/>
        <v>1388</v>
      </c>
      <c r="M276" s="147">
        <f t="shared" si="442"/>
        <v>1147.8999999999999</v>
      </c>
      <c r="N276" s="147">
        <f t="shared" si="442"/>
        <v>1117.3</v>
      </c>
      <c r="O276" s="147">
        <f>O277+O279+O280</f>
        <v>1470</v>
      </c>
      <c r="P276" s="147">
        <f>P277+P279+P280</f>
        <v>0</v>
      </c>
      <c r="Q276" s="147">
        <f>Q277+Q279+Q280</f>
        <v>0</v>
      </c>
      <c r="R276" s="167">
        <f t="shared" ref="R276:T282" si="443">L276+O276</f>
        <v>2858</v>
      </c>
      <c r="S276" s="167">
        <f t="shared" si="443"/>
        <v>1147.8999999999999</v>
      </c>
      <c r="T276" s="167">
        <f t="shared" si="443"/>
        <v>1117.3</v>
      </c>
      <c r="U276" s="98">
        <f>U277+U279+U280</f>
        <v>300</v>
      </c>
      <c r="V276" s="98">
        <f>V277+V279+V280</f>
        <v>0</v>
      </c>
      <c r="W276" s="98">
        <f>W277+W279+W280</f>
        <v>0</v>
      </c>
      <c r="X276" s="167">
        <f t="shared" ref="X276:X282" si="444">R276+U276</f>
        <v>3158</v>
      </c>
      <c r="Y276" s="167">
        <f t="shared" ref="Y276:Y282" si="445">S276+V276</f>
        <v>1147.8999999999999</v>
      </c>
      <c r="Z276" s="172">
        <f t="shared" ref="Z276:Z282" si="446">T276+W276</f>
        <v>1117.3</v>
      </c>
      <c r="AA276" s="98">
        <f>AA277+AA278+AA279+AA280</f>
        <v>2000</v>
      </c>
      <c r="AB276" s="98">
        <f>AB277+AB279+AB280</f>
        <v>0</v>
      </c>
      <c r="AC276" s="98">
        <f>AC277+AC279+AC280</f>
        <v>0</v>
      </c>
      <c r="AD276" s="146">
        <f t="shared" ref="AD276:AD282" si="447">X276+AA276</f>
        <v>5158</v>
      </c>
      <c r="AE276" s="146">
        <f t="shared" ref="AE276:AE282" si="448">Y276+AB276</f>
        <v>1147.8999999999999</v>
      </c>
      <c r="AF276" s="356">
        <f t="shared" ref="AF276:AF282" si="449">Z276+AC276</f>
        <v>1117.3</v>
      </c>
    </row>
    <row r="277" spans="1:32" s="27" customFormat="1" ht="32.25" hidden="1" customHeight="1" x14ac:dyDescent="0.25">
      <c r="A277" s="6">
        <v>855</v>
      </c>
      <c r="B277" s="56"/>
      <c r="C277" s="56"/>
      <c r="D277" s="51" t="s">
        <v>503</v>
      </c>
      <c r="E277" s="117" t="s">
        <v>213</v>
      </c>
      <c r="F277" s="285">
        <v>0</v>
      </c>
      <c r="G277" s="285">
        <v>0</v>
      </c>
      <c r="H277" s="286">
        <v>0</v>
      </c>
      <c r="I277" s="145">
        <v>46.1</v>
      </c>
      <c r="J277" s="145"/>
      <c r="K277" s="145"/>
      <c r="L277" s="146">
        <f>F277+I277</f>
        <v>46.1</v>
      </c>
      <c r="M277" s="232">
        <f>G277+J277</f>
        <v>0</v>
      </c>
      <c r="N277" s="232">
        <f>H277+K277</f>
        <v>0</v>
      </c>
      <c r="O277" s="145">
        <v>1470</v>
      </c>
      <c r="P277" s="145"/>
      <c r="Q277" s="145"/>
      <c r="R277" s="167">
        <f t="shared" si="443"/>
        <v>1516.1</v>
      </c>
      <c r="S277" s="312">
        <f t="shared" si="443"/>
        <v>0</v>
      </c>
      <c r="T277" s="312">
        <f t="shared" si="443"/>
        <v>0</v>
      </c>
      <c r="U277" s="99"/>
      <c r="V277" s="99"/>
      <c r="W277" s="99"/>
      <c r="X277" s="167">
        <f t="shared" si="444"/>
        <v>1516.1</v>
      </c>
      <c r="Y277" s="167">
        <f t="shared" si="445"/>
        <v>0</v>
      </c>
      <c r="Z277" s="172">
        <f t="shared" si="446"/>
        <v>0</v>
      </c>
      <c r="AA277" s="99"/>
      <c r="AB277" s="99"/>
      <c r="AC277" s="99"/>
      <c r="AD277" s="146">
        <f t="shared" si="447"/>
        <v>1516.1</v>
      </c>
      <c r="AE277" s="146">
        <f t="shared" si="448"/>
        <v>0</v>
      </c>
      <c r="AF277" s="356">
        <f t="shared" si="449"/>
        <v>0</v>
      </c>
    </row>
    <row r="278" spans="1:32" s="343" customFormat="1" ht="32.25" customHeight="1" x14ac:dyDescent="0.25">
      <c r="A278" s="334">
        <v>900</v>
      </c>
      <c r="B278" s="335"/>
      <c r="C278" s="335"/>
      <c r="D278" s="289" t="s">
        <v>503</v>
      </c>
      <c r="E278" s="290" t="s">
        <v>213</v>
      </c>
      <c r="F278" s="336"/>
      <c r="G278" s="336"/>
      <c r="H278" s="337"/>
      <c r="I278" s="338"/>
      <c r="J278" s="338"/>
      <c r="K278" s="338"/>
      <c r="L278" s="339"/>
      <c r="M278" s="340"/>
      <c r="N278" s="340"/>
      <c r="O278" s="338"/>
      <c r="P278" s="338"/>
      <c r="Q278" s="338"/>
      <c r="R278" s="305"/>
      <c r="S278" s="341"/>
      <c r="T278" s="341"/>
      <c r="U278" s="304"/>
      <c r="V278" s="304"/>
      <c r="W278" s="304"/>
      <c r="X278" s="305"/>
      <c r="Y278" s="305"/>
      <c r="Z278" s="342"/>
      <c r="AA278" s="304">
        <v>2000</v>
      </c>
      <c r="AB278" s="304"/>
      <c r="AC278" s="304"/>
      <c r="AD278" s="102">
        <f t="shared" ref="AD278" si="450">X278+AA278</f>
        <v>2000</v>
      </c>
      <c r="AE278" s="102">
        <f t="shared" ref="AE278" si="451">Y278+AB278</f>
        <v>0</v>
      </c>
      <c r="AF278" s="358">
        <f t="shared" ref="AF278" si="452">Z278+AC278</f>
        <v>0</v>
      </c>
    </row>
    <row r="279" spans="1:32" s="45" customFormat="1" ht="32.25" hidden="1" customHeight="1" x14ac:dyDescent="0.25">
      <c r="A279" s="6">
        <v>919</v>
      </c>
      <c r="B279" s="56"/>
      <c r="C279" s="56"/>
      <c r="D279" s="51" t="s">
        <v>502</v>
      </c>
      <c r="E279" s="117" t="s">
        <v>213</v>
      </c>
      <c r="F279" s="147">
        <v>1095.9000000000001</v>
      </c>
      <c r="G279" s="147">
        <f>1180.6-278.7</f>
        <v>901.89999999999986</v>
      </c>
      <c r="H279" s="145">
        <v>871.3</v>
      </c>
      <c r="I279" s="145"/>
      <c r="J279" s="145"/>
      <c r="K279" s="145"/>
      <c r="L279" s="146">
        <f t="shared" si="435"/>
        <v>1095.9000000000001</v>
      </c>
      <c r="M279" s="146">
        <f t="shared" si="436"/>
        <v>901.89999999999986</v>
      </c>
      <c r="N279" s="146">
        <f t="shared" si="437"/>
        <v>871.3</v>
      </c>
      <c r="O279" s="145"/>
      <c r="P279" s="145"/>
      <c r="Q279" s="145"/>
      <c r="R279" s="167">
        <f t="shared" si="443"/>
        <v>1095.9000000000001</v>
      </c>
      <c r="S279" s="167">
        <f t="shared" si="443"/>
        <v>901.89999999999986</v>
      </c>
      <c r="T279" s="167">
        <f t="shared" si="443"/>
        <v>871.3</v>
      </c>
      <c r="U279" s="99"/>
      <c r="V279" s="99"/>
      <c r="W279" s="99"/>
      <c r="X279" s="167">
        <f t="shared" si="444"/>
        <v>1095.9000000000001</v>
      </c>
      <c r="Y279" s="167">
        <f t="shared" si="445"/>
        <v>901.89999999999986</v>
      </c>
      <c r="Z279" s="172">
        <f t="shared" si="446"/>
        <v>871.3</v>
      </c>
      <c r="AA279" s="99"/>
      <c r="AB279" s="99"/>
      <c r="AC279" s="99"/>
      <c r="AD279" s="146">
        <f t="shared" si="447"/>
        <v>1095.9000000000001</v>
      </c>
      <c r="AE279" s="146">
        <f t="shared" si="448"/>
        <v>901.89999999999986</v>
      </c>
      <c r="AF279" s="356">
        <f t="shared" si="449"/>
        <v>871.3</v>
      </c>
    </row>
    <row r="280" spans="1:32" s="45" customFormat="1" ht="32.25" hidden="1" customHeight="1" x14ac:dyDescent="0.25">
      <c r="A280" s="6">
        <v>911</v>
      </c>
      <c r="B280" s="56"/>
      <c r="C280" s="56"/>
      <c r="D280" s="51" t="s">
        <v>503</v>
      </c>
      <c r="E280" s="117" t="s">
        <v>213</v>
      </c>
      <c r="F280" s="147">
        <v>246</v>
      </c>
      <c r="G280" s="147">
        <v>246</v>
      </c>
      <c r="H280" s="145">
        <v>246</v>
      </c>
      <c r="I280" s="145"/>
      <c r="J280" s="145"/>
      <c r="K280" s="145"/>
      <c r="L280" s="146">
        <f t="shared" si="435"/>
        <v>246</v>
      </c>
      <c r="M280" s="146">
        <f t="shared" si="436"/>
        <v>246</v>
      </c>
      <c r="N280" s="146">
        <f t="shared" si="437"/>
        <v>246</v>
      </c>
      <c r="O280" s="145"/>
      <c r="P280" s="145"/>
      <c r="Q280" s="145"/>
      <c r="R280" s="167">
        <f t="shared" si="443"/>
        <v>246</v>
      </c>
      <c r="S280" s="167">
        <f t="shared" si="443"/>
        <v>246</v>
      </c>
      <c r="T280" s="167">
        <f t="shared" si="443"/>
        <v>246</v>
      </c>
      <c r="U280" s="99">
        <v>300</v>
      </c>
      <c r="V280" s="99"/>
      <c r="W280" s="99"/>
      <c r="X280" s="167">
        <f t="shared" si="444"/>
        <v>546</v>
      </c>
      <c r="Y280" s="167">
        <f t="shared" si="445"/>
        <v>246</v>
      </c>
      <c r="Z280" s="172">
        <f t="shared" si="446"/>
        <v>246</v>
      </c>
      <c r="AA280" s="99"/>
      <c r="AB280" s="99"/>
      <c r="AC280" s="99"/>
      <c r="AD280" s="146">
        <f t="shared" si="447"/>
        <v>546</v>
      </c>
      <c r="AE280" s="146">
        <f t="shared" si="448"/>
        <v>246</v>
      </c>
      <c r="AF280" s="356">
        <f t="shared" si="449"/>
        <v>246</v>
      </c>
    </row>
    <row r="281" spans="1:32" s="29" customFormat="1" ht="44.25" hidden="1" customHeight="1" x14ac:dyDescent="0.25">
      <c r="A281" s="6">
        <v>911</v>
      </c>
      <c r="B281" s="6"/>
      <c r="C281" s="6"/>
      <c r="D281" s="90" t="s">
        <v>515</v>
      </c>
      <c r="E281" s="91" t="s">
        <v>516</v>
      </c>
      <c r="F281" s="154"/>
      <c r="G281" s="154"/>
      <c r="H281" s="155"/>
      <c r="I281" s="145"/>
      <c r="J281" s="145"/>
      <c r="K281" s="145"/>
      <c r="L281" s="146">
        <f t="shared" si="435"/>
        <v>0</v>
      </c>
      <c r="M281" s="231">
        <f t="shared" si="436"/>
        <v>0</v>
      </c>
      <c r="N281" s="231">
        <f t="shared" si="437"/>
        <v>0</v>
      </c>
      <c r="O281" s="145"/>
      <c r="P281" s="145"/>
      <c r="Q281" s="145"/>
      <c r="R281" s="167">
        <f t="shared" si="443"/>
        <v>0</v>
      </c>
      <c r="S281" s="302">
        <f t="shared" si="443"/>
        <v>0</v>
      </c>
      <c r="T281" s="302">
        <f t="shared" si="443"/>
        <v>0</v>
      </c>
      <c r="U281" s="99"/>
      <c r="V281" s="99"/>
      <c r="W281" s="99"/>
      <c r="X281" s="167">
        <f t="shared" si="444"/>
        <v>0</v>
      </c>
      <c r="Y281" s="302">
        <f t="shared" si="445"/>
        <v>0</v>
      </c>
      <c r="Z281" s="320">
        <f t="shared" si="446"/>
        <v>0</v>
      </c>
      <c r="AA281" s="99"/>
      <c r="AB281" s="99"/>
      <c r="AC281" s="99"/>
      <c r="AD281" s="146">
        <f t="shared" si="447"/>
        <v>0</v>
      </c>
      <c r="AE281" s="231">
        <f t="shared" si="448"/>
        <v>0</v>
      </c>
      <c r="AF281" s="357">
        <f t="shared" si="449"/>
        <v>0</v>
      </c>
    </row>
    <row r="282" spans="1:32" s="29" customFormat="1" ht="44.25" hidden="1" customHeight="1" x14ac:dyDescent="0.25">
      <c r="A282" s="6"/>
      <c r="B282" s="6"/>
      <c r="C282" s="6"/>
      <c r="D282" s="287" t="s">
        <v>237</v>
      </c>
      <c r="E282" s="288" t="s">
        <v>517</v>
      </c>
      <c r="F282" s="154">
        <v>0</v>
      </c>
      <c r="G282" s="154">
        <v>0</v>
      </c>
      <c r="H282" s="155"/>
      <c r="I282" s="152"/>
      <c r="J282" s="152"/>
      <c r="K282" s="152"/>
      <c r="L282" s="146">
        <f t="shared" si="435"/>
        <v>0</v>
      </c>
      <c r="M282" s="231">
        <f t="shared" si="436"/>
        <v>0</v>
      </c>
      <c r="N282" s="231">
        <f t="shared" si="437"/>
        <v>0</v>
      </c>
      <c r="O282" s="145"/>
      <c r="P282" s="152"/>
      <c r="Q282" s="152"/>
      <c r="R282" s="167">
        <f t="shared" si="443"/>
        <v>0</v>
      </c>
      <c r="S282" s="302">
        <f t="shared" si="443"/>
        <v>0</v>
      </c>
      <c r="T282" s="302">
        <f t="shared" si="443"/>
        <v>0</v>
      </c>
      <c r="U282" s="99"/>
      <c r="V282" s="191"/>
      <c r="W282" s="191"/>
      <c r="X282" s="167">
        <f t="shared" si="444"/>
        <v>0</v>
      </c>
      <c r="Y282" s="302">
        <f t="shared" si="445"/>
        <v>0</v>
      </c>
      <c r="Z282" s="320">
        <f t="shared" si="446"/>
        <v>0</v>
      </c>
      <c r="AA282" s="99"/>
      <c r="AB282" s="191"/>
      <c r="AC282" s="191"/>
      <c r="AD282" s="146">
        <f t="shared" si="447"/>
        <v>0</v>
      </c>
      <c r="AE282" s="231">
        <f t="shared" si="448"/>
        <v>0</v>
      </c>
      <c r="AF282" s="357">
        <f t="shared" si="449"/>
        <v>0</v>
      </c>
    </row>
    <row r="283" spans="1:32" s="5" customFormat="1" ht="24.75" customHeight="1" x14ac:dyDescent="0.35">
      <c r="A283" s="65"/>
      <c r="B283" s="66"/>
      <c r="C283" s="66"/>
      <c r="D283" s="50"/>
      <c r="E283" s="37" t="s">
        <v>214</v>
      </c>
      <c r="F283" s="159">
        <f t="shared" ref="F283:AF283" si="453">F172+F173</f>
        <v>3355117</v>
      </c>
      <c r="G283" s="159">
        <f t="shared" si="453"/>
        <v>3193373.5</v>
      </c>
      <c r="H283" s="93">
        <f t="shared" si="453"/>
        <v>3317718.7999999993</v>
      </c>
      <c r="I283" s="93">
        <f t="shared" si="453"/>
        <v>10010.196339999999</v>
      </c>
      <c r="J283" s="93">
        <f t="shared" si="453"/>
        <v>0</v>
      </c>
      <c r="K283" s="93">
        <f t="shared" si="453"/>
        <v>0</v>
      </c>
      <c r="L283" s="233">
        <f t="shared" si="453"/>
        <v>3365127.2963399999</v>
      </c>
      <c r="M283" s="93">
        <f t="shared" si="453"/>
        <v>3193373.5</v>
      </c>
      <c r="N283" s="93">
        <f t="shared" si="453"/>
        <v>3317718.7999999993</v>
      </c>
      <c r="O283" s="93">
        <f t="shared" si="453"/>
        <v>35109.5</v>
      </c>
      <c r="P283" s="93">
        <f t="shared" si="453"/>
        <v>407.98291</v>
      </c>
      <c r="Q283" s="93">
        <f t="shared" si="453"/>
        <v>6.429E-2</v>
      </c>
      <c r="R283" s="233">
        <f t="shared" si="453"/>
        <v>3400236.7963399999</v>
      </c>
      <c r="S283" s="233">
        <f t="shared" si="453"/>
        <v>3193781.4829099998</v>
      </c>
      <c r="T283" s="233">
        <f t="shared" si="453"/>
        <v>3317718.8642899995</v>
      </c>
      <c r="U283" s="233">
        <f t="shared" si="453"/>
        <v>7016</v>
      </c>
      <c r="V283" s="233">
        <f t="shared" si="453"/>
        <v>0</v>
      </c>
      <c r="W283" s="233">
        <f t="shared" si="453"/>
        <v>0</v>
      </c>
      <c r="X283" s="233">
        <f t="shared" si="453"/>
        <v>3407252.7963399999</v>
      </c>
      <c r="Y283" s="233">
        <f t="shared" si="453"/>
        <v>3193781.4829099998</v>
      </c>
      <c r="Z283" s="301">
        <f t="shared" si="453"/>
        <v>3317718.8642899995</v>
      </c>
      <c r="AA283" s="233">
        <f t="shared" si="453"/>
        <v>101138.4</v>
      </c>
      <c r="AB283" s="233">
        <f t="shared" si="453"/>
        <v>0</v>
      </c>
      <c r="AC283" s="233">
        <f t="shared" si="453"/>
        <v>0</v>
      </c>
      <c r="AD283" s="93">
        <f t="shared" si="453"/>
        <v>3508391.1963400003</v>
      </c>
      <c r="AE283" s="93">
        <f t="shared" si="453"/>
        <v>3193781.4829099998</v>
      </c>
      <c r="AF283" s="159">
        <f t="shared" si="453"/>
        <v>3317718.8642899995</v>
      </c>
    </row>
    <row r="284" spans="1:32" s="2" customFormat="1" ht="21.75" customHeight="1" x14ac:dyDescent="0.25">
      <c r="A284" s="77"/>
      <c r="B284" s="78"/>
      <c r="C284" s="78"/>
      <c r="D284" s="49" t="s">
        <v>106</v>
      </c>
      <c r="E284" s="37" t="s">
        <v>303</v>
      </c>
      <c r="F284" s="159">
        <f t="shared" ref="F284:AF284" si="454">F172+F272+F275</f>
        <v>589004.6</v>
      </c>
      <c r="G284" s="159">
        <f t="shared" si="454"/>
        <v>591389.9</v>
      </c>
      <c r="H284" s="93">
        <f t="shared" si="454"/>
        <v>601318.30000000005</v>
      </c>
      <c r="I284" s="93">
        <f t="shared" si="454"/>
        <v>46.096339999999998</v>
      </c>
      <c r="J284" s="93">
        <f t="shared" si="454"/>
        <v>0</v>
      </c>
      <c r="K284" s="93">
        <f t="shared" si="454"/>
        <v>0</v>
      </c>
      <c r="L284" s="233">
        <f t="shared" si="454"/>
        <v>589050.69633999991</v>
      </c>
      <c r="M284" s="93">
        <f t="shared" si="454"/>
        <v>591389.9</v>
      </c>
      <c r="N284" s="93">
        <f t="shared" si="454"/>
        <v>601318.30000000005</v>
      </c>
      <c r="O284" s="93">
        <f t="shared" si="454"/>
        <v>2873.7</v>
      </c>
      <c r="P284" s="93">
        <f t="shared" si="454"/>
        <v>407.9</v>
      </c>
      <c r="Q284" s="93">
        <f t="shared" si="454"/>
        <v>0</v>
      </c>
      <c r="R284" s="233">
        <f t="shared" si="454"/>
        <v>591924.39633999998</v>
      </c>
      <c r="S284" s="233">
        <f t="shared" si="454"/>
        <v>591797.80000000005</v>
      </c>
      <c r="T284" s="233">
        <f t="shared" si="454"/>
        <v>601318.30000000005</v>
      </c>
      <c r="U284" s="233">
        <f t="shared" si="454"/>
        <v>7016</v>
      </c>
      <c r="V284" s="233">
        <f t="shared" si="454"/>
        <v>0</v>
      </c>
      <c r="W284" s="233">
        <f t="shared" si="454"/>
        <v>0</v>
      </c>
      <c r="X284" s="233">
        <f t="shared" si="454"/>
        <v>598940.39633999998</v>
      </c>
      <c r="Y284" s="233">
        <f t="shared" si="454"/>
        <v>591797.80000000005</v>
      </c>
      <c r="Z284" s="301">
        <f t="shared" si="454"/>
        <v>601318.30000000005</v>
      </c>
      <c r="AA284" s="233">
        <f t="shared" si="454"/>
        <v>2000</v>
      </c>
      <c r="AB284" s="233">
        <f t="shared" si="454"/>
        <v>0</v>
      </c>
      <c r="AC284" s="233">
        <f t="shared" si="454"/>
        <v>0</v>
      </c>
      <c r="AD284" s="93">
        <f t="shared" si="454"/>
        <v>600940.39633999998</v>
      </c>
      <c r="AE284" s="93">
        <f t="shared" si="454"/>
        <v>591797.80000000005</v>
      </c>
      <c r="AF284" s="159">
        <f t="shared" si="454"/>
        <v>601318.30000000005</v>
      </c>
    </row>
    <row r="285" spans="1:32" hidden="1" x14ac:dyDescent="0.25">
      <c r="A285" s="79"/>
      <c r="B285" s="80"/>
      <c r="C285" s="80"/>
      <c r="D285" s="52"/>
      <c r="E285" s="38"/>
      <c r="I285" s="94"/>
      <c r="J285" s="15"/>
      <c r="K285" s="15"/>
      <c r="L285" s="15"/>
      <c r="M285" s="15"/>
      <c r="N285" s="15"/>
    </row>
    <row r="286" spans="1:32" s="1" customFormat="1" ht="21" hidden="1" x14ac:dyDescent="0.35">
      <c r="A286" s="81"/>
      <c r="B286" s="82"/>
      <c r="C286" s="82"/>
      <c r="D286" s="53"/>
      <c r="E286" s="39" t="s">
        <v>310</v>
      </c>
      <c r="F286" s="17"/>
      <c r="G286" s="17"/>
      <c r="H286" s="17"/>
      <c r="I286" s="95"/>
      <c r="J286" s="96"/>
      <c r="K286" s="96"/>
      <c r="L286" s="96"/>
      <c r="M286" s="96"/>
      <c r="N286" s="96"/>
      <c r="O286" s="230"/>
    </row>
    <row r="287" spans="1:32" s="1" customFormat="1" ht="75.75" hidden="1" x14ac:dyDescent="0.35">
      <c r="A287" s="65"/>
      <c r="B287" s="66"/>
      <c r="C287" s="66"/>
      <c r="D287" s="50"/>
      <c r="E287" s="40" t="s">
        <v>356</v>
      </c>
      <c r="F287" s="17"/>
      <c r="G287" s="17"/>
      <c r="H287" s="17"/>
      <c r="I287" s="95"/>
      <c r="J287" s="96"/>
      <c r="K287" s="96"/>
      <c r="L287" s="96"/>
      <c r="M287" s="96"/>
      <c r="N287" s="96"/>
      <c r="O287" s="230"/>
    </row>
    <row r="288" spans="1:32" s="1" customFormat="1" ht="21" hidden="1" x14ac:dyDescent="0.35">
      <c r="A288" s="65"/>
      <c r="B288" s="66"/>
      <c r="C288" s="66"/>
      <c r="D288" s="50"/>
      <c r="E288" s="41" t="s">
        <v>308</v>
      </c>
      <c r="F288" s="17"/>
      <c r="G288" s="17"/>
      <c r="H288" s="17"/>
      <c r="I288" s="95"/>
      <c r="J288" s="96"/>
      <c r="K288" s="96"/>
      <c r="L288" s="96"/>
      <c r="M288" s="96"/>
      <c r="N288" s="96"/>
      <c r="O288" s="230"/>
    </row>
    <row r="289" spans="1:31" s="1" customFormat="1" ht="21" hidden="1" x14ac:dyDescent="0.35">
      <c r="A289" s="65"/>
      <c r="B289" s="66"/>
      <c r="C289" s="66"/>
      <c r="D289" s="50"/>
      <c r="E289" s="42" t="s">
        <v>312</v>
      </c>
      <c r="F289" s="17"/>
      <c r="G289" s="17"/>
      <c r="H289" s="17"/>
      <c r="I289" s="95"/>
      <c r="J289" s="96"/>
      <c r="K289" s="96"/>
      <c r="L289" s="96"/>
      <c r="M289" s="96"/>
      <c r="N289" s="96"/>
      <c r="O289" s="230"/>
    </row>
    <row r="290" spans="1:31" s="1" customFormat="1" ht="21" hidden="1" x14ac:dyDescent="0.35">
      <c r="A290" s="65"/>
      <c r="B290" s="66"/>
      <c r="C290" s="66"/>
      <c r="D290" s="50"/>
      <c r="E290" s="41" t="s">
        <v>309</v>
      </c>
      <c r="F290" s="17"/>
      <c r="G290" s="17"/>
      <c r="H290" s="17"/>
      <c r="I290" s="95"/>
      <c r="J290" s="96"/>
      <c r="K290" s="96"/>
      <c r="L290" s="96"/>
      <c r="M290" s="96"/>
      <c r="N290" s="96"/>
      <c r="O290" s="230"/>
    </row>
    <row r="291" spans="1:31" s="1" customFormat="1" ht="21" hidden="1" x14ac:dyDescent="0.35">
      <c r="A291" s="65"/>
      <c r="B291" s="66"/>
      <c r="C291" s="66"/>
      <c r="D291" s="50"/>
      <c r="E291" s="41" t="s">
        <v>306</v>
      </c>
      <c r="F291" s="17"/>
      <c r="G291" s="17"/>
      <c r="H291" s="17"/>
      <c r="I291" s="95"/>
      <c r="J291" s="96"/>
      <c r="K291" s="96"/>
      <c r="L291" s="96"/>
      <c r="M291" s="96"/>
      <c r="N291" s="96"/>
      <c r="O291" s="230"/>
    </row>
    <row r="292" spans="1:31" s="1" customFormat="1" ht="72" hidden="1" x14ac:dyDescent="0.35">
      <c r="A292" s="65"/>
      <c r="B292" s="66"/>
      <c r="C292" s="66"/>
      <c r="D292" s="50"/>
      <c r="E292" s="43" t="s">
        <v>307</v>
      </c>
      <c r="F292" s="17"/>
      <c r="G292" s="17"/>
      <c r="H292" s="17"/>
      <c r="I292" s="160"/>
      <c r="J292" s="161"/>
      <c r="K292" s="161"/>
      <c r="L292" s="161"/>
      <c r="M292" s="161"/>
      <c r="N292" s="161"/>
      <c r="O292" s="230"/>
    </row>
    <row r="293" spans="1:31" hidden="1" x14ac:dyDescent="0.3">
      <c r="I293" s="162"/>
      <c r="J293" s="163"/>
      <c r="K293" s="163"/>
      <c r="L293" s="163"/>
      <c r="M293" s="163"/>
      <c r="N293" s="163"/>
    </row>
    <row r="294" spans="1:31" hidden="1" x14ac:dyDescent="0.25">
      <c r="A294" s="6"/>
      <c r="B294" s="73"/>
      <c r="C294" s="73"/>
      <c r="D294" s="119"/>
      <c r="E294" s="165"/>
      <c r="F294" s="8"/>
      <c r="G294" s="8"/>
      <c r="H294" s="8"/>
      <c r="I294" s="164"/>
      <c r="J294" s="164"/>
      <c r="K294" s="164"/>
      <c r="L294" s="164"/>
      <c r="M294" s="164"/>
      <c r="N294" s="164"/>
    </row>
    <row r="295" spans="1:31" s="4" customFormat="1" ht="19.5" hidden="1" x14ac:dyDescent="0.25">
      <c r="A295" s="83"/>
      <c r="B295" s="84"/>
      <c r="C295" s="84"/>
      <c r="D295" s="120"/>
      <c r="E295" s="124" t="s">
        <v>107</v>
      </c>
      <c r="F295" s="121">
        <f t="shared" ref="F295:Z295" si="455">F13+F20+F30+F43+F54</f>
        <v>518276</v>
      </c>
      <c r="G295" s="122">
        <f t="shared" si="455"/>
        <v>521781</v>
      </c>
      <c r="H295" s="122">
        <f t="shared" si="455"/>
        <v>532447</v>
      </c>
      <c r="I295" s="121">
        <f t="shared" si="455"/>
        <v>0</v>
      </c>
      <c r="J295" s="122">
        <f t="shared" si="455"/>
        <v>0</v>
      </c>
      <c r="K295" s="122">
        <f t="shared" si="455"/>
        <v>0</v>
      </c>
      <c r="L295" s="121">
        <f t="shared" si="455"/>
        <v>518276</v>
      </c>
      <c r="M295" s="122">
        <f t="shared" si="455"/>
        <v>521781</v>
      </c>
      <c r="N295" s="122">
        <f t="shared" si="455"/>
        <v>532447</v>
      </c>
      <c r="O295" s="121">
        <f t="shared" si="455"/>
        <v>0</v>
      </c>
      <c r="P295" s="122">
        <f t="shared" si="455"/>
        <v>0</v>
      </c>
      <c r="Q295" s="122">
        <f t="shared" si="455"/>
        <v>0</v>
      </c>
      <c r="R295" s="121">
        <f t="shared" si="455"/>
        <v>518276</v>
      </c>
      <c r="S295" s="122">
        <f t="shared" si="455"/>
        <v>521781</v>
      </c>
      <c r="T295" s="122">
        <f t="shared" si="455"/>
        <v>532447</v>
      </c>
      <c r="U295" s="121">
        <f t="shared" si="455"/>
        <v>0</v>
      </c>
      <c r="V295" s="122">
        <f t="shared" si="455"/>
        <v>0</v>
      </c>
      <c r="W295" s="122">
        <f t="shared" si="455"/>
        <v>0</v>
      </c>
      <c r="X295" s="121">
        <f t="shared" si="455"/>
        <v>518276</v>
      </c>
      <c r="Y295" s="122">
        <f t="shared" si="455"/>
        <v>521781</v>
      </c>
      <c r="Z295" s="122">
        <f t="shared" si="455"/>
        <v>532447</v>
      </c>
    </row>
    <row r="296" spans="1:31" s="4" customFormat="1" ht="19.5" hidden="1" x14ac:dyDescent="0.25">
      <c r="A296" s="83"/>
      <c r="B296" s="57"/>
      <c r="C296" s="57"/>
      <c r="D296" s="123"/>
      <c r="E296" s="124" t="s">
        <v>138</v>
      </c>
      <c r="F296" s="121">
        <f t="shared" ref="F296:Z296" si="456">F64+F89+F97+F109+F123</f>
        <v>68947</v>
      </c>
      <c r="G296" s="122">
        <f t="shared" si="456"/>
        <v>68461</v>
      </c>
      <c r="H296" s="122">
        <f t="shared" si="456"/>
        <v>67754</v>
      </c>
      <c r="I296" s="121">
        <f t="shared" si="456"/>
        <v>-3.6600000000000001E-3</v>
      </c>
      <c r="J296" s="122">
        <f t="shared" si="456"/>
        <v>0</v>
      </c>
      <c r="K296" s="122">
        <f t="shared" si="456"/>
        <v>0</v>
      </c>
      <c r="L296" s="121">
        <f t="shared" si="456"/>
        <v>68946.996339999998</v>
      </c>
      <c r="M296" s="122">
        <f t="shared" si="456"/>
        <v>68461</v>
      </c>
      <c r="N296" s="122">
        <f t="shared" si="456"/>
        <v>67754</v>
      </c>
      <c r="O296" s="121">
        <f t="shared" si="456"/>
        <v>0</v>
      </c>
      <c r="P296" s="122">
        <f t="shared" si="456"/>
        <v>0</v>
      </c>
      <c r="Q296" s="122">
        <f t="shared" si="456"/>
        <v>0</v>
      </c>
      <c r="R296" s="121">
        <f t="shared" si="456"/>
        <v>68946.996339999998</v>
      </c>
      <c r="S296" s="122">
        <f t="shared" si="456"/>
        <v>68461</v>
      </c>
      <c r="T296" s="122">
        <f t="shared" si="456"/>
        <v>67754</v>
      </c>
      <c r="U296" s="121">
        <f t="shared" si="456"/>
        <v>6716</v>
      </c>
      <c r="V296" s="122">
        <f t="shared" si="456"/>
        <v>0</v>
      </c>
      <c r="W296" s="122">
        <f t="shared" si="456"/>
        <v>0</v>
      </c>
      <c r="X296" s="121">
        <f t="shared" si="456"/>
        <v>75662.996339999998</v>
      </c>
      <c r="Y296" s="122">
        <f t="shared" si="456"/>
        <v>68461</v>
      </c>
      <c r="Z296" s="122">
        <f t="shared" si="456"/>
        <v>67754</v>
      </c>
    </row>
    <row r="297" spans="1:31" s="4" customFormat="1" ht="19.5" hidden="1" x14ac:dyDescent="0.25">
      <c r="A297" s="83"/>
      <c r="B297" s="57"/>
      <c r="C297" s="57"/>
      <c r="D297" s="125"/>
      <c r="E297" s="124" t="s">
        <v>231</v>
      </c>
      <c r="F297" s="121">
        <f t="shared" ref="F297:Z297" si="457">F14+F20+F30+F43+F54++F64+F89+F97+F109+F123</f>
        <v>587223</v>
      </c>
      <c r="G297" s="122">
        <f t="shared" si="457"/>
        <v>590242</v>
      </c>
      <c r="H297" s="122">
        <f t="shared" si="457"/>
        <v>600201</v>
      </c>
      <c r="I297" s="121">
        <f t="shared" si="457"/>
        <v>-3.6600000000000001E-3</v>
      </c>
      <c r="J297" s="122">
        <f t="shared" si="457"/>
        <v>0</v>
      </c>
      <c r="K297" s="122">
        <f t="shared" si="457"/>
        <v>0</v>
      </c>
      <c r="L297" s="121">
        <f t="shared" si="457"/>
        <v>587222.99633999995</v>
      </c>
      <c r="M297" s="122">
        <f t="shared" si="457"/>
        <v>590242</v>
      </c>
      <c r="N297" s="122">
        <f t="shared" si="457"/>
        <v>600201</v>
      </c>
      <c r="O297" s="121">
        <f t="shared" si="457"/>
        <v>0</v>
      </c>
      <c r="P297" s="122">
        <f t="shared" si="457"/>
        <v>0</v>
      </c>
      <c r="Q297" s="122">
        <f t="shared" si="457"/>
        <v>0</v>
      </c>
      <c r="R297" s="121">
        <f t="shared" si="457"/>
        <v>587222.99633999995</v>
      </c>
      <c r="S297" s="122">
        <f t="shared" si="457"/>
        <v>590242</v>
      </c>
      <c r="T297" s="122">
        <f t="shared" si="457"/>
        <v>600201</v>
      </c>
      <c r="U297" s="121">
        <f t="shared" si="457"/>
        <v>6716</v>
      </c>
      <c r="V297" s="122">
        <f t="shared" si="457"/>
        <v>0</v>
      </c>
      <c r="W297" s="122">
        <f t="shared" si="457"/>
        <v>0</v>
      </c>
      <c r="X297" s="121">
        <f t="shared" si="457"/>
        <v>593938.99633999995</v>
      </c>
      <c r="Y297" s="122">
        <f t="shared" si="457"/>
        <v>590242</v>
      </c>
      <c r="Z297" s="122">
        <f t="shared" si="457"/>
        <v>600201</v>
      </c>
    </row>
    <row r="298" spans="1:31" ht="19.5" hidden="1" x14ac:dyDescent="0.35">
      <c r="A298" s="6"/>
      <c r="B298" s="56"/>
      <c r="C298" s="56"/>
      <c r="D298" s="126"/>
      <c r="E298" s="127" t="s">
        <v>221</v>
      </c>
      <c r="F298" s="128">
        <f>(F14-F18)/41.95*26.95+F18</f>
        <v>251473.17401668651</v>
      </c>
      <c r="G298" s="128">
        <f>(G14-G18)/41.57*26.57+G18</f>
        <v>256181.9668029829</v>
      </c>
      <c r="H298" s="129">
        <f>(H14-H18)/41.01*26.01+H18</f>
        <v>259584.78785662036</v>
      </c>
      <c r="I298" s="128">
        <f>(I14-I18)/41.95*26.95+I18</f>
        <v>0</v>
      </c>
      <c r="J298" s="128">
        <f>(J14-J18)/41.57*26.57+J18</f>
        <v>0</v>
      </c>
      <c r="K298" s="129">
        <f>(K14-K18)/41.01*26.01+K18</f>
        <v>0</v>
      </c>
      <c r="L298" s="128">
        <f>(L14-L18)/41.95*26.95+L18</f>
        <v>251473.17401668651</v>
      </c>
      <c r="M298" s="128">
        <f>(M14-M18)/41.57*26.57+M18</f>
        <v>256181.9668029829</v>
      </c>
      <c r="N298" s="129">
        <f>(N14-N18)/41.01*26.01+N18</f>
        <v>259584.78785662036</v>
      </c>
      <c r="O298" s="128">
        <f>(O14-O18)/41.95*26.95+O18</f>
        <v>0</v>
      </c>
      <c r="P298" s="128">
        <f>(P14-P18)/41.57*26.57+P18</f>
        <v>0</v>
      </c>
      <c r="Q298" s="129">
        <f>(Q14-Q18)/41.01*26.01+Q18</f>
        <v>0</v>
      </c>
      <c r="R298" s="128">
        <f>(R14-R18-R19)/41.95*26.95+R18+(R19/39.95*26.95)</f>
        <v>252314.20444655939</v>
      </c>
      <c r="S298" s="128">
        <f>(S14-S18-S19)/41.57*26.57+S18+(S19/39.57*26.57)</f>
        <v>256181.9668029829</v>
      </c>
      <c r="T298" s="128">
        <f>(T14-T18-T19)/41.01*26.01+T18+(T19/39.01*26.01)</f>
        <v>259584.78785662036</v>
      </c>
      <c r="U298" s="128">
        <f>(U14-U18-U19)/41.95*26.95+U18+(U19/39.95*26.95)</f>
        <v>0</v>
      </c>
      <c r="V298" s="128">
        <f>(V14-V18-V19)/41.57*26.57+V18+(V19/39.57*26.57)</f>
        <v>0</v>
      </c>
      <c r="W298" s="128">
        <f>(W14-W18-W19)/41.01*26.01+W18+(W19/39.01*26.01)</f>
        <v>0</v>
      </c>
      <c r="X298" s="128">
        <f>(X14-X18-X19)/41.95*26.95+X18+(X19/39.95*26.95)</f>
        <v>252314.20444655939</v>
      </c>
      <c r="Y298" s="128">
        <f>(Y14-Y18-Y19)/41.57*26.57+Y18+(Y19/39.57*26.57)</f>
        <v>256181.9668029829</v>
      </c>
      <c r="Z298" s="128">
        <f>(Z14-Z18-Z19)/41.01*26.01+Z18+(Z19/39.01*26.01)</f>
        <v>259584.78785662036</v>
      </c>
    </row>
    <row r="299" spans="1:31" hidden="1" x14ac:dyDescent="0.25">
      <c r="A299" s="6"/>
      <c r="B299" s="56"/>
      <c r="C299" s="56"/>
      <c r="D299" s="103"/>
      <c r="E299" s="19" t="s">
        <v>226</v>
      </c>
      <c r="F299" s="130">
        <f t="shared" ref="F299:N299" si="458">F172-F298</f>
        <v>335749.82598331349</v>
      </c>
      <c r="G299" s="131">
        <f t="shared" si="458"/>
        <v>334060.0331970171</v>
      </c>
      <c r="H299" s="131">
        <f t="shared" si="458"/>
        <v>340616.21214337961</v>
      </c>
      <c r="I299" s="130">
        <f t="shared" si="458"/>
        <v>-3.6600000000000001E-3</v>
      </c>
      <c r="J299" s="131">
        <f t="shared" si="458"/>
        <v>0</v>
      </c>
      <c r="K299" s="131">
        <f t="shared" si="458"/>
        <v>0</v>
      </c>
      <c r="L299" s="130">
        <f t="shared" si="458"/>
        <v>335749.82232331345</v>
      </c>
      <c r="M299" s="131">
        <f t="shared" si="458"/>
        <v>334060.0331970171</v>
      </c>
      <c r="N299" s="131">
        <f t="shared" si="458"/>
        <v>340616.21214337961</v>
      </c>
      <c r="O299" s="130">
        <f>R299-L299</f>
        <v>-769.03042987291701</v>
      </c>
      <c r="P299" s="131">
        <f t="shared" ref="P299:Z299" si="459">P172-P298</f>
        <v>0</v>
      </c>
      <c r="Q299" s="131">
        <f t="shared" si="459"/>
        <v>0</v>
      </c>
      <c r="R299" s="130">
        <f t="shared" si="459"/>
        <v>334980.79189344053</v>
      </c>
      <c r="S299" s="131">
        <f t="shared" si="459"/>
        <v>334060.0331970171</v>
      </c>
      <c r="T299" s="131">
        <f t="shared" si="459"/>
        <v>340616.21214337961</v>
      </c>
      <c r="U299" s="130">
        <f t="shared" si="459"/>
        <v>6716</v>
      </c>
      <c r="V299" s="131">
        <f t="shared" si="459"/>
        <v>0</v>
      </c>
      <c r="W299" s="131">
        <f t="shared" si="459"/>
        <v>0</v>
      </c>
      <c r="X299" s="130">
        <f t="shared" si="459"/>
        <v>341696.79189344053</v>
      </c>
      <c r="Y299" s="131">
        <f t="shared" si="459"/>
        <v>334060.0331970171</v>
      </c>
      <c r="Z299" s="131">
        <f t="shared" si="459"/>
        <v>340616.21214337961</v>
      </c>
    </row>
    <row r="300" spans="1:31" ht="20.25" hidden="1" x14ac:dyDescent="0.25">
      <c r="A300" s="85"/>
      <c r="D300" s="132"/>
      <c r="E300" s="133" t="s">
        <v>304</v>
      </c>
      <c r="F300" s="134">
        <f>F301/F302*10</f>
        <v>9.999975398846118</v>
      </c>
      <c r="G300" s="134">
        <f>G301/G302*10</f>
        <v>9.6000110199014248</v>
      </c>
      <c r="H300" s="135">
        <f>H301/H302*10</f>
        <v>9.6000128103813047</v>
      </c>
      <c r="I300" s="134"/>
      <c r="J300" s="134"/>
      <c r="K300" s="135"/>
      <c r="L300" s="134">
        <f>L301/L302*10</f>
        <v>9.9999755078555879</v>
      </c>
      <c r="M300" s="134">
        <f>M301/M302*10</f>
        <v>9.6000110199014248</v>
      </c>
      <c r="N300" s="135">
        <f>N301/N302*10</f>
        <v>9.6000128103813047</v>
      </c>
      <c r="O300" s="134"/>
      <c r="P300" s="134"/>
      <c r="Q300" s="135"/>
      <c r="R300" s="134">
        <f t="shared" ref="R300:Z300" si="460">R301/R302*10</f>
        <v>9.9999763600343741</v>
      </c>
      <c r="S300" s="134">
        <f t="shared" si="460"/>
        <v>9.6000110199014248</v>
      </c>
      <c r="T300" s="135">
        <f t="shared" si="460"/>
        <v>9.6000128103813047</v>
      </c>
      <c r="U300" s="134"/>
      <c r="V300" s="134"/>
      <c r="W300" s="135"/>
      <c r="X300" s="134">
        <f>X301/X302*10</f>
        <v>9.8034283009734793</v>
      </c>
      <c r="Y300" s="134">
        <f t="shared" si="460"/>
        <v>9.6000110199014248</v>
      </c>
      <c r="Z300" s="135">
        <f t="shared" si="460"/>
        <v>9.6000128103813047</v>
      </c>
    </row>
    <row r="301" spans="1:31" ht="20.25" hidden="1" x14ac:dyDescent="0.3">
      <c r="A301" s="85"/>
      <c r="B301" s="86"/>
      <c r="C301" s="86"/>
      <c r="D301" s="136"/>
      <c r="E301" s="137" t="s">
        <v>305</v>
      </c>
      <c r="F301" s="138">
        <v>33574.9</v>
      </c>
      <c r="G301" s="138">
        <v>32069.8</v>
      </c>
      <c r="H301" s="139">
        <v>32699.200000000001</v>
      </c>
      <c r="I301" s="138">
        <v>33574.9</v>
      </c>
      <c r="J301" s="138">
        <v>32069.8</v>
      </c>
      <c r="K301" s="139">
        <v>32699.200000000001</v>
      </c>
      <c r="L301" s="138">
        <v>33574.9</v>
      </c>
      <c r="M301" s="138">
        <v>32069.8</v>
      </c>
      <c r="N301" s="139">
        <v>32699.200000000001</v>
      </c>
      <c r="O301" s="138"/>
      <c r="P301" s="138"/>
      <c r="Q301" s="139"/>
      <c r="R301" s="138">
        <v>33498</v>
      </c>
      <c r="S301" s="138">
        <v>32069.8</v>
      </c>
      <c r="T301" s="139">
        <v>32699.200000000001</v>
      </c>
      <c r="U301" s="138"/>
      <c r="V301" s="138"/>
      <c r="W301" s="139"/>
      <c r="X301" s="138">
        <v>33498</v>
      </c>
      <c r="Y301" s="138">
        <v>32069.8</v>
      </c>
      <c r="Z301" s="139">
        <v>32699.200000000001</v>
      </c>
    </row>
    <row r="302" spans="1:31" ht="20.25" hidden="1" thickBot="1" x14ac:dyDescent="0.3">
      <c r="A302" s="85"/>
      <c r="D302" s="140"/>
      <c r="E302" s="141" t="s">
        <v>227</v>
      </c>
      <c r="F302" s="142">
        <f t="shared" ref="F302:N302" si="461">F299*0.1</f>
        <v>33574.982598331349</v>
      </c>
      <c r="G302" s="142">
        <f t="shared" si="461"/>
        <v>33406.003319701711</v>
      </c>
      <c r="H302" s="142">
        <f t="shared" si="461"/>
        <v>34061.62121433796</v>
      </c>
      <c r="I302" s="142">
        <f t="shared" si="461"/>
        <v>-3.6600000000000001E-4</v>
      </c>
      <c r="J302" s="142">
        <f t="shared" si="461"/>
        <v>0</v>
      </c>
      <c r="K302" s="142">
        <f t="shared" si="461"/>
        <v>0</v>
      </c>
      <c r="L302" s="142">
        <f t="shared" si="461"/>
        <v>33574.982232331349</v>
      </c>
      <c r="M302" s="142">
        <f t="shared" si="461"/>
        <v>33406.003319701711</v>
      </c>
      <c r="N302" s="142">
        <f t="shared" si="461"/>
        <v>34061.62121433796</v>
      </c>
      <c r="O302" s="142">
        <f>R302-L302</f>
        <v>-76.903042987294612</v>
      </c>
      <c r="P302" s="142">
        <f t="shared" ref="P302:Z302" si="462">P299*0.1</f>
        <v>0</v>
      </c>
      <c r="Q302" s="142">
        <f t="shared" si="462"/>
        <v>0</v>
      </c>
      <c r="R302" s="142">
        <f t="shared" si="462"/>
        <v>33498.079189344055</v>
      </c>
      <c r="S302" s="142">
        <f t="shared" si="462"/>
        <v>33406.003319701711</v>
      </c>
      <c r="T302" s="142">
        <f t="shared" si="462"/>
        <v>34061.62121433796</v>
      </c>
      <c r="U302" s="142">
        <f t="shared" si="462"/>
        <v>671.6</v>
      </c>
      <c r="V302" s="142">
        <f t="shared" si="462"/>
        <v>0</v>
      </c>
      <c r="W302" s="142">
        <f t="shared" si="462"/>
        <v>0</v>
      </c>
      <c r="X302" s="142">
        <f t="shared" si="462"/>
        <v>34169.679189344053</v>
      </c>
      <c r="Y302" s="142">
        <f t="shared" si="462"/>
        <v>33406.003319701711</v>
      </c>
      <c r="Z302" s="142">
        <f t="shared" si="462"/>
        <v>34061.62121433796</v>
      </c>
    </row>
    <row r="303" spans="1:31" ht="60.75" customHeight="1" x14ac:dyDescent="0.35">
      <c r="A303" s="87"/>
      <c r="B303" s="88"/>
      <c r="C303" s="88"/>
      <c r="D303" s="361" t="s">
        <v>545</v>
      </c>
      <c r="E303" s="361"/>
      <c r="G303" s="362" t="s">
        <v>347</v>
      </c>
      <c r="H303" s="362"/>
      <c r="I303" s="2"/>
      <c r="U303" s="300"/>
      <c r="X303" s="313">
        <f>X301/X299*100</f>
        <v>9.8034283009734775</v>
      </c>
      <c r="Y303" s="238" t="s">
        <v>347</v>
      </c>
      <c r="Z303" s="313">
        <f t="shared" ref="Z303" si="463">Z301/Z299*100</f>
        <v>9.6000128103813029</v>
      </c>
      <c r="AE303" t="s">
        <v>347</v>
      </c>
    </row>
    <row r="304" spans="1:31" ht="23.25" customHeight="1" x14ac:dyDescent="0.35">
      <c r="A304" s="87"/>
      <c r="B304" s="88"/>
      <c r="C304" s="88"/>
      <c r="F304" s="54"/>
      <c r="G304" s="54"/>
      <c r="H304" s="55"/>
      <c r="I304" s="2"/>
    </row>
    <row r="305" spans="1:9" ht="26.25" customHeight="1" x14ac:dyDescent="0.3">
      <c r="A305" s="87"/>
      <c r="B305" s="88"/>
      <c r="C305" s="88"/>
      <c r="F305" s="16"/>
      <c r="G305" s="16"/>
      <c r="H305" s="16"/>
      <c r="I305" s="2"/>
    </row>
  </sheetData>
  <mergeCells count="21">
    <mergeCell ref="AD9:AD10"/>
    <mergeCell ref="AE9:AE10"/>
    <mergeCell ref="AF9:AF10"/>
    <mergeCell ref="AD1:AF1"/>
    <mergeCell ref="AA9:AC9"/>
    <mergeCell ref="AE6:AF6"/>
    <mergeCell ref="D7:AF7"/>
    <mergeCell ref="E2:AF2"/>
    <mergeCell ref="E3:AF3"/>
    <mergeCell ref="E5:AF5"/>
    <mergeCell ref="U9:W9"/>
    <mergeCell ref="X9:Z9"/>
    <mergeCell ref="O9:Q9"/>
    <mergeCell ref="R9:T9"/>
    <mergeCell ref="D303:E303"/>
    <mergeCell ref="G303:H303"/>
    <mergeCell ref="I9:K9"/>
    <mergeCell ref="F9:H9"/>
    <mergeCell ref="L9:N9"/>
    <mergeCell ref="E9:E10"/>
    <mergeCell ref="D9:D10"/>
  </mergeCells>
  <pageMargins left="0.74803149606299213" right="0.15748031496062992" top="0.78740157480314965" bottom="0.31496062992125984" header="0.15748031496062992" footer="0.11811023622047245"/>
  <pageSetup paperSize="9" scale="58" fitToHeight="0" orientation="portrait" r:id="rId1"/>
  <headerFooter>
    <oddHeader>&amp;C&amp;P</oddHeader>
  </headerFooter>
  <rowBreaks count="1" manualBreakCount="1">
    <brk id="304" max="2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2021-06-15T06:09:35Z</dcterms:modified>
</cp:coreProperties>
</file>