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20" windowWidth="19440" windowHeight="11610"/>
  </bookViews>
  <sheets>
    <sheet name="август" sheetId="48" r:id="rId1"/>
  </sheets>
  <definedNames>
    <definedName name="_xlnm.Print_Titles" localSheetId="0">август!$14:$14</definedName>
    <definedName name="_xlnm.Print_Area" localSheetId="0">август!$A$1:$AF$343</definedName>
  </definedNames>
  <calcPr calcId="152511"/>
</workbook>
</file>

<file path=xl/calcChain.xml><?xml version="1.0" encoding="utf-8"?>
<calcChain xmlns="http://schemas.openxmlformats.org/spreadsheetml/2006/main">
  <c r="Z226" i="48" l="1"/>
  <c r="AA332" i="48" l="1"/>
  <c r="AA227" i="48" l="1"/>
  <c r="AA226" i="48"/>
  <c r="AA219" i="48" l="1"/>
  <c r="AA221" i="48"/>
  <c r="AA243" i="48" l="1"/>
  <c r="AA255" i="48"/>
  <c r="AC311" i="48" l="1"/>
  <c r="AC310" i="48" s="1"/>
  <c r="AB311" i="48"/>
  <c r="AB310" i="48" s="1"/>
  <c r="AA311" i="48"/>
  <c r="AA310" i="48" s="1"/>
  <c r="AC307" i="48"/>
  <c r="AB307" i="48"/>
  <c r="AA307" i="48"/>
  <c r="AC302" i="48"/>
  <c r="AC298" i="48" s="1"/>
  <c r="AB302" i="48"/>
  <c r="AB298" i="48" s="1"/>
  <c r="AA302" i="48"/>
  <c r="AA298" i="48" s="1"/>
  <c r="AC267" i="48"/>
  <c r="AC253" i="48" s="1"/>
  <c r="AB267" i="48"/>
  <c r="AB253" i="48" s="1"/>
  <c r="AA267" i="48"/>
  <c r="AA253" i="48" s="1"/>
  <c r="AC238" i="48"/>
  <c r="AB238" i="48"/>
  <c r="AA238" i="48"/>
  <c r="AC223" i="48"/>
  <c r="AC222" i="48" s="1"/>
  <c r="AB223" i="48"/>
  <c r="AA223" i="48"/>
  <c r="AC219" i="48"/>
  <c r="AC218" i="48" s="1"/>
  <c r="AB219" i="48"/>
  <c r="AB218" i="48" s="1"/>
  <c r="AA218" i="48"/>
  <c r="AC210" i="48"/>
  <c r="AB210" i="48"/>
  <c r="AA210" i="48"/>
  <c r="AC207" i="48"/>
  <c r="AB207" i="48"/>
  <c r="AA207" i="48"/>
  <c r="AC201" i="48"/>
  <c r="AC198" i="48" s="1"/>
  <c r="AB201" i="48"/>
  <c r="AB198" i="48" s="1"/>
  <c r="AA201" i="48"/>
  <c r="AA198" i="48" s="1"/>
  <c r="AC196" i="48"/>
  <c r="AB196" i="48"/>
  <c r="AA196" i="48"/>
  <c r="AC194" i="48"/>
  <c r="AB194" i="48"/>
  <c r="AA194" i="48"/>
  <c r="AC186" i="48"/>
  <c r="AC185" i="48" s="1"/>
  <c r="AB186" i="48"/>
  <c r="AB185" i="48" s="1"/>
  <c r="AA186" i="48"/>
  <c r="AA185" i="48" s="1"/>
  <c r="AC177" i="48"/>
  <c r="AC176" i="48" s="1"/>
  <c r="AB177" i="48"/>
  <c r="AB176" i="48" s="1"/>
  <c r="AA177" i="48"/>
  <c r="AA176" i="48" s="1"/>
  <c r="AC172" i="48"/>
  <c r="AC171" i="48" s="1"/>
  <c r="AB172" i="48"/>
  <c r="AB171" i="48" s="1"/>
  <c r="AA172" i="48"/>
  <c r="AA171" i="48" s="1"/>
  <c r="AC165" i="48"/>
  <c r="AB165" i="48"/>
  <c r="AA165" i="48"/>
  <c r="AC161" i="48"/>
  <c r="AC160" i="48" s="1"/>
  <c r="AB161" i="48"/>
  <c r="AB160" i="48" s="1"/>
  <c r="AA161" i="48"/>
  <c r="AA160" i="48" s="1"/>
  <c r="AC156" i="48"/>
  <c r="AB156" i="48"/>
  <c r="AA156" i="48"/>
  <c r="AC153" i="48"/>
  <c r="AB153" i="48"/>
  <c r="AA153" i="48"/>
  <c r="AC146" i="48"/>
  <c r="AC145" i="48" s="1"/>
  <c r="AB146" i="48"/>
  <c r="AB145" i="48" s="1"/>
  <c r="AA146" i="48"/>
  <c r="AA145" i="48" s="1"/>
  <c r="AC138" i="48"/>
  <c r="AC137" i="48" s="1"/>
  <c r="AB138" i="48"/>
  <c r="AB137" i="48" s="1"/>
  <c r="AA138" i="48"/>
  <c r="AA137" i="48" s="1"/>
  <c r="AC133" i="48"/>
  <c r="AC132" i="48" s="1"/>
  <c r="AB133" i="48"/>
  <c r="AB132" i="48" s="1"/>
  <c r="AA133" i="48"/>
  <c r="AA132" i="48" s="1"/>
  <c r="AC128" i="48"/>
  <c r="AC127" i="48" s="1"/>
  <c r="AB128" i="48"/>
  <c r="AB127" i="48" s="1"/>
  <c r="AA128" i="48"/>
  <c r="AA127" i="48" s="1"/>
  <c r="AC124" i="48"/>
  <c r="AC122" i="48" s="1"/>
  <c r="AC121" i="48" s="1"/>
  <c r="AB124" i="48"/>
  <c r="AB122" i="48" s="1"/>
  <c r="AB121" i="48" s="1"/>
  <c r="AA124" i="48"/>
  <c r="AA122" i="48" s="1"/>
  <c r="AA121" i="48" s="1"/>
  <c r="AC118" i="48"/>
  <c r="AC117" i="48" s="1"/>
  <c r="AB118" i="48"/>
  <c r="AB117" i="48" s="1"/>
  <c r="AA118" i="48"/>
  <c r="AA117" i="48" s="1"/>
  <c r="AC112" i="48"/>
  <c r="AB112" i="48"/>
  <c r="AA112" i="48"/>
  <c r="AC109" i="48"/>
  <c r="AB109" i="48"/>
  <c r="AA109" i="48"/>
  <c r="AC104" i="48"/>
  <c r="AC103" i="48" s="1"/>
  <c r="AB104" i="48"/>
  <c r="AB103" i="48" s="1"/>
  <c r="AA104" i="48"/>
  <c r="AA103" i="48" s="1"/>
  <c r="AC99" i="48"/>
  <c r="AC95" i="48" s="1"/>
  <c r="AC94" i="48" s="1"/>
  <c r="AB99" i="48"/>
  <c r="AB95" i="48" s="1"/>
  <c r="AB94" i="48" s="1"/>
  <c r="AA99" i="48"/>
  <c r="AA95" i="48" s="1"/>
  <c r="AA94" i="48" s="1"/>
  <c r="AC91" i="48"/>
  <c r="AC90" i="48" s="1"/>
  <c r="AB91" i="48"/>
  <c r="AB90" i="48" s="1"/>
  <c r="AA91" i="48"/>
  <c r="AA90" i="48" s="1"/>
  <c r="AC88" i="48"/>
  <c r="AC87" i="48" s="1"/>
  <c r="AB88" i="48"/>
  <c r="AB87" i="48" s="1"/>
  <c r="AA88" i="48"/>
  <c r="AA87" i="48" s="1"/>
  <c r="AC84" i="48"/>
  <c r="AC83" i="48" s="1"/>
  <c r="AB84" i="48"/>
  <c r="AB83" i="48" s="1"/>
  <c r="AA84" i="48"/>
  <c r="AA83" i="48" s="1"/>
  <c r="AC81" i="48"/>
  <c r="AC80" i="48" s="1"/>
  <c r="AB81" i="48"/>
  <c r="AB80" i="48" s="1"/>
  <c r="AA81" i="48"/>
  <c r="AA80" i="48" s="1"/>
  <c r="AC78" i="48"/>
  <c r="AC77" i="48" s="1"/>
  <c r="AB78" i="48"/>
  <c r="AB77" i="48" s="1"/>
  <c r="AA78" i="48"/>
  <c r="AA77" i="48" s="1"/>
  <c r="AC74" i="48"/>
  <c r="AC73" i="48" s="1"/>
  <c r="AB74" i="48"/>
  <c r="AB73" i="48" s="1"/>
  <c r="AA74" i="48"/>
  <c r="AA73" i="48" s="1"/>
  <c r="AC66" i="48"/>
  <c r="AB66" i="48"/>
  <c r="AA66" i="48"/>
  <c r="AC64" i="48"/>
  <c r="AB64" i="48"/>
  <c r="AA64" i="48"/>
  <c r="AC60" i="48"/>
  <c r="AB60" i="48"/>
  <c r="AA60" i="48"/>
  <c r="AC57" i="48"/>
  <c r="AB57" i="48"/>
  <c r="AA57" i="48"/>
  <c r="AC55" i="48"/>
  <c r="AB55" i="48"/>
  <c r="AA55" i="48"/>
  <c r="AC51" i="48"/>
  <c r="AB51" i="48"/>
  <c r="AA51" i="48"/>
  <c r="AC49" i="48"/>
  <c r="AB49" i="48"/>
  <c r="AA49" i="48"/>
  <c r="AC46" i="48"/>
  <c r="AB46" i="48"/>
  <c r="AA46" i="48"/>
  <c r="AC43" i="48"/>
  <c r="AB43" i="48"/>
  <c r="AA43" i="48"/>
  <c r="AC36" i="48"/>
  <c r="AB36" i="48"/>
  <c r="AA36" i="48"/>
  <c r="AC33" i="48"/>
  <c r="AB33" i="48"/>
  <c r="AA33" i="48"/>
  <c r="AC31" i="48"/>
  <c r="AB31" i="48"/>
  <c r="AA31" i="48"/>
  <c r="AC29" i="48"/>
  <c r="AB29" i="48"/>
  <c r="AA29" i="48"/>
  <c r="AC27" i="48"/>
  <c r="AB27" i="48"/>
  <c r="AA27" i="48"/>
  <c r="AC19" i="48"/>
  <c r="AC18" i="48" s="1"/>
  <c r="AB19" i="48"/>
  <c r="AB18" i="48" s="1"/>
  <c r="AA19" i="48"/>
  <c r="AA18" i="48" s="1"/>
  <c r="AA16" i="48" s="1"/>
  <c r="Q340" i="48"/>
  <c r="P340" i="48"/>
  <c r="O340" i="48"/>
  <c r="H321" i="48"/>
  <c r="G321" i="48"/>
  <c r="F321" i="48"/>
  <c r="N317" i="48"/>
  <c r="T317" i="48" s="1"/>
  <c r="Z317" i="48" s="1"/>
  <c r="AF317" i="48" s="1"/>
  <c r="M317" i="48"/>
  <c r="S317" i="48" s="1"/>
  <c r="Y317" i="48" s="1"/>
  <c r="AE317" i="48" s="1"/>
  <c r="L317" i="48"/>
  <c r="R317" i="48" s="1"/>
  <c r="X317" i="48" s="1"/>
  <c r="AD317" i="48" s="1"/>
  <c r="N316" i="48"/>
  <c r="T316" i="48" s="1"/>
  <c r="Z316" i="48" s="1"/>
  <c r="AF316" i="48" s="1"/>
  <c r="M316" i="48"/>
  <c r="S316" i="48" s="1"/>
  <c r="Y316" i="48" s="1"/>
  <c r="AE316" i="48" s="1"/>
  <c r="L316" i="48"/>
  <c r="R316" i="48" s="1"/>
  <c r="X316" i="48" s="1"/>
  <c r="AD316" i="48" s="1"/>
  <c r="N315" i="48"/>
  <c r="T315" i="48" s="1"/>
  <c r="Z315" i="48" s="1"/>
  <c r="AF315" i="48" s="1"/>
  <c r="M315" i="48"/>
  <c r="S315" i="48" s="1"/>
  <c r="Y315" i="48" s="1"/>
  <c r="AE315" i="48" s="1"/>
  <c r="L315" i="48"/>
  <c r="R315" i="48" s="1"/>
  <c r="X315" i="48" s="1"/>
  <c r="AD315" i="48" s="1"/>
  <c r="N314" i="48"/>
  <c r="T314" i="48" s="1"/>
  <c r="Z314" i="48" s="1"/>
  <c r="AF314" i="48" s="1"/>
  <c r="M314" i="48"/>
  <c r="S314" i="48" s="1"/>
  <c r="Y314" i="48" s="1"/>
  <c r="AE314" i="48" s="1"/>
  <c r="L314" i="48"/>
  <c r="N313" i="48"/>
  <c r="T313" i="48" s="1"/>
  <c r="Z313" i="48" s="1"/>
  <c r="AF313" i="48" s="1"/>
  <c r="M313" i="48"/>
  <c r="S313" i="48" s="1"/>
  <c r="Y313" i="48" s="1"/>
  <c r="AE313" i="48" s="1"/>
  <c r="L313" i="48"/>
  <c r="R313" i="48" s="1"/>
  <c r="X313" i="48" s="1"/>
  <c r="AD313" i="48" s="1"/>
  <c r="N312" i="48"/>
  <c r="T312" i="48" s="1"/>
  <c r="M312" i="48"/>
  <c r="S312" i="48" s="1"/>
  <c r="L312" i="48"/>
  <c r="R312" i="48" s="1"/>
  <c r="X312" i="48" s="1"/>
  <c r="AD312" i="48" s="1"/>
  <c r="W311" i="48"/>
  <c r="W310" i="48" s="1"/>
  <c r="V311" i="48"/>
  <c r="V310" i="48" s="1"/>
  <c r="U311" i="48"/>
  <c r="U310" i="48" s="1"/>
  <c r="Q311" i="48"/>
  <c r="Q310" i="48" s="1"/>
  <c r="P311" i="48"/>
  <c r="P310" i="48" s="1"/>
  <c r="O311" i="48"/>
  <c r="O310" i="48" s="1"/>
  <c r="K311" i="48"/>
  <c r="K310" i="48" s="1"/>
  <c r="J311" i="48"/>
  <c r="J310" i="48" s="1"/>
  <c r="I311" i="48"/>
  <c r="I310" i="48" s="1"/>
  <c r="H311" i="48"/>
  <c r="H310" i="48" s="1"/>
  <c r="H324" i="48" s="1"/>
  <c r="G311" i="48"/>
  <c r="G310" i="48" s="1"/>
  <c r="G324" i="48" s="1"/>
  <c r="F311" i="48"/>
  <c r="F310" i="48" s="1"/>
  <c r="F324" i="48" s="1"/>
  <c r="N309" i="48"/>
  <c r="M309" i="48"/>
  <c r="S309" i="48" s="1"/>
  <c r="Y309" i="48" s="1"/>
  <c r="AE309" i="48" s="1"/>
  <c r="L309" i="48"/>
  <c r="R309" i="48" s="1"/>
  <c r="X309" i="48" s="1"/>
  <c r="AD309" i="48" s="1"/>
  <c r="N308" i="48"/>
  <c r="T308" i="48" s="1"/>
  <c r="M308" i="48"/>
  <c r="S308" i="48" s="1"/>
  <c r="L308" i="48"/>
  <c r="R308" i="48" s="1"/>
  <c r="W307" i="48"/>
  <c r="V307" i="48"/>
  <c r="U307" i="48"/>
  <c r="Q307" i="48"/>
  <c r="P307" i="48"/>
  <c r="O307" i="48"/>
  <c r="K307" i="48"/>
  <c r="J307" i="48"/>
  <c r="I307" i="48"/>
  <c r="H307" i="48"/>
  <c r="H325" i="48" s="1"/>
  <c r="G307" i="48"/>
  <c r="G325" i="48" s="1"/>
  <c r="F307" i="48"/>
  <c r="F325" i="48" s="1"/>
  <c r="N306" i="48"/>
  <c r="T306" i="48" s="1"/>
  <c r="Z306" i="48" s="1"/>
  <c r="AF306" i="48" s="1"/>
  <c r="M306" i="48"/>
  <c r="S306" i="48" s="1"/>
  <c r="Y306" i="48" s="1"/>
  <c r="AE306" i="48" s="1"/>
  <c r="L306" i="48"/>
  <c r="R306" i="48" s="1"/>
  <c r="X306" i="48" s="1"/>
  <c r="AD306" i="48" s="1"/>
  <c r="N305" i="48"/>
  <c r="T305" i="48" s="1"/>
  <c r="Z305" i="48" s="1"/>
  <c r="AF305" i="48" s="1"/>
  <c r="M305" i="48"/>
  <c r="L305" i="48"/>
  <c r="R305" i="48" s="1"/>
  <c r="X305" i="48" s="1"/>
  <c r="AD305" i="48" s="1"/>
  <c r="N304" i="48"/>
  <c r="T304" i="48" s="1"/>
  <c r="Z304" i="48" s="1"/>
  <c r="AF304" i="48" s="1"/>
  <c r="M304" i="48"/>
  <c r="S304" i="48" s="1"/>
  <c r="Y304" i="48" s="1"/>
  <c r="AE304" i="48" s="1"/>
  <c r="L304" i="48"/>
  <c r="R304" i="48" s="1"/>
  <c r="X304" i="48" s="1"/>
  <c r="AD304" i="48" s="1"/>
  <c r="N303" i="48"/>
  <c r="T303" i="48" s="1"/>
  <c r="M303" i="48"/>
  <c r="S303" i="48" s="1"/>
  <c r="Y303" i="48" s="1"/>
  <c r="AE303" i="48" s="1"/>
  <c r="L303" i="48"/>
  <c r="R303" i="48" s="1"/>
  <c r="W302" i="48"/>
  <c r="W298" i="48" s="1"/>
  <c r="V302" i="48"/>
  <c r="V298" i="48" s="1"/>
  <c r="U302" i="48"/>
  <c r="U298" i="48" s="1"/>
  <c r="Q302" i="48"/>
  <c r="Q298" i="48" s="1"/>
  <c r="P302" i="48"/>
  <c r="P298" i="48" s="1"/>
  <c r="O302" i="48"/>
  <c r="O298" i="48" s="1"/>
  <c r="K302" i="48"/>
  <c r="K298" i="48" s="1"/>
  <c r="J302" i="48"/>
  <c r="J298" i="48" s="1"/>
  <c r="I302" i="48"/>
  <c r="I298" i="48" s="1"/>
  <c r="H302" i="48"/>
  <c r="H298" i="48" s="1"/>
  <c r="G302" i="48"/>
  <c r="G298" i="48" s="1"/>
  <c r="F302" i="48"/>
  <c r="F298" i="48" s="1"/>
  <c r="N301" i="48"/>
  <c r="T301" i="48" s="1"/>
  <c r="Z301" i="48" s="1"/>
  <c r="AF301" i="48" s="1"/>
  <c r="M301" i="48"/>
  <c r="L301" i="48"/>
  <c r="R301" i="48" s="1"/>
  <c r="X301" i="48" s="1"/>
  <c r="AD301" i="48" s="1"/>
  <c r="N300" i="48"/>
  <c r="T300" i="48" s="1"/>
  <c r="M300" i="48"/>
  <c r="S300" i="48" s="1"/>
  <c r="Y300" i="48" s="1"/>
  <c r="AE300" i="48" s="1"/>
  <c r="L300" i="48"/>
  <c r="R300" i="48" s="1"/>
  <c r="X300" i="48" s="1"/>
  <c r="AD300" i="48" s="1"/>
  <c r="N299" i="48"/>
  <c r="T299" i="48" s="1"/>
  <c r="Z299" i="48" s="1"/>
  <c r="AF299" i="48" s="1"/>
  <c r="M299" i="48"/>
  <c r="S299" i="48" s="1"/>
  <c r="Y299" i="48" s="1"/>
  <c r="AE299" i="48" s="1"/>
  <c r="L299" i="48"/>
  <c r="R299" i="48" s="1"/>
  <c r="X299" i="48" s="1"/>
  <c r="AD299" i="48" s="1"/>
  <c r="N297" i="48"/>
  <c r="T297" i="48" s="1"/>
  <c r="Z297" i="48" s="1"/>
  <c r="AF297" i="48" s="1"/>
  <c r="M297" i="48"/>
  <c r="S297" i="48" s="1"/>
  <c r="Y297" i="48" s="1"/>
  <c r="AE297" i="48" s="1"/>
  <c r="L297" i="48"/>
  <c r="R297" i="48" s="1"/>
  <c r="X297" i="48" s="1"/>
  <c r="AD297" i="48" s="1"/>
  <c r="N296" i="48"/>
  <c r="T296" i="48" s="1"/>
  <c r="Z296" i="48" s="1"/>
  <c r="AF296" i="48" s="1"/>
  <c r="M296" i="48"/>
  <c r="S296" i="48" s="1"/>
  <c r="Y296" i="48" s="1"/>
  <c r="AE296" i="48" s="1"/>
  <c r="L296" i="48"/>
  <c r="R296" i="48" s="1"/>
  <c r="X296" i="48" s="1"/>
  <c r="AD296" i="48" s="1"/>
  <c r="N295" i="48"/>
  <c r="T295" i="48" s="1"/>
  <c r="Z295" i="48" s="1"/>
  <c r="AF295" i="48" s="1"/>
  <c r="M295" i="48"/>
  <c r="S295" i="48" s="1"/>
  <c r="Y295" i="48" s="1"/>
  <c r="AE295" i="48" s="1"/>
  <c r="L295" i="48"/>
  <c r="R295" i="48" s="1"/>
  <c r="X295" i="48" s="1"/>
  <c r="AD295" i="48" s="1"/>
  <c r="N294" i="48"/>
  <c r="T294" i="48" s="1"/>
  <c r="Z294" i="48" s="1"/>
  <c r="AF294" i="48" s="1"/>
  <c r="M294" i="48"/>
  <c r="S294" i="48" s="1"/>
  <c r="Y294" i="48" s="1"/>
  <c r="AE294" i="48" s="1"/>
  <c r="L294" i="48"/>
  <c r="R294" i="48" s="1"/>
  <c r="X294" i="48" s="1"/>
  <c r="AD294" i="48" s="1"/>
  <c r="N293" i="48"/>
  <c r="T293" i="48" s="1"/>
  <c r="Z293" i="48" s="1"/>
  <c r="AF293" i="48" s="1"/>
  <c r="M293" i="48"/>
  <c r="S293" i="48" s="1"/>
  <c r="Y293" i="48" s="1"/>
  <c r="AE293" i="48" s="1"/>
  <c r="L293" i="48"/>
  <c r="R293" i="48" s="1"/>
  <c r="X293" i="48" s="1"/>
  <c r="AD293" i="48" s="1"/>
  <c r="N292" i="48"/>
  <c r="T292" i="48" s="1"/>
  <c r="Z292" i="48" s="1"/>
  <c r="AF292" i="48" s="1"/>
  <c r="M292" i="48"/>
  <c r="S292" i="48" s="1"/>
  <c r="Y292" i="48" s="1"/>
  <c r="AE292" i="48" s="1"/>
  <c r="L292" i="48"/>
  <c r="R292" i="48" s="1"/>
  <c r="X292" i="48" s="1"/>
  <c r="AD292" i="48" s="1"/>
  <c r="N291" i="48"/>
  <c r="T291" i="48" s="1"/>
  <c r="Z291" i="48" s="1"/>
  <c r="AF291" i="48" s="1"/>
  <c r="M291" i="48"/>
  <c r="S291" i="48" s="1"/>
  <c r="Y291" i="48" s="1"/>
  <c r="AE291" i="48" s="1"/>
  <c r="L291" i="48"/>
  <c r="R291" i="48" s="1"/>
  <c r="X291" i="48" s="1"/>
  <c r="AD291" i="48" s="1"/>
  <c r="N290" i="48"/>
  <c r="T290" i="48" s="1"/>
  <c r="Z290" i="48" s="1"/>
  <c r="AF290" i="48" s="1"/>
  <c r="M290" i="48"/>
  <c r="S290" i="48" s="1"/>
  <c r="Y290" i="48" s="1"/>
  <c r="AE290" i="48" s="1"/>
  <c r="L290" i="48"/>
  <c r="R290" i="48" s="1"/>
  <c r="X290" i="48" s="1"/>
  <c r="AD290" i="48" s="1"/>
  <c r="N289" i="48"/>
  <c r="T289" i="48" s="1"/>
  <c r="Z289" i="48" s="1"/>
  <c r="AF289" i="48" s="1"/>
  <c r="M289" i="48"/>
  <c r="S289" i="48" s="1"/>
  <c r="Y289" i="48" s="1"/>
  <c r="AE289" i="48" s="1"/>
  <c r="L289" i="48"/>
  <c r="R289" i="48" s="1"/>
  <c r="X289" i="48" s="1"/>
  <c r="AD289" i="48" s="1"/>
  <c r="N288" i="48"/>
  <c r="T288" i="48" s="1"/>
  <c r="Z288" i="48" s="1"/>
  <c r="AF288" i="48" s="1"/>
  <c r="M288" i="48"/>
  <c r="S288" i="48" s="1"/>
  <c r="Y288" i="48" s="1"/>
  <c r="AE288" i="48" s="1"/>
  <c r="L288" i="48"/>
  <c r="R288" i="48" s="1"/>
  <c r="X288" i="48" s="1"/>
  <c r="AD288" i="48" s="1"/>
  <c r="N287" i="48"/>
  <c r="T287" i="48" s="1"/>
  <c r="Z287" i="48" s="1"/>
  <c r="AF287" i="48" s="1"/>
  <c r="M287" i="48"/>
  <c r="S287" i="48" s="1"/>
  <c r="Y287" i="48" s="1"/>
  <c r="AE287" i="48" s="1"/>
  <c r="L287" i="48"/>
  <c r="R287" i="48" s="1"/>
  <c r="X287" i="48" s="1"/>
  <c r="AD287" i="48" s="1"/>
  <c r="N286" i="48"/>
  <c r="T286" i="48" s="1"/>
  <c r="Z286" i="48" s="1"/>
  <c r="AF286" i="48" s="1"/>
  <c r="M286" i="48"/>
  <c r="S286" i="48" s="1"/>
  <c r="Y286" i="48" s="1"/>
  <c r="AE286" i="48" s="1"/>
  <c r="L286" i="48"/>
  <c r="R286" i="48" s="1"/>
  <c r="X286" i="48" s="1"/>
  <c r="AD286" i="48" s="1"/>
  <c r="N285" i="48"/>
  <c r="T285" i="48" s="1"/>
  <c r="Z285" i="48" s="1"/>
  <c r="AF285" i="48" s="1"/>
  <c r="M285" i="48"/>
  <c r="S285" i="48" s="1"/>
  <c r="Y285" i="48" s="1"/>
  <c r="AE285" i="48" s="1"/>
  <c r="L285" i="48"/>
  <c r="R285" i="48" s="1"/>
  <c r="X285" i="48" s="1"/>
  <c r="AD285" i="48" s="1"/>
  <c r="N284" i="48"/>
  <c r="T284" i="48" s="1"/>
  <c r="Z284" i="48" s="1"/>
  <c r="AF284" i="48" s="1"/>
  <c r="M284" i="48"/>
  <c r="S284" i="48" s="1"/>
  <c r="Y284" i="48" s="1"/>
  <c r="AE284" i="48" s="1"/>
  <c r="L284" i="48"/>
  <c r="R284" i="48" s="1"/>
  <c r="X284" i="48" s="1"/>
  <c r="AD284" i="48" s="1"/>
  <c r="N283" i="48"/>
  <c r="T283" i="48" s="1"/>
  <c r="Z283" i="48" s="1"/>
  <c r="AF283" i="48" s="1"/>
  <c r="M283" i="48"/>
  <c r="S283" i="48" s="1"/>
  <c r="Y283" i="48" s="1"/>
  <c r="AE283" i="48" s="1"/>
  <c r="L283" i="48"/>
  <c r="R283" i="48" s="1"/>
  <c r="X283" i="48" s="1"/>
  <c r="AD283" i="48" s="1"/>
  <c r="N282" i="48"/>
  <c r="T282" i="48" s="1"/>
  <c r="Z282" i="48" s="1"/>
  <c r="AF282" i="48" s="1"/>
  <c r="M282" i="48"/>
  <c r="S282" i="48" s="1"/>
  <c r="Y282" i="48" s="1"/>
  <c r="AE282" i="48" s="1"/>
  <c r="L282" i="48"/>
  <c r="R282" i="48" s="1"/>
  <c r="X282" i="48" s="1"/>
  <c r="AD282" i="48" s="1"/>
  <c r="N281" i="48"/>
  <c r="T281" i="48" s="1"/>
  <c r="Z281" i="48" s="1"/>
  <c r="AF281" i="48" s="1"/>
  <c r="M281" i="48"/>
  <c r="S281" i="48" s="1"/>
  <c r="Y281" i="48" s="1"/>
  <c r="AE281" i="48" s="1"/>
  <c r="L281" i="48"/>
  <c r="R281" i="48" s="1"/>
  <c r="X281" i="48" s="1"/>
  <c r="AD281" i="48" s="1"/>
  <c r="N280" i="48"/>
  <c r="T280" i="48" s="1"/>
  <c r="Z280" i="48" s="1"/>
  <c r="AF280" i="48" s="1"/>
  <c r="M280" i="48"/>
  <c r="S280" i="48" s="1"/>
  <c r="Y280" i="48" s="1"/>
  <c r="AE280" i="48" s="1"/>
  <c r="L280" i="48"/>
  <c r="R280" i="48" s="1"/>
  <c r="X280" i="48" s="1"/>
  <c r="AD280" i="48" s="1"/>
  <c r="N279" i="48"/>
  <c r="T279" i="48" s="1"/>
  <c r="Z279" i="48" s="1"/>
  <c r="AF279" i="48" s="1"/>
  <c r="M279" i="48"/>
  <c r="S279" i="48" s="1"/>
  <c r="Y279" i="48" s="1"/>
  <c r="AE279" i="48" s="1"/>
  <c r="L279" i="48"/>
  <c r="R279" i="48" s="1"/>
  <c r="X279" i="48" s="1"/>
  <c r="AD279" i="48" s="1"/>
  <c r="N278" i="48"/>
  <c r="T278" i="48" s="1"/>
  <c r="Z278" i="48" s="1"/>
  <c r="AF278" i="48" s="1"/>
  <c r="M278" i="48"/>
  <c r="S278" i="48" s="1"/>
  <c r="Y278" i="48" s="1"/>
  <c r="AE278" i="48" s="1"/>
  <c r="L278" i="48"/>
  <c r="R278" i="48" s="1"/>
  <c r="X278" i="48" s="1"/>
  <c r="AD278" i="48" s="1"/>
  <c r="N277" i="48"/>
  <c r="T277" i="48" s="1"/>
  <c r="Z277" i="48" s="1"/>
  <c r="AF277" i="48" s="1"/>
  <c r="M277" i="48"/>
  <c r="S277" i="48" s="1"/>
  <c r="Y277" i="48" s="1"/>
  <c r="AE277" i="48" s="1"/>
  <c r="L277" i="48"/>
  <c r="R277" i="48" s="1"/>
  <c r="X277" i="48" s="1"/>
  <c r="AD277" i="48" s="1"/>
  <c r="N276" i="48"/>
  <c r="T276" i="48" s="1"/>
  <c r="Z276" i="48" s="1"/>
  <c r="AF276" i="48" s="1"/>
  <c r="M276" i="48"/>
  <c r="S276" i="48" s="1"/>
  <c r="Y276" i="48" s="1"/>
  <c r="AE276" i="48" s="1"/>
  <c r="L276" i="48"/>
  <c r="R276" i="48" s="1"/>
  <c r="X276" i="48" s="1"/>
  <c r="AD276" i="48" s="1"/>
  <c r="N275" i="48"/>
  <c r="T275" i="48" s="1"/>
  <c r="Z275" i="48" s="1"/>
  <c r="AF275" i="48" s="1"/>
  <c r="M275" i="48"/>
  <c r="S275" i="48" s="1"/>
  <c r="Y275" i="48" s="1"/>
  <c r="AE275" i="48" s="1"/>
  <c r="L275" i="48"/>
  <c r="R275" i="48" s="1"/>
  <c r="X275" i="48" s="1"/>
  <c r="AD275" i="48" s="1"/>
  <c r="N274" i="48"/>
  <c r="T274" i="48" s="1"/>
  <c r="Z274" i="48" s="1"/>
  <c r="AF274" i="48" s="1"/>
  <c r="M274" i="48"/>
  <c r="S274" i="48" s="1"/>
  <c r="Y274" i="48" s="1"/>
  <c r="AE274" i="48" s="1"/>
  <c r="L274" i="48"/>
  <c r="R274" i="48" s="1"/>
  <c r="X274" i="48" s="1"/>
  <c r="AD274" i="48" s="1"/>
  <c r="Q273" i="48"/>
  <c r="P273" i="48"/>
  <c r="P267" i="48" s="1"/>
  <c r="P253" i="48" s="1"/>
  <c r="O273" i="48"/>
  <c r="O267" i="48" s="1"/>
  <c r="O253" i="48" s="1"/>
  <c r="N273" i="48"/>
  <c r="M273" i="48"/>
  <c r="L273" i="48"/>
  <c r="N272" i="48"/>
  <c r="T272" i="48" s="1"/>
  <c r="Z272" i="48" s="1"/>
  <c r="AF272" i="48" s="1"/>
  <c r="M272" i="48"/>
  <c r="S272" i="48" s="1"/>
  <c r="Y272" i="48" s="1"/>
  <c r="AE272" i="48" s="1"/>
  <c r="L272" i="48"/>
  <c r="R272" i="48" s="1"/>
  <c r="X272" i="48" s="1"/>
  <c r="AD272" i="48" s="1"/>
  <c r="N271" i="48"/>
  <c r="T271" i="48" s="1"/>
  <c r="Z271" i="48" s="1"/>
  <c r="AF271" i="48" s="1"/>
  <c r="M271" i="48"/>
  <c r="S271" i="48" s="1"/>
  <c r="Y271" i="48" s="1"/>
  <c r="AE271" i="48" s="1"/>
  <c r="L271" i="48"/>
  <c r="R271" i="48" s="1"/>
  <c r="X271" i="48" s="1"/>
  <c r="AD271" i="48" s="1"/>
  <c r="N270" i="48"/>
  <c r="T270" i="48" s="1"/>
  <c r="Z270" i="48" s="1"/>
  <c r="AF270" i="48" s="1"/>
  <c r="M270" i="48"/>
  <c r="S270" i="48" s="1"/>
  <c r="Y270" i="48" s="1"/>
  <c r="AE270" i="48" s="1"/>
  <c r="L270" i="48"/>
  <c r="R270" i="48" s="1"/>
  <c r="N269" i="48"/>
  <c r="T269" i="48" s="1"/>
  <c r="Z269" i="48" s="1"/>
  <c r="AF269" i="48" s="1"/>
  <c r="M269" i="48"/>
  <c r="S269" i="48" s="1"/>
  <c r="Y269" i="48" s="1"/>
  <c r="AE269" i="48" s="1"/>
  <c r="L269" i="48"/>
  <c r="R269" i="48" s="1"/>
  <c r="X269" i="48" s="1"/>
  <c r="AD269" i="48" s="1"/>
  <c r="N268" i="48"/>
  <c r="T268" i="48" s="1"/>
  <c r="M268" i="48"/>
  <c r="S268" i="48" s="1"/>
  <c r="L268" i="48"/>
  <c r="R268" i="48" s="1"/>
  <c r="X268" i="48" s="1"/>
  <c r="AD268" i="48" s="1"/>
  <c r="W267" i="48"/>
  <c r="W253" i="48" s="1"/>
  <c r="V267" i="48"/>
  <c r="V253" i="48" s="1"/>
  <c r="U267" i="48"/>
  <c r="Q267" i="48"/>
  <c r="Q253" i="48" s="1"/>
  <c r="K267" i="48"/>
  <c r="K253" i="48" s="1"/>
  <c r="J267" i="48"/>
  <c r="J253" i="48" s="1"/>
  <c r="I267" i="48"/>
  <c r="I253" i="48" s="1"/>
  <c r="H267" i="48"/>
  <c r="H253" i="48" s="1"/>
  <c r="G267" i="48"/>
  <c r="G253" i="48" s="1"/>
  <c r="F267" i="48"/>
  <c r="F253" i="48" s="1"/>
  <c r="N266" i="48"/>
  <c r="T266" i="48" s="1"/>
  <c r="Z266" i="48" s="1"/>
  <c r="AF266" i="48" s="1"/>
  <c r="M266" i="48"/>
  <c r="S266" i="48" s="1"/>
  <c r="Y266" i="48" s="1"/>
  <c r="AE266" i="48" s="1"/>
  <c r="L266" i="48"/>
  <c r="R266" i="48" s="1"/>
  <c r="X266" i="48" s="1"/>
  <c r="AD266" i="48" s="1"/>
  <c r="N265" i="48"/>
  <c r="T265" i="48" s="1"/>
  <c r="M265" i="48"/>
  <c r="S265" i="48" s="1"/>
  <c r="Y265" i="48" s="1"/>
  <c r="AE265" i="48" s="1"/>
  <c r="L265" i="48"/>
  <c r="R265" i="48" s="1"/>
  <c r="N264" i="48"/>
  <c r="T264" i="48" s="1"/>
  <c r="Z264" i="48" s="1"/>
  <c r="AF264" i="48" s="1"/>
  <c r="M264" i="48"/>
  <c r="S264" i="48" s="1"/>
  <c r="Y264" i="48" s="1"/>
  <c r="AE264" i="48" s="1"/>
  <c r="L264" i="48"/>
  <c r="R264" i="48" s="1"/>
  <c r="X264" i="48" s="1"/>
  <c r="AD264" i="48" s="1"/>
  <c r="N263" i="48"/>
  <c r="T263" i="48" s="1"/>
  <c r="Z263" i="48" s="1"/>
  <c r="AF263" i="48" s="1"/>
  <c r="M263" i="48"/>
  <c r="S263" i="48" s="1"/>
  <c r="Y263" i="48" s="1"/>
  <c r="AE263" i="48" s="1"/>
  <c r="L263" i="48"/>
  <c r="R263" i="48" s="1"/>
  <c r="X263" i="48" s="1"/>
  <c r="AD263" i="48" s="1"/>
  <c r="N262" i="48"/>
  <c r="T262" i="48" s="1"/>
  <c r="Z262" i="48" s="1"/>
  <c r="AF262" i="48" s="1"/>
  <c r="M262" i="48"/>
  <c r="S262" i="48" s="1"/>
  <c r="Y262" i="48" s="1"/>
  <c r="AE262" i="48" s="1"/>
  <c r="L262" i="48"/>
  <c r="R262" i="48" s="1"/>
  <c r="X262" i="48" s="1"/>
  <c r="AD262" i="48" s="1"/>
  <c r="N261" i="48"/>
  <c r="T261" i="48" s="1"/>
  <c r="Z261" i="48" s="1"/>
  <c r="AF261" i="48" s="1"/>
  <c r="M261" i="48"/>
  <c r="S261" i="48" s="1"/>
  <c r="Y261" i="48" s="1"/>
  <c r="AE261" i="48" s="1"/>
  <c r="L261" i="48"/>
  <c r="R261" i="48" s="1"/>
  <c r="X261" i="48" s="1"/>
  <c r="AD261" i="48" s="1"/>
  <c r="N260" i="48"/>
  <c r="T260" i="48" s="1"/>
  <c r="Z260" i="48" s="1"/>
  <c r="AF260" i="48" s="1"/>
  <c r="M260" i="48"/>
  <c r="S260" i="48" s="1"/>
  <c r="Y260" i="48" s="1"/>
  <c r="AE260" i="48" s="1"/>
  <c r="L260" i="48"/>
  <c r="R260" i="48" s="1"/>
  <c r="X260" i="48" s="1"/>
  <c r="AD260" i="48" s="1"/>
  <c r="N259" i="48"/>
  <c r="T259" i="48" s="1"/>
  <c r="Z259" i="48" s="1"/>
  <c r="AF259" i="48" s="1"/>
  <c r="M259" i="48"/>
  <c r="S259" i="48" s="1"/>
  <c r="Y259" i="48" s="1"/>
  <c r="AE259" i="48" s="1"/>
  <c r="L259" i="48"/>
  <c r="R259" i="48" s="1"/>
  <c r="X259" i="48" s="1"/>
  <c r="AD259" i="48" s="1"/>
  <c r="N258" i="48"/>
  <c r="T258" i="48" s="1"/>
  <c r="Z258" i="48" s="1"/>
  <c r="AF258" i="48" s="1"/>
  <c r="M258" i="48"/>
  <c r="S258" i="48" s="1"/>
  <c r="Y258" i="48" s="1"/>
  <c r="AE258" i="48" s="1"/>
  <c r="L258" i="48"/>
  <c r="R258" i="48" s="1"/>
  <c r="X258" i="48" s="1"/>
  <c r="AD258" i="48" s="1"/>
  <c r="N257" i="48"/>
  <c r="T257" i="48" s="1"/>
  <c r="Z257" i="48" s="1"/>
  <c r="AF257" i="48" s="1"/>
  <c r="M257" i="48"/>
  <c r="S257" i="48" s="1"/>
  <c r="Y257" i="48" s="1"/>
  <c r="AE257" i="48" s="1"/>
  <c r="L257" i="48"/>
  <c r="R257" i="48" s="1"/>
  <c r="X257" i="48" s="1"/>
  <c r="AD257" i="48" s="1"/>
  <c r="N256" i="48"/>
  <c r="T256" i="48" s="1"/>
  <c r="Z256" i="48" s="1"/>
  <c r="AF256" i="48" s="1"/>
  <c r="M256" i="48"/>
  <c r="S256" i="48" s="1"/>
  <c r="Y256" i="48" s="1"/>
  <c r="AE256" i="48" s="1"/>
  <c r="L256" i="48"/>
  <c r="R256" i="48" s="1"/>
  <c r="X256" i="48" s="1"/>
  <c r="AD256" i="48" s="1"/>
  <c r="N255" i="48"/>
  <c r="T255" i="48" s="1"/>
  <c r="Z255" i="48" s="1"/>
  <c r="AF255" i="48" s="1"/>
  <c r="M255" i="48"/>
  <c r="S255" i="48" s="1"/>
  <c r="Y255" i="48" s="1"/>
  <c r="AE255" i="48" s="1"/>
  <c r="L255" i="48"/>
  <c r="R255" i="48" s="1"/>
  <c r="X255" i="48" s="1"/>
  <c r="AD255" i="48" s="1"/>
  <c r="N254" i="48"/>
  <c r="T254" i="48" s="1"/>
  <c r="Z254" i="48" s="1"/>
  <c r="AF254" i="48" s="1"/>
  <c r="M254" i="48"/>
  <c r="L254" i="48"/>
  <c r="R254" i="48" s="1"/>
  <c r="X254" i="48" s="1"/>
  <c r="AD254" i="48" s="1"/>
  <c r="U253" i="48"/>
  <c r="N252" i="48"/>
  <c r="T252" i="48" s="1"/>
  <c r="Z252" i="48" s="1"/>
  <c r="AF252" i="48" s="1"/>
  <c r="M252" i="48"/>
  <c r="S252" i="48" s="1"/>
  <c r="Y252" i="48" s="1"/>
  <c r="AE252" i="48" s="1"/>
  <c r="L252" i="48"/>
  <c r="R252" i="48" s="1"/>
  <c r="X252" i="48" s="1"/>
  <c r="AD252" i="48" s="1"/>
  <c r="N251" i="48"/>
  <c r="T251" i="48" s="1"/>
  <c r="Z251" i="48" s="1"/>
  <c r="AF251" i="48" s="1"/>
  <c r="M251" i="48"/>
  <c r="S251" i="48" s="1"/>
  <c r="Y251" i="48" s="1"/>
  <c r="AE251" i="48" s="1"/>
  <c r="L251" i="48"/>
  <c r="R251" i="48" s="1"/>
  <c r="X251" i="48" s="1"/>
  <c r="AD251" i="48" s="1"/>
  <c r="N250" i="48"/>
  <c r="T250" i="48" s="1"/>
  <c r="Z250" i="48" s="1"/>
  <c r="AF250" i="48" s="1"/>
  <c r="M250" i="48"/>
  <c r="S250" i="48" s="1"/>
  <c r="Y250" i="48" s="1"/>
  <c r="AE250" i="48" s="1"/>
  <c r="L250" i="48"/>
  <c r="R250" i="48" s="1"/>
  <c r="X250" i="48" s="1"/>
  <c r="AD250" i="48" s="1"/>
  <c r="N249" i="48"/>
  <c r="T249" i="48" s="1"/>
  <c r="Z249" i="48" s="1"/>
  <c r="AF249" i="48" s="1"/>
  <c r="M249" i="48"/>
  <c r="S249" i="48" s="1"/>
  <c r="Y249" i="48" s="1"/>
  <c r="AE249" i="48" s="1"/>
  <c r="L249" i="48"/>
  <c r="R249" i="48" s="1"/>
  <c r="X249" i="48" s="1"/>
  <c r="AD249" i="48" s="1"/>
  <c r="N248" i="48"/>
  <c r="T248" i="48" s="1"/>
  <c r="Z248" i="48" s="1"/>
  <c r="AF248" i="48" s="1"/>
  <c r="M248" i="48"/>
  <c r="S248" i="48" s="1"/>
  <c r="Y248" i="48" s="1"/>
  <c r="AE248" i="48" s="1"/>
  <c r="L248" i="48"/>
  <c r="R248" i="48" s="1"/>
  <c r="X248" i="48" s="1"/>
  <c r="AD248" i="48" s="1"/>
  <c r="N247" i="48"/>
  <c r="T247" i="48" s="1"/>
  <c r="Z247" i="48" s="1"/>
  <c r="AF247" i="48" s="1"/>
  <c r="M247" i="48"/>
  <c r="S247" i="48" s="1"/>
  <c r="Y247" i="48" s="1"/>
  <c r="AE247" i="48" s="1"/>
  <c r="L247" i="48"/>
  <c r="R247" i="48" s="1"/>
  <c r="X247" i="48" s="1"/>
  <c r="AD247" i="48" s="1"/>
  <c r="N246" i="48"/>
  <c r="T246" i="48" s="1"/>
  <c r="Z246" i="48" s="1"/>
  <c r="AF246" i="48" s="1"/>
  <c r="M246" i="48"/>
  <c r="S246" i="48" s="1"/>
  <c r="Y246" i="48" s="1"/>
  <c r="AE246" i="48" s="1"/>
  <c r="L246" i="48"/>
  <c r="R246" i="48" s="1"/>
  <c r="X246" i="48" s="1"/>
  <c r="AD246" i="48" s="1"/>
  <c r="N245" i="48"/>
  <c r="T245" i="48" s="1"/>
  <c r="Z245" i="48" s="1"/>
  <c r="AF245" i="48" s="1"/>
  <c r="M245" i="48"/>
  <c r="S245" i="48" s="1"/>
  <c r="Y245" i="48" s="1"/>
  <c r="AE245" i="48" s="1"/>
  <c r="L245" i="48"/>
  <c r="R245" i="48" s="1"/>
  <c r="X245" i="48" s="1"/>
  <c r="AD245" i="48" s="1"/>
  <c r="N244" i="48"/>
  <c r="T244" i="48" s="1"/>
  <c r="Z244" i="48" s="1"/>
  <c r="AF244" i="48" s="1"/>
  <c r="M244" i="48"/>
  <c r="S244" i="48" s="1"/>
  <c r="Y244" i="48" s="1"/>
  <c r="AE244" i="48" s="1"/>
  <c r="L244" i="48"/>
  <c r="R244" i="48" s="1"/>
  <c r="X244" i="48" s="1"/>
  <c r="AD244" i="48" s="1"/>
  <c r="N243" i="48"/>
  <c r="T243" i="48" s="1"/>
  <c r="Z243" i="48" s="1"/>
  <c r="AF243" i="48" s="1"/>
  <c r="M243" i="48"/>
  <c r="S243" i="48" s="1"/>
  <c r="Y243" i="48" s="1"/>
  <c r="AE243" i="48" s="1"/>
  <c r="L243" i="48"/>
  <c r="R243" i="48" s="1"/>
  <c r="X243" i="48" s="1"/>
  <c r="AD243" i="48" s="1"/>
  <c r="N242" i="48"/>
  <c r="T242" i="48" s="1"/>
  <c r="Z242" i="48" s="1"/>
  <c r="AF242" i="48" s="1"/>
  <c r="M242" i="48"/>
  <c r="S242" i="48" s="1"/>
  <c r="L242" i="48"/>
  <c r="R242" i="48" s="1"/>
  <c r="X242" i="48" s="1"/>
  <c r="AD242" i="48" s="1"/>
  <c r="N241" i="48"/>
  <c r="M241" i="48"/>
  <c r="S241" i="48" s="1"/>
  <c r="Y241" i="48" s="1"/>
  <c r="AE241" i="48" s="1"/>
  <c r="L241" i="48"/>
  <c r="R241" i="48" s="1"/>
  <c r="X241" i="48" s="1"/>
  <c r="AD241" i="48" s="1"/>
  <c r="T240" i="48"/>
  <c r="Z240" i="48" s="1"/>
  <c r="AF240" i="48" s="1"/>
  <c r="S240" i="48"/>
  <c r="Y240" i="48" s="1"/>
  <c r="AE240" i="48" s="1"/>
  <c r="R240" i="48"/>
  <c r="X240" i="48" s="1"/>
  <c r="AD240" i="48" s="1"/>
  <c r="T239" i="48"/>
  <c r="Z239" i="48" s="1"/>
  <c r="AF239" i="48" s="1"/>
  <c r="S239" i="48"/>
  <c r="Y239" i="48" s="1"/>
  <c r="AE239" i="48" s="1"/>
  <c r="R239" i="48"/>
  <c r="X239" i="48" s="1"/>
  <c r="AD239" i="48" s="1"/>
  <c r="W238" i="48"/>
  <c r="V238" i="48"/>
  <c r="U238" i="48"/>
  <c r="Q238" i="48"/>
  <c r="P238" i="48"/>
  <c r="P222" i="48" s="1"/>
  <c r="O238" i="48"/>
  <c r="K238" i="48"/>
  <c r="J238" i="48"/>
  <c r="I238" i="48"/>
  <c r="H238" i="48"/>
  <c r="G238" i="48"/>
  <c r="F238" i="48"/>
  <c r="T237" i="48"/>
  <c r="Z237" i="48" s="1"/>
  <c r="AF237" i="48" s="1"/>
  <c r="S237" i="48"/>
  <c r="Y237" i="48" s="1"/>
  <c r="AE237" i="48" s="1"/>
  <c r="R237" i="48"/>
  <c r="X237" i="48" s="1"/>
  <c r="AD237" i="48" s="1"/>
  <c r="N236" i="48"/>
  <c r="T236" i="48" s="1"/>
  <c r="Z236" i="48" s="1"/>
  <c r="AF236" i="48" s="1"/>
  <c r="M236" i="48"/>
  <c r="S236" i="48" s="1"/>
  <c r="Y236" i="48" s="1"/>
  <c r="AE236" i="48" s="1"/>
  <c r="L236" i="48"/>
  <c r="R236" i="48" s="1"/>
  <c r="X236" i="48" s="1"/>
  <c r="AD236" i="48" s="1"/>
  <c r="T235" i="48"/>
  <c r="Z235" i="48" s="1"/>
  <c r="AF235" i="48" s="1"/>
  <c r="S235" i="48"/>
  <c r="Y235" i="48" s="1"/>
  <c r="AE235" i="48" s="1"/>
  <c r="R235" i="48"/>
  <c r="X235" i="48" s="1"/>
  <c r="AD235" i="48" s="1"/>
  <c r="T234" i="48"/>
  <c r="Z234" i="48" s="1"/>
  <c r="AF234" i="48" s="1"/>
  <c r="S234" i="48"/>
  <c r="Y234" i="48" s="1"/>
  <c r="AE234" i="48" s="1"/>
  <c r="R234" i="48"/>
  <c r="X234" i="48" s="1"/>
  <c r="AD234" i="48" s="1"/>
  <c r="N233" i="48"/>
  <c r="T233" i="48" s="1"/>
  <c r="Z233" i="48" s="1"/>
  <c r="AF233" i="48" s="1"/>
  <c r="M233" i="48"/>
  <c r="S233" i="48" s="1"/>
  <c r="Y233" i="48" s="1"/>
  <c r="AE233" i="48" s="1"/>
  <c r="L233" i="48"/>
  <c r="R233" i="48" s="1"/>
  <c r="X233" i="48" s="1"/>
  <c r="AD233" i="48" s="1"/>
  <c r="N232" i="48"/>
  <c r="T232" i="48" s="1"/>
  <c r="Z232" i="48" s="1"/>
  <c r="AF232" i="48" s="1"/>
  <c r="M232" i="48"/>
  <c r="S232" i="48" s="1"/>
  <c r="Y232" i="48" s="1"/>
  <c r="AE232" i="48" s="1"/>
  <c r="L232" i="48"/>
  <c r="R232" i="48" s="1"/>
  <c r="X232" i="48" s="1"/>
  <c r="AD232" i="48" s="1"/>
  <c r="N231" i="48"/>
  <c r="T231" i="48" s="1"/>
  <c r="Z231" i="48" s="1"/>
  <c r="AF231" i="48" s="1"/>
  <c r="M231" i="48"/>
  <c r="S231" i="48" s="1"/>
  <c r="Y231" i="48" s="1"/>
  <c r="AE231" i="48" s="1"/>
  <c r="L231" i="48"/>
  <c r="X231" i="48" s="1"/>
  <c r="AD231" i="48" s="1"/>
  <c r="N230" i="48"/>
  <c r="T230" i="48" s="1"/>
  <c r="Z230" i="48" s="1"/>
  <c r="AF230" i="48" s="1"/>
  <c r="M230" i="48"/>
  <c r="S230" i="48" s="1"/>
  <c r="Y230" i="48" s="1"/>
  <c r="AE230" i="48" s="1"/>
  <c r="L230" i="48"/>
  <c r="R230" i="48" s="1"/>
  <c r="X230" i="48" s="1"/>
  <c r="AD230" i="48" s="1"/>
  <c r="N229" i="48"/>
  <c r="T229" i="48" s="1"/>
  <c r="Z229" i="48" s="1"/>
  <c r="AF229" i="48" s="1"/>
  <c r="M229" i="48"/>
  <c r="S229" i="48" s="1"/>
  <c r="Y229" i="48" s="1"/>
  <c r="AE229" i="48" s="1"/>
  <c r="L229" i="48"/>
  <c r="R229" i="48" s="1"/>
  <c r="X229" i="48" s="1"/>
  <c r="AD229" i="48" s="1"/>
  <c r="N228" i="48"/>
  <c r="T228" i="48" s="1"/>
  <c r="Z228" i="48" s="1"/>
  <c r="AF228" i="48" s="1"/>
  <c r="M228" i="48"/>
  <c r="S228" i="48" s="1"/>
  <c r="Y228" i="48" s="1"/>
  <c r="AE228" i="48" s="1"/>
  <c r="L228" i="48"/>
  <c r="R228" i="48" s="1"/>
  <c r="X228" i="48" s="1"/>
  <c r="AD228" i="48" s="1"/>
  <c r="N227" i="48"/>
  <c r="T227" i="48" s="1"/>
  <c r="Z227" i="48" s="1"/>
  <c r="AF227" i="48" s="1"/>
  <c r="M227" i="48"/>
  <c r="S227" i="48" s="1"/>
  <c r="Y227" i="48" s="1"/>
  <c r="AE227" i="48" s="1"/>
  <c r="L227" i="48"/>
  <c r="R227" i="48" s="1"/>
  <c r="X227" i="48" s="1"/>
  <c r="AD227" i="48" s="1"/>
  <c r="N226" i="48"/>
  <c r="T226" i="48" s="1"/>
  <c r="AF226" i="48" s="1"/>
  <c r="M226" i="48"/>
  <c r="S226" i="48" s="1"/>
  <c r="Y226" i="48" s="1"/>
  <c r="AE226" i="48" s="1"/>
  <c r="L226" i="48"/>
  <c r="R226" i="48" s="1"/>
  <c r="X226" i="48" s="1"/>
  <c r="AD226" i="48" s="1"/>
  <c r="N225" i="48"/>
  <c r="T225" i="48" s="1"/>
  <c r="Z225" i="48" s="1"/>
  <c r="AF225" i="48" s="1"/>
  <c r="M225" i="48"/>
  <c r="S225" i="48" s="1"/>
  <c r="L225" i="48"/>
  <c r="R225" i="48" s="1"/>
  <c r="X225" i="48" s="1"/>
  <c r="AD225" i="48" s="1"/>
  <c r="N224" i="48"/>
  <c r="T224" i="48" s="1"/>
  <c r="M224" i="48"/>
  <c r="S224" i="48" s="1"/>
  <c r="Y224" i="48" s="1"/>
  <c r="AE224" i="48" s="1"/>
  <c r="L224" i="48"/>
  <c r="W223" i="48"/>
  <c r="V223" i="48"/>
  <c r="U223" i="48"/>
  <c r="Q223" i="48"/>
  <c r="P223" i="48"/>
  <c r="O223" i="48"/>
  <c r="K223" i="48"/>
  <c r="J223" i="48"/>
  <c r="I223" i="48"/>
  <c r="H223" i="48"/>
  <c r="G223" i="48"/>
  <c r="F223" i="48"/>
  <c r="N221" i="48"/>
  <c r="T221" i="48" s="1"/>
  <c r="Z221" i="48" s="1"/>
  <c r="AF221" i="48" s="1"/>
  <c r="M221" i="48"/>
  <c r="S221" i="48" s="1"/>
  <c r="Y221" i="48" s="1"/>
  <c r="AE221" i="48" s="1"/>
  <c r="L221" i="48"/>
  <c r="R221" i="48" s="1"/>
  <c r="X221" i="48" s="1"/>
  <c r="AD221" i="48" s="1"/>
  <c r="N220" i="48"/>
  <c r="T220" i="48" s="1"/>
  <c r="M220" i="48"/>
  <c r="M219" i="48" s="1"/>
  <c r="L220" i="48"/>
  <c r="L219" i="48" s="1"/>
  <c r="W219" i="48"/>
  <c r="W218" i="48" s="1"/>
  <c r="V219" i="48"/>
  <c r="V218" i="48" s="1"/>
  <c r="U219" i="48"/>
  <c r="U218" i="48" s="1"/>
  <c r="Q219" i="48"/>
  <c r="Q218" i="48" s="1"/>
  <c r="P219" i="48"/>
  <c r="P218" i="48" s="1"/>
  <c r="O219" i="48"/>
  <c r="O218" i="48" s="1"/>
  <c r="K219" i="48"/>
  <c r="K218" i="48" s="1"/>
  <c r="J219" i="48"/>
  <c r="J218" i="48" s="1"/>
  <c r="I219" i="48"/>
  <c r="I218" i="48" s="1"/>
  <c r="H219" i="48"/>
  <c r="H218" i="48" s="1"/>
  <c r="G219" i="48"/>
  <c r="G218" i="48" s="1"/>
  <c r="F219" i="48"/>
  <c r="F218" i="48" s="1"/>
  <c r="N214" i="48"/>
  <c r="T214" i="48" s="1"/>
  <c r="Z214" i="48" s="1"/>
  <c r="AF214" i="48" s="1"/>
  <c r="M214" i="48"/>
  <c r="S214" i="48" s="1"/>
  <c r="Y214" i="48" s="1"/>
  <c r="AE214" i="48" s="1"/>
  <c r="L214" i="48"/>
  <c r="R214" i="48" s="1"/>
  <c r="X214" i="48" s="1"/>
  <c r="AD214" i="48" s="1"/>
  <c r="N213" i="48"/>
  <c r="T213" i="48" s="1"/>
  <c r="Z213" i="48" s="1"/>
  <c r="AF213" i="48" s="1"/>
  <c r="M213" i="48"/>
  <c r="S213" i="48" s="1"/>
  <c r="Y213" i="48" s="1"/>
  <c r="AE213" i="48" s="1"/>
  <c r="L213" i="48"/>
  <c r="R213" i="48" s="1"/>
  <c r="X213" i="48" s="1"/>
  <c r="AD213" i="48" s="1"/>
  <c r="H212" i="48"/>
  <c r="N212" i="48" s="1"/>
  <c r="T212" i="48" s="1"/>
  <c r="Z212" i="48" s="1"/>
  <c r="AF212" i="48" s="1"/>
  <c r="G212" i="48"/>
  <c r="M212" i="48" s="1"/>
  <c r="S212" i="48" s="1"/>
  <c r="Y212" i="48" s="1"/>
  <c r="AE212" i="48" s="1"/>
  <c r="F212" i="48"/>
  <c r="L212" i="48" s="1"/>
  <c r="R212" i="48" s="1"/>
  <c r="X212" i="48" s="1"/>
  <c r="AD212" i="48" s="1"/>
  <c r="N211" i="48"/>
  <c r="T211" i="48" s="1"/>
  <c r="M211" i="48"/>
  <c r="S211" i="48" s="1"/>
  <c r="L211" i="48"/>
  <c r="L210" i="48" s="1"/>
  <c r="W210" i="48"/>
  <c r="V210" i="48"/>
  <c r="U210" i="48"/>
  <c r="Q210" i="48"/>
  <c r="P210" i="48"/>
  <c r="O210" i="48"/>
  <c r="M210" i="48"/>
  <c r="K210" i="48"/>
  <c r="J210" i="48"/>
  <c r="I210" i="48"/>
  <c r="H210" i="48"/>
  <c r="G210" i="48"/>
  <c r="F210" i="48"/>
  <c r="N209" i="48"/>
  <c r="T209" i="48" s="1"/>
  <c r="M209" i="48"/>
  <c r="S209" i="48" s="1"/>
  <c r="Y209" i="48" s="1"/>
  <c r="AE209" i="48" s="1"/>
  <c r="L209" i="48"/>
  <c r="R209" i="48" s="1"/>
  <c r="N208" i="48"/>
  <c r="M208" i="48"/>
  <c r="S208" i="48" s="1"/>
  <c r="L208" i="48"/>
  <c r="R208" i="48" s="1"/>
  <c r="X208" i="48" s="1"/>
  <c r="AD208" i="48" s="1"/>
  <c r="W207" i="48"/>
  <c r="V207" i="48"/>
  <c r="U207" i="48"/>
  <c r="Q207" i="48"/>
  <c r="Q206" i="48" s="1"/>
  <c r="P207" i="48"/>
  <c r="O207" i="48"/>
  <c r="K207" i="48"/>
  <c r="J207" i="48"/>
  <c r="I207" i="48"/>
  <c r="H207" i="48"/>
  <c r="G207" i="48"/>
  <c r="F207" i="48"/>
  <c r="N205" i="48"/>
  <c r="T205" i="48" s="1"/>
  <c r="Z205" i="48" s="1"/>
  <c r="AF205" i="48" s="1"/>
  <c r="M205" i="48"/>
  <c r="S205" i="48" s="1"/>
  <c r="Y205" i="48" s="1"/>
  <c r="AE205" i="48" s="1"/>
  <c r="L205" i="48"/>
  <c r="R205" i="48" s="1"/>
  <c r="X205" i="48" s="1"/>
  <c r="AD205" i="48" s="1"/>
  <c r="N204" i="48"/>
  <c r="T204" i="48" s="1"/>
  <c r="M204" i="48"/>
  <c r="S204" i="48" s="1"/>
  <c r="Y204" i="48" s="1"/>
  <c r="AE204" i="48" s="1"/>
  <c r="L204" i="48"/>
  <c r="R204" i="48" s="1"/>
  <c r="X204" i="48" s="1"/>
  <c r="AD204" i="48" s="1"/>
  <c r="N203" i="48"/>
  <c r="T203" i="48" s="1"/>
  <c r="Z203" i="48" s="1"/>
  <c r="M203" i="48"/>
  <c r="S203" i="48" s="1"/>
  <c r="Y203" i="48" s="1"/>
  <c r="AE203" i="48" s="1"/>
  <c r="L203" i="48"/>
  <c r="R203" i="48" s="1"/>
  <c r="X203" i="48" s="1"/>
  <c r="AD203" i="48" s="1"/>
  <c r="N202" i="48"/>
  <c r="T202" i="48" s="1"/>
  <c r="Z202" i="48" s="1"/>
  <c r="AF202" i="48" s="1"/>
  <c r="M202" i="48"/>
  <c r="L202" i="48"/>
  <c r="W201" i="48"/>
  <c r="W198" i="48" s="1"/>
  <c r="V201" i="48"/>
  <c r="V198" i="48" s="1"/>
  <c r="U201" i="48"/>
  <c r="U198" i="48" s="1"/>
  <c r="Q201" i="48"/>
  <c r="Q198" i="48" s="1"/>
  <c r="P201" i="48"/>
  <c r="P198" i="48" s="1"/>
  <c r="O201" i="48"/>
  <c r="O198" i="48" s="1"/>
  <c r="K201" i="48"/>
  <c r="K198" i="48" s="1"/>
  <c r="J201" i="48"/>
  <c r="J198" i="48" s="1"/>
  <c r="I201" i="48"/>
  <c r="I198" i="48" s="1"/>
  <c r="H201" i="48"/>
  <c r="H198" i="48" s="1"/>
  <c r="G201" i="48"/>
  <c r="G198" i="48" s="1"/>
  <c r="F201" i="48"/>
  <c r="F198" i="48" s="1"/>
  <c r="N200" i="48"/>
  <c r="T200" i="48" s="1"/>
  <c r="Z200" i="48" s="1"/>
  <c r="AF200" i="48" s="1"/>
  <c r="M200" i="48"/>
  <c r="S200" i="48" s="1"/>
  <c r="Y200" i="48" s="1"/>
  <c r="AE200" i="48" s="1"/>
  <c r="L200" i="48"/>
  <c r="R200" i="48" s="1"/>
  <c r="X200" i="48" s="1"/>
  <c r="AD200" i="48" s="1"/>
  <c r="N199" i="48"/>
  <c r="M199" i="48"/>
  <c r="S199" i="48" s="1"/>
  <c r="Y199" i="48" s="1"/>
  <c r="AE199" i="48" s="1"/>
  <c r="L199" i="48"/>
  <c r="N197" i="48"/>
  <c r="M197" i="48"/>
  <c r="S197" i="48" s="1"/>
  <c r="L197" i="48"/>
  <c r="R197" i="48" s="1"/>
  <c r="R196" i="48" s="1"/>
  <c r="W196" i="48"/>
  <c r="V196" i="48"/>
  <c r="U196" i="48"/>
  <c r="Q196" i="48"/>
  <c r="P196" i="48"/>
  <c r="O196" i="48"/>
  <c r="K196" i="48"/>
  <c r="J196" i="48"/>
  <c r="I196" i="48"/>
  <c r="H196" i="48"/>
  <c r="G196" i="48"/>
  <c r="F196" i="48"/>
  <c r="N195" i="48"/>
  <c r="T195" i="48" s="1"/>
  <c r="T194" i="48" s="1"/>
  <c r="M195" i="48"/>
  <c r="S195" i="48" s="1"/>
  <c r="L195" i="48"/>
  <c r="L194" i="48" s="1"/>
  <c r="W194" i="48"/>
  <c r="V194" i="48"/>
  <c r="U194" i="48"/>
  <c r="Q194" i="48"/>
  <c r="P194" i="48"/>
  <c r="O194" i="48"/>
  <c r="K194" i="48"/>
  <c r="J194" i="48"/>
  <c r="I194" i="48"/>
  <c r="H194" i="48"/>
  <c r="G194" i="48"/>
  <c r="F194" i="48"/>
  <c r="N193" i="48"/>
  <c r="T193" i="48" s="1"/>
  <c r="Z193" i="48" s="1"/>
  <c r="AF193" i="48" s="1"/>
  <c r="M193" i="48"/>
  <c r="S193" i="48" s="1"/>
  <c r="Y193" i="48" s="1"/>
  <c r="AE193" i="48" s="1"/>
  <c r="L193" i="48"/>
  <c r="R193" i="48" s="1"/>
  <c r="X193" i="48" s="1"/>
  <c r="AD193" i="48" s="1"/>
  <c r="N192" i="48"/>
  <c r="T192" i="48" s="1"/>
  <c r="Z192" i="48" s="1"/>
  <c r="AF192" i="48" s="1"/>
  <c r="M192" i="48"/>
  <c r="S192" i="48" s="1"/>
  <c r="Y192" i="48" s="1"/>
  <c r="AE192" i="48" s="1"/>
  <c r="L192" i="48"/>
  <c r="R192" i="48" s="1"/>
  <c r="X192" i="48" s="1"/>
  <c r="AD192" i="48" s="1"/>
  <c r="N191" i="48"/>
  <c r="T191" i="48" s="1"/>
  <c r="Z191" i="48" s="1"/>
  <c r="AF191" i="48" s="1"/>
  <c r="M191" i="48"/>
  <c r="S191" i="48" s="1"/>
  <c r="Y191" i="48" s="1"/>
  <c r="AE191" i="48" s="1"/>
  <c r="L191" i="48"/>
  <c r="R191" i="48" s="1"/>
  <c r="X191" i="48" s="1"/>
  <c r="AD191" i="48" s="1"/>
  <c r="N190" i="48"/>
  <c r="T190" i="48" s="1"/>
  <c r="Z190" i="48" s="1"/>
  <c r="AF190" i="48" s="1"/>
  <c r="M190" i="48"/>
  <c r="S190" i="48" s="1"/>
  <c r="Y190" i="48" s="1"/>
  <c r="AE190" i="48" s="1"/>
  <c r="L190" i="48"/>
  <c r="R190" i="48" s="1"/>
  <c r="X190" i="48" s="1"/>
  <c r="AD190" i="48" s="1"/>
  <c r="N189" i="48"/>
  <c r="T189" i="48" s="1"/>
  <c r="Z189" i="48" s="1"/>
  <c r="M189" i="48"/>
  <c r="S189" i="48" s="1"/>
  <c r="Y189" i="48" s="1"/>
  <c r="AE189" i="48" s="1"/>
  <c r="L189" i="48"/>
  <c r="R189" i="48" s="1"/>
  <c r="X189" i="48" s="1"/>
  <c r="AD189" i="48" s="1"/>
  <c r="N188" i="48"/>
  <c r="T188" i="48" s="1"/>
  <c r="Z188" i="48" s="1"/>
  <c r="AF188" i="48" s="1"/>
  <c r="M188" i="48"/>
  <c r="S188" i="48" s="1"/>
  <c r="Y188" i="48" s="1"/>
  <c r="AE188" i="48" s="1"/>
  <c r="L188" i="48"/>
  <c r="R188" i="48" s="1"/>
  <c r="X188" i="48" s="1"/>
  <c r="AD188" i="48" s="1"/>
  <c r="N187" i="48"/>
  <c r="T187" i="48" s="1"/>
  <c r="Z187" i="48" s="1"/>
  <c r="AF187" i="48" s="1"/>
  <c r="M187" i="48"/>
  <c r="S187" i="48" s="1"/>
  <c r="Y187" i="48" s="1"/>
  <c r="AE187" i="48" s="1"/>
  <c r="L187" i="48"/>
  <c r="R187" i="48" s="1"/>
  <c r="X187" i="48" s="1"/>
  <c r="AD187" i="48" s="1"/>
  <c r="W186" i="48"/>
  <c r="W185" i="48" s="1"/>
  <c r="V186" i="48"/>
  <c r="V185" i="48" s="1"/>
  <c r="U186" i="48"/>
  <c r="U185" i="48" s="1"/>
  <c r="Q186" i="48"/>
  <c r="Q185" i="48" s="1"/>
  <c r="P186" i="48"/>
  <c r="P185" i="48" s="1"/>
  <c r="O186" i="48"/>
  <c r="O185" i="48" s="1"/>
  <c r="K186" i="48"/>
  <c r="K185" i="48" s="1"/>
  <c r="J186" i="48"/>
  <c r="J185" i="48" s="1"/>
  <c r="I186" i="48"/>
  <c r="I185" i="48" s="1"/>
  <c r="H186" i="48"/>
  <c r="H185" i="48" s="1"/>
  <c r="G186" i="48"/>
  <c r="G185" i="48" s="1"/>
  <c r="F186" i="48"/>
  <c r="F185" i="48" s="1"/>
  <c r="N184" i="48"/>
  <c r="T184" i="48" s="1"/>
  <c r="Z184" i="48" s="1"/>
  <c r="AF184" i="48" s="1"/>
  <c r="M184" i="48"/>
  <c r="S184" i="48" s="1"/>
  <c r="Y184" i="48" s="1"/>
  <c r="AE184" i="48" s="1"/>
  <c r="L184" i="48"/>
  <c r="R184" i="48" s="1"/>
  <c r="X184" i="48" s="1"/>
  <c r="AD184" i="48" s="1"/>
  <c r="N183" i="48"/>
  <c r="T183" i="48" s="1"/>
  <c r="Z183" i="48" s="1"/>
  <c r="AF183" i="48" s="1"/>
  <c r="M183" i="48"/>
  <c r="S183" i="48" s="1"/>
  <c r="Y183" i="48" s="1"/>
  <c r="AE183" i="48" s="1"/>
  <c r="L183" i="48"/>
  <c r="R183" i="48" s="1"/>
  <c r="X183" i="48" s="1"/>
  <c r="AD183" i="48" s="1"/>
  <c r="N182" i="48"/>
  <c r="T182" i="48" s="1"/>
  <c r="Z182" i="48" s="1"/>
  <c r="AF182" i="48" s="1"/>
  <c r="M182" i="48"/>
  <c r="S182" i="48" s="1"/>
  <c r="Y182" i="48" s="1"/>
  <c r="AE182" i="48" s="1"/>
  <c r="L182" i="48"/>
  <c r="R182" i="48" s="1"/>
  <c r="X182" i="48" s="1"/>
  <c r="AD182" i="48" s="1"/>
  <c r="N181" i="48"/>
  <c r="T181" i="48" s="1"/>
  <c r="Z181" i="48" s="1"/>
  <c r="AF181" i="48" s="1"/>
  <c r="M181" i="48"/>
  <c r="S181" i="48" s="1"/>
  <c r="Y181" i="48" s="1"/>
  <c r="AE181" i="48" s="1"/>
  <c r="L181" i="48"/>
  <c r="R181" i="48" s="1"/>
  <c r="X181" i="48" s="1"/>
  <c r="AD181" i="48" s="1"/>
  <c r="N180" i="48"/>
  <c r="T180" i="48" s="1"/>
  <c r="Z180" i="48" s="1"/>
  <c r="AF180" i="48" s="1"/>
  <c r="M180" i="48"/>
  <c r="S180" i="48" s="1"/>
  <c r="Y180" i="48" s="1"/>
  <c r="AE180" i="48" s="1"/>
  <c r="L180" i="48"/>
  <c r="R180" i="48" s="1"/>
  <c r="X180" i="48" s="1"/>
  <c r="AD180" i="48" s="1"/>
  <c r="N179" i="48"/>
  <c r="T179" i="48" s="1"/>
  <c r="M179" i="48"/>
  <c r="S179" i="48" s="1"/>
  <c r="Y179" i="48" s="1"/>
  <c r="AE179" i="48" s="1"/>
  <c r="L179" i="48"/>
  <c r="R179" i="48" s="1"/>
  <c r="N178" i="48"/>
  <c r="M178" i="48"/>
  <c r="L178" i="48"/>
  <c r="R178" i="48" s="1"/>
  <c r="X178" i="48" s="1"/>
  <c r="AD178" i="48" s="1"/>
  <c r="W177" i="48"/>
  <c r="W176" i="48" s="1"/>
  <c r="V177" i="48"/>
  <c r="V176" i="48" s="1"/>
  <c r="U177" i="48"/>
  <c r="U176" i="48" s="1"/>
  <c r="Q177" i="48"/>
  <c r="Q176" i="48" s="1"/>
  <c r="P177" i="48"/>
  <c r="P176" i="48" s="1"/>
  <c r="O177" i="48"/>
  <c r="O176" i="48" s="1"/>
  <c r="K177" i="48"/>
  <c r="K176" i="48" s="1"/>
  <c r="J177" i="48"/>
  <c r="J176" i="48" s="1"/>
  <c r="I177" i="48"/>
  <c r="I176" i="48" s="1"/>
  <c r="H177" i="48"/>
  <c r="H176" i="48" s="1"/>
  <c r="G177" i="48"/>
  <c r="G176" i="48" s="1"/>
  <c r="F177" i="48"/>
  <c r="F176" i="48" s="1"/>
  <c r="N175" i="48"/>
  <c r="T175" i="48" s="1"/>
  <c r="Z175" i="48" s="1"/>
  <c r="AF175" i="48" s="1"/>
  <c r="M175" i="48"/>
  <c r="S175" i="48" s="1"/>
  <c r="Y175" i="48" s="1"/>
  <c r="AE175" i="48" s="1"/>
  <c r="L175" i="48"/>
  <c r="R175" i="48" s="1"/>
  <c r="X175" i="48" s="1"/>
  <c r="AD175" i="48" s="1"/>
  <c r="N174" i="48"/>
  <c r="T174" i="48" s="1"/>
  <c r="Z174" i="48" s="1"/>
  <c r="AF174" i="48" s="1"/>
  <c r="M174" i="48"/>
  <c r="S174" i="48" s="1"/>
  <c r="L174" i="48"/>
  <c r="R174" i="48" s="1"/>
  <c r="X174" i="48" s="1"/>
  <c r="AD174" i="48" s="1"/>
  <c r="N173" i="48"/>
  <c r="M173" i="48"/>
  <c r="S173" i="48" s="1"/>
  <c r="Y173" i="48" s="1"/>
  <c r="AE173" i="48" s="1"/>
  <c r="L173" i="48"/>
  <c r="R173" i="48" s="1"/>
  <c r="W172" i="48"/>
  <c r="W171" i="48" s="1"/>
  <c r="V172" i="48"/>
  <c r="V171" i="48" s="1"/>
  <c r="U172" i="48"/>
  <c r="U171" i="48" s="1"/>
  <c r="Q172" i="48"/>
  <c r="Q171" i="48" s="1"/>
  <c r="P172" i="48"/>
  <c r="P171" i="48" s="1"/>
  <c r="O172" i="48"/>
  <c r="O171" i="48" s="1"/>
  <c r="K172" i="48"/>
  <c r="K171" i="48" s="1"/>
  <c r="J172" i="48"/>
  <c r="J171" i="48" s="1"/>
  <c r="I172" i="48"/>
  <c r="I171" i="48" s="1"/>
  <c r="H172" i="48"/>
  <c r="H171" i="48" s="1"/>
  <c r="G172" i="48"/>
  <c r="G171" i="48" s="1"/>
  <c r="F172" i="48"/>
  <c r="F171" i="48" s="1"/>
  <c r="N170" i="48"/>
  <c r="T170" i="48" s="1"/>
  <c r="Z170" i="48" s="1"/>
  <c r="AF170" i="48" s="1"/>
  <c r="M170" i="48"/>
  <c r="S170" i="48" s="1"/>
  <c r="Y170" i="48" s="1"/>
  <c r="AE170" i="48" s="1"/>
  <c r="L170" i="48"/>
  <c r="R170" i="48" s="1"/>
  <c r="X170" i="48" s="1"/>
  <c r="AD170" i="48" s="1"/>
  <c r="N169" i="48"/>
  <c r="T169" i="48" s="1"/>
  <c r="Z169" i="48" s="1"/>
  <c r="AF169" i="48" s="1"/>
  <c r="M169" i="48"/>
  <c r="S169" i="48" s="1"/>
  <c r="Y169" i="48" s="1"/>
  <c r="AE169" i="48" s="1"/>
  <c r="L169" i="48"/>
  <c r="R169" i="48" s="1"/>
  <c r="X169" i="48" s="1"/>
  <c r="AD169" i="48" s="1"/>
  <c r="N168" i="48"/>
  <c r="T168" i="48" s="1"/>
  <c r="Z168" i="48" s="1"/>
  <c r="AF168" i="48" s="1"/>
  <c r="M168" i="48"/>
  <c r="S168" i="48" s="1"/>
  <c r="Y168" i="48" s="1"/>
  <c r="AE168" i="48" s="1"/>
  <c r="L168" i="48"/>
  <c r="R168" i="48" s="1"/>
  <c r="X168" i="48" s="1"/>
  <c r="AD168" i="48" s="1"/>
  <c r="N167" i="48"/>
  <c r="T167" i="48" s="1"/>
  <c r="Z167" i="48" s="1"/>
  <c r="AF167" i="48" s="1"/>
  <c r="M167" i="48"/>
  <c r="S167" i="48" s="1"/>
  <c r="Y167" i="48" s="1"/>
  <c r="AE167" i="48" s="1"/>
  <c r="L167" i="48"/>
  <c r="R167" i="48" s="1"/>
  <c r="X167" i="48" s="1"/>
  <c r="AD167" i="48" s="1"/>
  <c r="H166" i="48"/>
  <c r="N166" i="48" s="1"/>
  <c r="G166" i="48"/>
  <c r="M166" i="48" s="1"/>
  <c r="M165" i="48" s="1"/>
  <c r="F166" i="48"/>
  <c r="L166" i="48" s="1"/>
  <c r="W165" i="48"/>
  <c r="V165" i="48"/>
  <c r="U165" i="48"/>
  <c r="Q165" i="48"/>
  <c r="P165" i="48"/>
  <c r="O165" i="48"/>
  <c r="K165" i="48"/>
  <c r="J165" i="48"/>
  <c r="I165" i="48"/>
  <c r="N164" i="48"/>
  <c r="T164" i="48" s="1"/>
  <c r="Z164" i="48" s="1"/>
  <c r="AF164" i="48" s="1"/>
  <c r="M164" i="48"/>
  <c r="S164" i="48" s="1"/>
  <c r="Y164" i="48" s="1"/>
  <c r="AE164" i="48" s="1"/>
  <c r="L164" i="48"/>
  <c r="R164" i="48" s="1"/>
  <c r="X164" i="48" s="1"/>
  <c r="AD164" i="48" s="1"/>
  <c r="N163" i="48"/>
  <c r="T163" i="48" s="1"/>
  <c r="Z163" i="48" s="1"/>
  <c r="AF163" i="48" s="1"/>
  <c r="M163" i="48"/>
  <c r="S163" i="48" s="1"/>
  <c r="L163" i="48"/>
  <c r="R163" i="48" s="1"/>
  <c r="X163" i="48" s="1"/>
  <c r="AD163" i="48" s="1"/>
  <c r="N162" i="48"/>
  <c r="T162" i="48" s="1"/>
  <c r="M162" i="48"/>
  <c r="S162" i="48" s="1"/>
  <c r="Y162" i="48" s="1"/>
  <c r="AE162" i="48" s="1"/>
  <c r="L162" i="48"/>
  <c r="W161" i="48"/>
  <c r="W160" i="48" s="1"/>
  <c r="V161" i="48"/>
  <c r="V160" i="48" s="1"/>
  <c r="U161" i="48"/>
  <c r="U160" i="48" s="1"/>
  <c r="Q161" i="48"/>
  <c r="Q160" i="48" s="1"/>
  <c r="P161" i="48"/>
  <c r="P160" i="48" s="1"/>
  <c r="O161" i="48"/>
  <c r="O160" i="48" s="1"/>
  <c r="K161" i="48"/>
  <c r="K160" i="48" s="1"/>
  <c r="J161" i="48"/>
  <c r="J160" i="48" s="1"/>
  <c r="I161" i="48"/>
  <c r="I160" i="48" s="1"/>
  <c r="H161" i="48"/>
  <c r="H160" i="48" s="1"/>
  <c r="G161" i="48"/>
  <c r="G160" i="48" s="1"/>
  <c r="F161" i="48"/>
  <c r="F160" i="48" s="1"/>
  <c r="N159" i="48"/>
  <c r="T159" i="48" s="1"/>
  <c r="Z159" i="48" s="1"/>
  <c r="AF159" i="48" s="1"/>
  <c r="M159" i="48"/>
  <c r="S159" i="48" s="1"/>
  <c r="Y159" i="48" s="1"/>
  <c r="AE159" i="48" s="1"/>
  <c r="L159" i="48"/>
  <c r="R159" i="48" s="1"/>
  <c r="X159" i="48" s="1"/>
  <c r="AD159" i="48" s="1"/>
  <c r="N158" i="48"/>
  <c r="T158" i="48" s="1"/>
  <c r="Z158" i="48" s="1"/>
  <c r="AF158" i="48" s="1"/>
  <c r="M158" i="48"/>
  <c r="S158" i="48" s="1"/>
  <c r="Y158" i="48" s="1"/>
  <c r="AE158" i="48" s="1"/>
  <c r="L158" i="48"/>
  <c r="R158" i="48" s="1"/>
  <c r="X158" i="48" s="1"/>
  <c r="AD158" i="48" s="1"/>
  <c r="N157" i="48"/>
  <c r="T157" i="48" s="1"/>
  <c r="Z157" i="48" s="1"/>
  <c r="M157" i="48"/>
  <c r="L157" i="48"/>
  <c r="R157" i="48" s="1"/>
  <c r="X157" i="48" s="1"/>
  <c r="W156" i="48"/>
  <c r="V156" i="48"/>
  <c r="U156" i="48"/>
  <c r="Q156" i="48"/>
  <c r="P156" i="48"/>
  <c r="O156" i="48"/>
  <c r="K156" i="48"/>
  <c r="J156" i="48"/>
  <c r="I156" i="48"/>
  <c r="H156" i="48"/>
  <c r="G156" i="48"/>
  <c r="F156" i="48"/>
  <c r="N155" i="48"/>
  <c r="T155" i="48" s="1"/>
  <c r="Z155" i="48" s="1"/>
  <c r="AF155" i="48" s="1"/>
  <c r="M155" i="48"/>
  <c r="S155" i="48" s="1"/>
  <c r="Y155" i="48" s="1"/>
  <c r="L155" i="48"/>
  <c r="R155" i="48" s="1"/>
  <c r="X155" i="48" s="1"/>
  <c r="AD155" i="48" s="1"/>
  <c r="N154" i="48"/>
  <c r="M154" i="48"/>
  <c r="L154" i="48"/>
  <c r="W153" i="48"/>
  <c r="V153" i="48"/>
  <c r="U153" i="48"/>
  <c r="Q153" i="48"/>
  <c r="P153" i="48"/>
  <c r="O153" i="48"/>
  <c r="K153" i="48"/>
  <c r="J153" i="48"/>
  <c r="I153" i="48"/>
  <c r="H153" i="48"/>
  <c r="G153" i="48"/>
  <c r="F153" i="48"/>
  <c r="N151" i="48"/>
  <c r="T151" i="48" s="1"/>
  <c r="Z151" i="48" s="1"/>
  <c r="AF151" i="48" s="1"/>
  <c r="M151" i="48"/>
  <c r="S151" i="48" s="1"/>
  <c r="Y151" i="48" s="1"/>
  <c r="AE151" i="48" s="1"/>
  <c r="L151" i="48"/>
  <c r="R151" i="48" s="1"/>
  <c r="X151" i="48" s="1"/>
  <c r="AD151" i="48" s="1"/>
  <c r="N150" i="48"/>
  <c r="T150" i="48" s="1"/>
  <c r="Z150" i="48" s="1"/>
  <c r="AF150" i="48" s="1"/>
  <c r="M150" i="48"/>
  <c r="S150" i="48" s="1"/>
  <c r="Y150" i="48" s="1"/>
  <c r="AE150" i="48" s="1"/>
  <c r="L150" i="48"/>
  <c r="R150" i="48" s="1"/>
  <c r="X150" i="48" s="1"/>
  <c r="AD150" i="48" s="1"/>
  <c r="N149" i="48"/>
  <c r="T149" i="48" s="1"/>
  <c r="Z149" i="48" s="1"/>
  <c r="AF149" i="48" s="1"/>
  <c r="M149" i="48"/>
  <c r="S149" i="48" s="1"/>
  <c r="Y149" i="48" s="1"/>
  <c r="AE149" i="48" s="1"/>
  <c r="L149" i="48"/>
  <c r="R149" i="48" s="1"/>
  <c r="N148" i="48"/>
  <c r="T148" i="48" s="1"/>
  <c r="Z148" i="48" s="1"/>
  <c r="AF148" i="48" s="1"/>
  <c r="M148" i="48"/>
  <c r="S148" i="48" s="1"/>
  <c r="L148" i="48"/>
  <c r="R148" i="48" s="1"/>
  <c r="X148" i="48" s="1"/>
  <c r="AD148" i="48" s="1"/>
  <c r="N147" i="48"/>
  <c r="T147" i="48" s="1"/>
  <c r="M147" i="48"/>
  <c r="S147" i="48" s="1"/>
  <c r="Y147" i="48" s="1"/>
  <c r="AE147" i="48" s="1"/>
  <c r="L147" i="48"/>
  <c r="W146" i="48"/>
  <c r="W145" i="48" s="1"/>
  <c r="V146" i="48"/>
  <c r="V145" i="48" s="1"/>
  <c r="U146" i="48"/>
  <c r="U145" i="48" s="1"/>
  <c r="Q146" i="48"/>
  <c r="Q145" i="48" s="1"/>
  <c r="P146" i="48"/>
  <c r="O146" i="48"/>
  <c r="O145" i="48" s="1"/>
  <c r="K146" i="48"/>
  <c r="K145" i="48" s="1"/>
  <c r="J146" i="48"/>
  <c r="J145" i="48" s="1"/>
  <c r="I146" i="48"/>
  <c r="I145" i="48" s="1"/>
  <c r="H146" i="48"/>
  <c r="H145" i="48" s="1"/>
  <c r="G146" i="48"/>
  <c r="G145" i="48" s="1"/>
  <c r="F146" i="48"/>
  <c r="F145" i="48" s="1"/>
  <c r="P145" i="48"/>
  <c r="N144" i="48"/>
  <c r="T144" i="48" s="1"/>
  <c r="Z144" i="48" s="1"/>
  <c r="AF144" i="48" s="1"/>
  <c r="M144" i="48"/>
  <c r="S144" i="48" s="1"/>
  <c r="Y144" i="48" s="1"/>
  <c r="AE144" i="48" s="1"/>
  <c r="L144" i="48"/>
  <c r="R144" i="48" s="1"/>
  <c r="X144" i="48" s="1"/>
  <c r="AD144" i="48" s="1"/>
  <c r="N143" i="48"/>
  <c r="T143" i="48" s="1"/>
  <c r="Z143" i="48" s="1"/>
  <c r="AF143" i="48" s="1"/>
  <c r="M143" i="48"/>
  <c r="S143" i="48" s="1"/>
  <c r="Y143" i="48" s="1"/>
  <c r="AE143" i="48" s="1"/>
  <c r="L143" i="48"/>
  <c r="R143" i="48" s="1"/>
  <c r="X143" i="48" s="1"/>
  <c r="AD143" i="48" s="1"/>
  <c r="N142" i="48"/>
  <c r="T142" i="48" s="1"/>
  <c r="Z142" i="48" s="1"/>
  <c r="AF142" i="48" s="1"/>
  <c r="M142" i="48"/>
  <c r="S142" i="48" s="1"/>
  <c r="Y142" i="48" s="1"/>
  <c r="AE142" i="48" s="1"/>
  <c r="L142" i="48"/>
  <c r="R142" i="48" s="1"/>
  <c r="X142" i="48" s="1"/>
  <c r="AD142" i="48" s="1"/>
  <c r="N141" i="48"/>
  <c r="T141" i="48" s="1"/>
  <c r="Z141" i="48" s="1"/>
  <c r="AF141" i="48" s="1"/>
  <c r="M141" i="48"/>
  <c r="S141" i="48" s="1"/>
  <c r="Y141" i="48" s="1"/>
  <c r="AE141" i="48" s="1"/>
  <c r="L141" i="48"/>
  <c r="R141" i="48" s="1"/>
  <c r="N140" i="48"/>
  <c r="T140" i="48" s="1"/>
  <c r="Z140" i="48" s="1"/>
  <c r="AF140" i="48" s="1"/>
  <c r="M140" i="48"/>
  <c r="S140" i="48" s="1"/>
  <c r="L140" i="48"/>
  <c r="R140" i="48" s="1"/>
  <c r="X140" i="48" s="1"/>
  <c r="AD140" i="48" s="1"/>
  <c r="N139" i="48"/>
  <c r="T139" i="48" s="1"/>
  <c r="M139" i="48"/>
  <c r="S139" i="48" s="1"/>
  <c r="Y139" i="48" s="1"/>
  <c r="AE139" i="48" s="1"/>
  <c r="L139" i="48"/>
  <c r="R139" i="48" s="1"/>
  <c r="X139" i="48" s="1"/>
  <c r="AD139" i="48" s="1"/>
  <c r="W138" i="48"/>
  <c r="W137" i="48" s="1"/>
  <c r="V138" i="48"/>
  <c r="V137" i="48" s="1"/>
  <c r="U138" i="48"/>
  <c r="U137" i="48" s="1"/>
  <c r="Q138" i="48"/>
  <c r="Q137" i="48" s="1"/>
  <c r="P138" i="48"/>
  <c r="P137" i="48" s="1"/>
  <c r="O138" i="48"/>
  <c r="O137" i="48" s="1"/>
  <c r="K138" i="48"/>
  <c r="K137" i="48" s="1"/>
  <c r="J138" i="48"/>
  <c r="J137" i="48" s="1"/>
  <c r="I138" i="48"/>
  <c r="I137" i="48" s="1"/>
  <c r="H138" i="48"/>
  <c r="G138" i="48"/>
  <c r="G137" i="48" s="1"/>
  <c r="F138" i="48"/>
  <c r="F137" i="48" s="1"/>
  <c r="H137" i="48"/>
  <c r="N136" i="48"/>
  <c r="T136" i="48" s="1"/>
  <c r="Z136" i="48" s="1"/>
  <c r="AF136" i="48" s="1"/>
  <c r="M136" i="48"/>
  <c r="S136" i="48" s="1"/>
  <c r="L136" i="48"/>
  <c r="R136" i="48" s="1"/>
  <c r="X136" i="48" s="1"/>
  <c r="AD136" i="48" s="1"/>
  <c r="N135" i="48"/>
  <c r="T135" i="48" s="1"/>
  <c r="M135" i="48"/>
  <c r="S135" i="48" s="1"/>
  <c r="Y135" i="48" s="1"/>
  <c r="AE135" i="48" s="1"/>
  <c r="L135" i="48"/>
  <c r="R135" i="48" s="1"/>
  <c r="X135" i="48" s="1"/>
  <c r="AD135" i="48" s="1"/>
  <c r="N134" i="48"/>
  <c r="T134" i="48" s="1"/>
  <c r="Z134" i="48" s="1"/>
  <c r="AF134" i="48" s="1"/>
  <c r="M134" i="48"/>
  <c r="L134" i="48"/>
  <c r="W133" i="48"/>
  <c r="W132" i="48" s="1"/>
  <c r="V133" i="48"/>
  <c r="V132" i="48" s="1"/>
  <c r="U133" i="48"/>
  <c r="U132" i="48" s="1"/>
  <c r="Q133" i="48"/>
  <c r="P133" i="48"/>
  <c r="P132" i="48" s="1"/>
  <c r="O133" i="48"/>
  <c r="O132" i="48" s="1"/>
  <c r="K133" i="48"/>
  <c r="K132" i="48" s="1"/>
  <c r="J133" i="48"/>
  <c r="J132" i="48" s="1"/>
  <c r="I133" i="48"/>
  <c r="I132" i="48" s="1"/>
  <c r="H133" i="48"/>
  <c r="H132" i="48" s="1"/>
  <c r="G133" i="48"/>
  <c r="G132" i="48" s="1"/>
  <c r="F133" i="48"/>
  <c r="F132" i="48" s="1"/>
  <c r="Q132" i="48"/>
  <c r="N129" i="48"/>
  <c r="N128" i="48" s="1"/>
  <c r="N127" i="48" s="1"/>
  <c r="M129" i="48"/>
  <c r="M128" i="48" s="1"/>
  <c r="M127" i="48" s="1"/>
  <c r="L129" i="48"/>
  <c r="R129" i="48" s="1"/>
  <c r="W128" i="48"/>
  <c r="W127" i="48" s="1"/>
  <c r="V128" i="48"/>
  <c r="V127" i="48" s="1"/>
  <c r="U128" i="48"/>
  <c r="Q128" i="48"/>
  <c r="Q127" i="48" s="1"/>
  <c r="P128" i="48"/>
  <c r="P127" i="48" s="1"/>
  <c r="O128" i="48"/>
  <c r="O127" i="48" s="1"/>
  <c r="K128" i="48"/>
  <c r="K127" i="48" s="1"/>
  <c r="J128" i="48"/>
  <c r="J127" i="48" s="1"/>
  <c r="I128" i="48"/>
  <c r="I127" i="48" s="1"/>
  <c r="H128" i="48"/>
  <c r="H127" i="48" s="1"/>
  <c r="G128" i="48"/>
  <c r="G127" i="48" s="1"/>
  <c r="F128" i="48"/>
  <c r="F127" i="48" s="1"/>
  <c r="U127" i="48"/>
  <c r="N126" i="48"/>
  <c r="T126" i="48" s="1"/>
  <c r="Z126" i="48" s="1"/>
  <c r="AF126" i="48" s="1"/>
  <c r="M126" i="48"/>
  <c r="S126" i="48" s="1"/>
  <c r="Y126" i="48" s="1"/>
  <c r="AE126" i="48" s="1"/>
  <c r="L126" i="48"/>
  <c r="R126" i="48" s="1"/>
  <c r="X126" i="48" s="1"/>
  <c r="AD126" i="48" s="1"/>
  <c r="N125" i="48"/>
  <c r="N124" i="48" s="1"/>
  <c r="M125" i="48"/>
  <c r="M124" i="48" s="1"/>
  <c r="L125" i="48"/>
  <c r="R125" i="48" s="1"/>
  <c r="W124" i="48"/>
  <c r="W122" i="48" s="1"/>
  <c r="W121" i="48" s="1"/>
  <c r="V124" i="48"/>
  <c r="V122" i="48" s="1"/>
  <c r="V121" i="48" s="1"/>
  <c r="U124" i="48"/>
  <c r="U122" i="48" s="1"/>
  <c r="U121" i="48" s="1"/>
  <c r="Q124" i="48"/>
  <c r="Q122" i="48" s="1"/>
  <c r="Q121" i="48" s="1"/>
  <c r="P124" i="48"/>
  <c r="P122" i="48" s="1"/>
  <c r="P121" i="48" s="1"/>
  <c r="O124" i="48"/>
  <c r="O122" i="48" s="1"/>
  <c r="O121" i="48" s="1"/>
  <c r="K124" i="48"/>
  <c r="K122" i="48" s="1"/>
  <c r="K121" i="48" s="1"/>
  <c r="J124" i="48"/>
  <c r="J122" i="48" s="1"/>
  <c r="J121" i="48" s="1"/>
  <c r="I124" i="48"/>
  <c r="H124" i="48"/>
  <c r="H122" i="48" s="1"/>
  <c r="H121" i="48" s="1"/>
  <c r="G124" i="48"/>
  <c r="G122" i="48" s="1"/>
  <c r="G121" i="48" s="1"/>
  <c r="F124" i="48"/>
  <c r="F122" i="48" s="1"/>
  <c r="F121" i="48" s="1"/>
  <c r="N123" i="48"/>
  <c r="T123" i="48" s="1"/>
  <c r="M123" i="48"/>
  <c r="S123" i="48" s="1"/>
  <c r="Y123" i="48" s="1"/>
  <c r="AE123" i="48" s="1"/>
  <c r="L123" i="48"/>
  <c r="I122" i="48"/>
  <c r="I121" i="48" s="1"/>
  <c r="N120" i="48"/>
  <c r="T120" i="48" s="1"/>
  <c r="Z120" i="48" s="1"/>
  <c r="AF120" i="48" s="1"/>
  <c r="M120" i="48"/>
  <c r="S120" i="48" s="1"/>
  <c r="L120" i="48"/>
  <c r="R120" i="48" s="1"/>
  <c r="X120" i="48" s="1"/>
  <c r="AD120" i="48" s="1"/>
  <c r="N119" i="48"/>
  <c r="T119" i="48" s="1"/>
  <c r="M119" i="48"/>
  <c r="S119" i="48" s="1"/>
  <c r="Y119" i="48" s="1"/>
  <c r="AE119" i="48" s="1"/>
  <c r="L119" i="48"/>
  <c r="R119" i="48" s="1"/>
  <c r="X119" i="48" s="1"/>
  <c r="W118" i="48"/>
  <c r="W117" i="48" s="1"/>
  <c r="V118" i="48"/>
  <c r="V117" i="48" s="1"/>
  <c r="U118" i="48"/>
  <c r="U117" i="48" s="1"/>
  <c r="Q118" i="48"/>
  <c r="Q117" i="48" s="1"/>
  <c r="P118" i="48"/>
  <c r="P117" i="48" s="1"/>
  <c r="O118" i="48"/>
  <c r="O117" i="48" s="1"/>
  <c r="K118" i="48"/>
  <c r="K117" i="48" s="1"/>
  <c r="J118" i="48"/>
  <c r="J117" i="48" s="1"/>
  <c r="I118" i="48"/>
  <c r="I117" i="48" s="1"/>
  <c r="H118" i="48"/>
  <c r="H117" i="48" s="1"/>
  <c r="G118" i="48"/>
  <c r="G117" i="48" s="1"/>
  <c r="F118" i="48"/>
  <c r="F117" i="48" s="1"/>
  <c r="N115" i="48"/>
  <c r="T115" i="48" s="1"/>
  <c r="Z115" i="48" s="1"/>
  <c r="AF115" i="48" s="1"/>
  <c r="M115" i="48"/>
  <c r="S115" i="48" s="1"/>
  <c r="Y115" i="48" s="1"/>
  <c r="AE115" i="48" s="1"/>
  <c r="L115" i="48"/>
  <c r="R115" i="48" s="1"/>
  <c r="X115" i="48" s="1"/>
  <c r="AD115" i="48" s="1"/>
  <c r="N114" i="48"/>
  <c r="T114" i="48" s="1"/>
  <c r="Z114" i="48" s="1"/>
  <c r="AF114" i="48" s="1"/>
  <c r="M114" i="48"/>
  <c r="S114" i="48" s="1"/>
  <c r="Y114" i="48" s="1"/>
  <c r="AE114" i="48" s="1"/>
  <c r="L114" i="48"/>
  <c r="R114" i="48" s="1"/>
  <c r="X114" i="48" s="1"/>
  <c r="AD114" i="48" s="1"/>
  <c r="N113" i="48"/>
  <c r="M113" i="48"/>
  <c r="S113" i="48" s="1"/>
  <c r="Y113" i="48" s="1"/>
  <c r="AE113" i="48" s="1"/>
  <c r="L113" i="48"/>
  <c r="R113" i="48" s="1"/>
  <c r="X113" i="48" s="1"/>
  <c r="W112" i="48"/>
  <c r="V112" i="48"/>
  <c r="U112" i="48"/>
  <c r="Q112" i="48"/>
  <c r="P112" i="48"/>
  <c r="O112" i="48"/>
  <c r="K112" i="48"/>
  <c r="J112" i="48"/>
  <c r="I112" i="48"/>
  <c r="H112" i="48"/>
  <c r="H326" i="48" s="1"/>
  <c r="G112" i="48"/>
  <c r="G326" i="48" s="1"/>
  <c r="F112" i="48"/>
  <c r="F326" i="48" s="1"/>
  <c r="N111" i="48"/>
  <c r="T111" i="48" s="1"/>
  <c r="Z111" i="48" s="1"/>
  <c r="AF111" i="48" s="1"/>
  <c r="M111" i="48"/>
  <c r="S111" i="48" s="1"/>
  <c r="Y111" i="48" s="1"/>
  <c r="AE111" i="48" s="1"/>
  <c r="L111" i="48"/>
  <c r="R111" i="48" s="1"/>
  <c r="N110" i="48"/>
  <c r="T110" i="48" s="1"/>
  <c r="M110" i="48"/>
  <c r="S110" i="48" s="1"/>
  <c r="L110" i="48"/>
  <c r="R110" i="48" s="1"/>
  <c r="X110" i="48" s="1"/>
  <c r="AD110" i="48" s="1"/>
  <c r="W109" i="48"/>
  <c r="V109" i="48"/>
  <c r="U109" i="48"/>
  <c r="Q109" i="48"/>
  <c r="P109" i="48"/>
  <c r="O109" i="48"/>
  <c r="K109" i="48"/>
  <c r="J109" i="48"/>
  <c r="I109" i="48"/>
  <c r="H109" i="48"/>
  <c r="G109" i="48"/>
  <c r="F109" i="48"/>
  <c r="N107" i="48"/>
  <c r="T107" i="48" s="1"/>
  <c r="Z107" i="48" s="1"/>
  <c r="AF107" i="48" s="1"/>
  <c r="M107" i="48"/>
  <c r="S107" i="48" s="1"/>
  <c r="Y107" i="48" s="1"/>
  <c r="AE107" i="48" s="1"/>
  <c r="L107" i="48"/>
  <c r="R107" i="48" s="1"/>
  <c r="X107" i="48" s="1"/>
  <c r="AD107" i="48" s="1"/>
  <c r="N106" i="48"/>
  <c r="T106" i="48" s="1"/>
  <c r="Z106" i="48" s="1"/>
  <c r="AF106" i="48" s="1"/>
  <c r="M106" i="48"/>
  <c r="S106" i="48" s="1"/>
  <c r="L106" i="48"/>
  <c r="R106" i="48" s="1"/>
  <c r="X106" i="48" s="1"/>
  <c r="AD106" i="48" s="1"/>
  <c r="N105" i="48"/>
  <c r="T105" i="48" s="1"/>
  <c r="M105" i="48"/>
  <c r="S105" i="48" s="1"/>
  <c r="Y105" i="48" s="1"/>
  <c r="AE105" i="48" s="1"/>
  <c r="L105" i="48"/>
  <c r="R105" i="48" s="1"/>
  <c r="W104" i="48"/>
  <c r="V104" i="48"/>
  <c r="V103" i="48" s="1"/>
  <c r="U104" i="48"/>
  <c r="U103" i="48" s="1"/>
  <c r="Q104" i="48"/>
  <c r="Q103" i="48" s="1"/>
  <c r="P104" i="48"/>
  <c r="P103" i="48" s="1"/>
  <c r="O104" i="48"/>
  <c r="O103" i="48" s="1"/>
  <c r="K104" i="48"/>
  <c r="K103" i="48" s="1"/>
  <c r="J104" i="48"/>
  <c r="J103" i="48" s="1"/>
  <c r="I104" i="48"/>
  <c r="I103" i="48" s="1"/>
  <c r="H104" i="48"/>
  <c r="H323" i="48" s="1"/>
  <c r="G104" i="48"/>
  <c r="G323" i="48" s="1"/>
  <c r="F104" i="48"/>
  <c r="F323" i="48" s="1"/>
  <c r="W103" i="48"/>
  <c r="N101" i="48"/>
  <c r="T101" i="48" s="1"/>
  <c r="M101" i="48"/>
  <c r="S101" i="48" s="1"/>
  <c r="Y101" i="48" s="1"/>
  <c r="AE101" i="48" s="1"/>
  <c r="L101" i="48"/>
  <c r="R101" i="48" s="1"/>
  <c r="X101" i="48" s="1"/>
  <c r="AD101" i="48" s="1"/>
  <c r="N100" i="48"/>
  <c r="T100" i="48" s="1"/>
  <c r="Z100" i="48" s="1"/>
  <c r="AF100" i="48" s="1"/>
  <c r="M100" i="48"/>
  <c r="L100" i="48"/>
  <c r="W99" i="48"/>
  <c r="W95" i="48" s="1"/>
  <c r="W94" i="48" s="1"/>
  <c r="V99" i="48"/>
  <c r="V95" i="48" s="1"/>
  <c r="V94" i="48" s="1"/>
  <c r="U99" i="48"/>
  <c r="U95" i="48" s="1"/>
  <c r="U94" i="48" s="1"/>
  <c r="Q99" i="48"/>
  <c r="P99" i="48"/>
  <c r="P95" i="48" s="1"/>
  <c r="P94" i="48" s="1"/>
  <c r="O99" i="48"/>
  <c r="O95" i="48" s="1"/>
  <c r="O94" i="48" s="1"/>
  <c r="K99" i="48"/>
  <c r="K95" i="48" s="1"/>
  <c r="K94" i="48" s="1"/>
  <c r="J99" i="48"/>
  <c r="J95" i="48" s="1"/>
  <c r="J94" i="48" s="1"/>
  <c r="I99" i="48"/>
  <c r="I95" i="48" s="1"/>
  <c r="I94" i="48" s="1"/>
  <c r="H99" i="48"/>
  <c r="H95" i="48" s="1"/>
  <c r="H94" i="48" s="1"/>
  <c r="G99" i="48"/>
  <c r="G95" i="48" s="1"/>
  <c r="G94" i="48" s="1"/>
  <c r="F99" i="48"/>
  <c r="N98" i="48"/>
  <c r="T98" i="48" s="1"/>
  <c r="Z98" i="48" s="1"/>
  <c r="AF98" i="48" s="1"/>
  <c r="M98" i="48"/>
  <c r="S98" i="48" s="1"/>
  <c r="L98" i="48"/>
  <c r="R98" i="48" s="1"/>
  <c r="X98" i="48" s="1"/>
  <c r="AD98" i="48" s="1"/>
  <c r="N97" i="48"/>
  <c r="T97" i="48" s="1"/>
  <c r="M97" i="48"/>
  <c r="S97" i="48" s="1"/>
  <c r="Y97" i="48" s="1"/>
  <c r="AE97" i="48" s="1"/>
  <c r="L97" i="48"/>
  <c r="R97" i="48" s="1"/>
  <c r="X97" i="48" s="1"/>
  <c r="AD97" i="48" s="1"/>
  <c r="N96" i="48"/>
  <c r="T96" i="48" s="1"/>
  <c r="Z96" i="48" s="1"/>
  <c r="AF96" i="48" s="1"/>
  <c r="M96" i="48"/>
  <c r="L96" i="48"/>
  <c r="R96" i="48" s="1"/>
  <c r="Q95" i="48"/>
  <c r="Q94" i="48" s="1"/>
  <c r="F95" i="48"/>
  <c r="F94" i="48" s="1"/>
  <c r="N93" i="48"/>
  <c r="T93" i="48" s="1"/>
  <c r="M93" i="48"/>
  <c r="S93" i="48" s="1"/>
  <c r="Y93" i="48" s="1"/>
  <c r="AE93" i="48" s="1"/>
  <c r="L93" i="48"/>
  <c r="R93" i="48" s="1"/>
  <c r="X93" i="48" s="1"/>
  <c r="AD93" i="48" s="1"/>
  <c r="N92" i="48"/>
  <c r="T92" i="48" s="1"/>
  <c r="Z92" i="48" s="1"/>
  <c r="AF92" i="48" s="1"/>
  <c r="M92" i="48"/>
  <c r="L92" i="48"/>
  <c r="W91" i="48"/>
  <c r="W90" i="48" s="1"/>
  <c r="V91" i="48"/>
  <c r="V90" i="48" s="1"/>
  <c r="U91" i="48"/>
  <c r="U90" i="48" s="1"/>
  <c r="Q91" i="48"/>
  <c r="Q90" i="48" s="1"/>
  <c r="P91" i="48"/>
  <c r="P90" i="48" s="1"/>
  <c r="O91" i="48"/>
  <c r="O90" i="48" s="1"/>
  <c r="K91" i="48"/>
  <c r="K90" i="48" s="1"/>
  <c r="J91" i="48"/>
  <c r="J90" i="48" s="1"/>
  <c r="I91" i="48"/>
  <c r="I90" i="48" s="1"/>
  <c r="H91" i="48"/>
  <c r="H90" i="48" s="1"/>
  <c r="G91" i="48"/>
  <c r="G90" i="48" s="1"/>
  <c r="F91" i="48"/>
  <c r="F90" i="48" s="1"/>
  <c r="N89" i="48"/>
  <c r="T89" i="48" s="1"/>
  <c r="M89" i="48"/>
  <c r="S89" i="48" s="1"/>
  <c r="Y89" i="48" s="1"/>
  <c r="L89" i="48"/>
  <c r="L88" i="48" s="1"/>
  <c r="L87" i="48" s="1"/>
  <c r="W88" i="48"/>
  <c r="W87" i="48" s="1"/>
  <c r="V88" i="48"/>
  <c r="V87" i="48" s="1"/>
  <c r="U88" i="48"/>
  <c r="U87" i="48" s="1"/>
  <c r="Q88" i="48"/>
  <c r="Q87" i="48" s="1"/>
  <c r="P88" i="48"/>
  <c r="P87" i="48" s="1"/>
  <c r="O88" i="48"/>
  <c r="M88" i="48"/>
  <c r="M87" i="48" s="1"/>
  <c r="K88" i="48"/>
  <c r="K87" i="48" s="1"/>
  <c r="J88" i="48"/>
  <c r="J87" i="48" s="1"/>
  <c r="I88" i="48"/>
  <c r="I87" i="48" s="1"/>
  <c r="H88" i="48"/>
  <c r="H87" i="48" s="1"/>
  <c r="G88" i="48"/>
  <c r="G87" i="48" s="1"/>
  <c r="F88" i="48"/>
  <c r="F87" i="48" s="1"/>
  <c r="O87" i="48"/>
  <c r="N86" i="48"/>
  <c r="T86" i="48" s="1"/>
  <c r="Z86" i="48" s="1"/>
  <c r="AF86" i="48" s="1"/>
  <c r="M86" i="48"/>
  <c r="S86" i="48" s="1"/>
  <c r="L86" i="48"/>
  <c r="R86" i="48" s="1"/>
  <c r="X86" i="48" s="1"/>
  <c r="AD86" i="48" s="1"/>
  <c r="N85" i="48"/>
  <c r="T85" i="48" s="1"/>
  <c r="M85" i="48"/>
  <c r="L85" i="48"/>
  <c r="W84" i="48"/>
  <c r="V84" i="48"/>
  <c r="V83" i="48" s="1"/>
  <c r="U84" i="48"/>
  <c r="U83" i="48" s="1"/>
  <c r="Q84" i="48"/>
  <c r="Q83" i="48" s="1"/>
  <c r="P84" i="48"/>
  <c r="P83" i="48" s="1"/>
  <c r="O84" i="48"/>
  <c r="O83" i="48" s="1"/>
  <c r="K84" i="48"/>
  <c r="K83" i="48" s="1"/>
  <c r="J84" i="48"/>
  <c r="J83" i="48" s="1"/>
  <c r="I84" i="48"/>
  <c r="I83" i="48" s="1"/>
  <c r="H84" i="48"/>
  <c r="H83" i="48" s="1"/>
  <c r="H327" i="48" s="1"/>
  <c r="G84" i="48"/>
  <c r="G83" i="48" s="1"/>
  <c r="G327" i="48" s="1"/>
  <c r="F84" i="48"/>
  <c r="F83" i="48" s="1"/>
  <c r="W83" i="48"/>
  <c r="N82" i="48"/>
  <c r="N81" i="48" s="1"/>
  <c r="N80" i="48" s="1"/>
  <c r="M82" i="48"/>
  <c r="S82" i="48" s="1"/>
  <c r="L82" i="48"/>
  <c r="R82" i="48" s="1"/>
  <c r="X82" i="48" s="1"/>
  <c r="W81" i="48"/>
  <c r="W80" i="48" s="1"/>
  <c r="V81" i="48"/>
  <c r="V80" i="48" s="1"/>
  <c r="U81" i="48"/>
  <c r="U80" i="48" s="1"/>
  <c r="Q81" i="48"/>
  <c r="Q80" i="48" s="1"/>
  <c r="P81" i="48"/>
  <c r="P80" i="48" s="1"/>
  <c r="O81" i="48"/>
  <c r="O80" i="48" s="1"/>
  <c r="L81" i="48"/>
  <c r="L80" i="48" s="1"/>
  <c r="K81" i="48"/>
  <c r="K80" i="48" s="1"/>
  <c r="J81" i="48"/>
  <c r="J80" i="48" s="1"/>
  <c r="I81" i="48"/>
  <c r="I80" i="48" s="1"/>
  <c r="H81" i="48"/>
  <c r="H80" i="48" s="1"/>
  <c r="G81" i="48"/>
  <c r="G80" i="48" s="1"/>
  <c r="F81" i="48"/>
  <c r="F80" i="48" s="1"/>
  <c r="N79" i="48"/>
  <c r="N78" i="48" s="1"/>
  <c r="N77" i="48" s="1"/>
  <c r="M79" i="48"/>
  <c r="M78" i="48" s="1"/>
  <c r="M77" i="48" s="1"/>
  <c r="L79" i="48"/>
  <c r="R79" i="48" s="1"/>
  <c r="W78" i="48"/>
  <c r="W77" i="48" s="1"/>
  <c r="V78" i="48"/>
  <c r="V77" i="48" s="1"/>
  <c r="U78" i="48"/>
  <c r="U77" i="48" s="1"/>
  <c r="Q78" i="48"/>
  <c r="Q77" i="48" s="1"/>
  <c r="P78" i="48"/>
  <c r="P77" i="48" s="1"/>
  <c r="O78" i="48"/>
  <c r="O77" i="48" s="1"/>
  <c r="K78" i="48"/>
  <c r="K77" i="48" s="1"/>
  <c r="J78" i="48"/>
  <c r="J77" i="48" s="1"/>
  <c r="I78" i="48"/>
  <c r="I77" i="48" s="1"/>
  <c r="H78" i="48"/>
  <c r="H77" i="48" s="1"/>
  <c r="G78" i="48"/>
  <c r="G77" i="48" s="1"/>
  <c r="F78" i="48"/>
  <c r="F77" i="48" s="1"/>
  <c r="N76" i="48"/>
  <c r="T76" i="48" s="1"/>
  <c r="Z76" i="48" s="1"/>
  <c r="AF76" i="48" s="1"/>
  <c r="M76" i="48"/>
  <c r="S76" i="48" s="1"/>
  <c r="Y76" i="48" s="1"/>
  <c r="AE76" i="48" s="1"/>
  <c r="L76" i="48"/>
  <c r="R76" i="48" s="1"/>
  <c r="X76" i="48" s="1"/>
  <c r="AD76" i="48" s="1"/>
  <c r="N75" i="48"/>
  <c r="M75" i="48"/>
  <c r="L75" i="48"/>
  <c r="R75" i="48" s="1"/>
  <c r="W74" i="48"/>
  <c r="W73" i="48" s="1"/>
  <c r="V74" i="48"/>
  <c r="V73" i="48" s="1"/>
  <c r="U74" i="48"/>
  <c r="U73" i="48" s="1"/>
  <c r="Q74" i="48"/>
  <c r="Q73" i="48" s="1"/>
  <c r="P74" i="48"/>
  <c r="P73" i="48" s="1"/>
  <c r="O74" i="48"/>
  <c r="O73" i="48" s="1"/>
  <c r="K74" i="48"/>
  <c r="K73" i="48" s="1"/>
  <c r="J74" i="48"/>
  <c r="J73" i="48" s="1"/>
  <c r="I74" i="48"/>
  <c r="I73" i="48" s="1"/>
  <c r="H74" i="48"/>
  <c r="H73" i="48" s="1"/>
  <c r="G74" i="48"/>
  <c r="G73" i="48" s="1"/>
  <c r="F74" i="48"/>
  <c r="F73" i="48" s="1"/>
  <c r="N71" i="48"/>
  <c r="T71" i="48" s="1"/>
  <c r="Z71" i="48" s="1"/>
  <c r="AF71" i="48" s="1"/>
  <c r="M71" i="48"/>
  <c r="S71" i="48" s="1"/>
  <c r="Y71" i="48" s="1"/>
  <c r="AE71" i="48" s="1"/>
  <c r="L71" i="48"/>
  <c r="R71" i="48" s="1"/>
  <c r="X71" i="48" s="1"/>
  <c r="AD71" i="48" s="1"/>
  <c r="N70" i="48"/>
  <c r="M70" i="48"/>
  <c r="S70" i="48" s="1"/>
  <c r="L70" i="48"/>
  <c r="R70" i="48" s="1"/>
  <c r="X70" i="48" s="1"/>
  <c r="AD70" i="48" s="1"/>
  <c r="N67" i="48"/>
  <c r="N66" i="48" s="1"/>
  <c r="M67" i="48"/>
  <c r="M66" i="48" s="1"/>
  <c r="L67" i="48"/>
  <c r="R67" i="48" s="1"/>
  <c r="W66" i="48"/>
  <c r="V66" i="48"/>
  <c r="U66" i="48"/>
  <c r="Q66" i="48"/>
  <c r="P66" i="48"/>
  <c r="O66" i="48"/>
  <c r="K66" i="48"/>
  <c r="J66" i="48"/>
  <c r="I66" i="48"/>
  <c r="H66" i="48"/>
  <c r="G66" i="48"/>
  <c r="F66" i="48"/>
  <c r="N65" i="48"/>
  <c r="T65" i="48" s="1"/>
  <c r="M65" i="48"/>
  <c r="M64" i="48" s="1"/>
  <c r="L65" i="48"/>
  <c r="L64" i="48" s="1"/>
  <c r="W64" i="48"/>
  <c r="V64" i="48"/>
  <c r="U64" i="48"/>
  <c r="Q64" i="48"/>
  <c r="P64" i="48"/>
  <c r="O64" i="48"/>
  <c r="K64" i="48"/>
  <c r="J64" i="48"/>
  <c r="I64" i="48"/>
  <c r="H64" i="48"/>
  <c r="G64" i="48"/>
  <c r="F64" i="48"/>
  <c r="N62" i="48"/>
  <c r="T62" i="48" s="1"/>
  <c r="Z62" i="48" s="1"/>
  <c r="AF62" i="48" s="1"/>
  <c r="M62" i="48"/>
  <c r="S62" i="48" s="1"/>
  <c r="Y62" i="48" s="1"/>
  <c r="AE62" i="48" s="1"/>
  <c r="L62" i="48"/>
  <c r="R62" i="48" s="1"/>
  <c r="X62" i="48" s="1"/>
  <c r="AD62" i="48" s="1"/>
  <c r="N61" i="48"/>
  <c r="T61" i="48" s="1"/>
  <c r="M61" i="48"/>
  <c r="S61" i="48" s="1"/>
  <c r="Y61" i="48" s="1"/>
  <c r="L61" i="48"/>
  <c r="L60" i="48" s="1"/>
  <c r="W60" i="48"/>
  <c r="V60" i="48"/>
  <c r="U60" i="48"/>
  <c r="Q60" i="48"/>
  <c r="P60" i="48"/>
  <c r="O60" i="48"/>
  <c r="K60" i="48"/>
  <c r="J60" i="48"/>
  <c r="I60" i="48"/>
  <c r="H60" i="48"/>
  <c r="G60" i="48"/>
  <c r="F60" i="48"/>
  <c r="N58" i="48"/>
  <c r="T58" i="48" s="1"/>
  <c r="M58" i="48"/>
  <c r="S58" i="48" s="1"/>
  <c r="S57" i="48" s="1"/>
  <c r="L58" i="48"/>
  <c r="L57" i="48" s="1"/>
  <c r="W57" i="48"/>
  <c r="V57" i="48"/>
  <c r="U57" i="48"/>
  <c r="Q57" i="48"/>
  <c r="P57" i="48"/>
  <c r="O57" i="48"/>
  <c r="K57" i="48"/>
  <c r="J57" i="48"/>
  <c r="I57" i="48"/>
  <c r="H57" i="48"/>
  <c r="G57" i="48"/>
  <c r="F57" i="48"/>
  <c r="N56" i="48"/>
  <c r="T56" i="48" s="1"/>
  <c r="Z56" i="48" s="1"/>
  <c r="M56" i="48"/>
  <c r="M55" i="48" s="1"/>
  <c r="L56" i="48"/>
  <c r="R56" i="48" s="1"/>
  <c r="W55" i="48"/>
  <c r="V55" i="48"/>
  <c r="U55" i="48"/>
  <c r="Q55" i="48"/>
  <c r="P55" i="48"/>
  <c r="O55" i="48"/>
  <c r="K55" i="48"/>
  <c r="J55" i="48"/>
  <c r="I55" i="48"/>
  <c r="H55" i="48"/>
  <c r="G55" i="48"/>
  <c r="F55" i="48"/>
  <c r="N53" i="48"/>
  <c r="T53" i="48" s="1"/>
  <c r="Z53" i="48" s="1"/>
  <c r="AF53" i="48" s="1"/>
  <c r="M53" i="48"/>
  <c r="S53" i="48" s="1"/>
  <c r="Y53" i="48" s="1"/>
  <c r="AE53" i="48" s="1"/>
  <c r="L53" i="48"/>
  <c r="R53" i="48" s="1"/>
  <c r="X53" i="48" s="1"/>
  <c r="AD53" i="48" s="1"/>
  <c r="N52" i="48"/>
  <c r="T52" i="48" s="1"/>
  <c r="M52" i="48"/>
  <c r="S52" i="48" s="1"/>
  <c r="Y52" i="48" s="1"/>
  <c r="L52" i="48"/>
  <c r="R52" i="48" s="1"/>
  <c r="W51" i="48"/>
  <c r="V51" i="48"/>
  <c r="U51" i="48"/>
  <c r="Q51" i="48"/>
  <c r="P51" i="48"/>
  <c r="O51" i="48"/>
  <c r="K51" i="48"/>
  <c r="J51" i="48"/>
  <c r="I51" i="48"/>
  <c r="H51" i="48"/>
  <c r="G51" i="48"/>
  <c r="F51" i="48"/>
  <c r="N50" i="48"/>
  <c r="T50" i="48" s="1"/>
  <c r="M50" i="48"/>
  <c r="S50" i="48" s="1"/>
  <c r="L50" i="48"/>
  <c r="L49" i="48" s="1"/>
  <c r="W49" i="48"/>
  <c r="V49" i="48"/>
  <c r="U49" i="48"/>
  <c r="Q49" i="48"/>
  <c r="P49" i="48"/>
  <c r="O49" i="48"/>
  <c r="K49" i="48"/>
  <c r="J49" i="48"/>
  <c r="I49" i="48"/>
  <c r="H49" i="48"/>
  <c r="G49" i="48"/>
  <c r="F49" i="48"/>
  <c r="N47" i="48"/>
  <c r="N46" i="48" s="1"/>
  <c r="M47" i="48"/>
  <c r="S47" i="48" s="1"/>
  <c r="L47" i="48"/>
  <c r="L46" i="48" s="1"/>
  <c r="W46" i="48"/>
  <c r="V46" i="48"/>
  <c r="U46" i="48"/>
  <c r="Q46" i="48"/>
  <c r="P46" i="48"/>
  <c r="O46" i="48"/>
  <c r="M46" i="48"/>
  <c r="K46" i="48"/>
  <c r="J46" i="48"/>
  <c r="I46" i="48"/>
  <c r="H46" i="48"/>
  <c r="G46" i="48"/>
  <c r="F46" i="48"/>
  <c r="N45" i="48"/>
  <c r="T45" i="48" s="1"/>
  <c r="Z45" i="48" s="1"/>
  <c r="AF45" i="48" s="1"/>
  <c r="M45" i="48"/>
  <c r="S45" i="48" s="1"/>
  <c r="Y45" i="48" s="1"/>
  <c r="AE45" i="48" s="1"/>
  <c r="L45" i="48"/>
  <c r="R45" i="48" s="1"/>
  <c r="X45" i="48" s="1"/>
  <c r="AD45" i="48" s="1"/>
  <c r="N44" i="48"/>
  <c r="M44" i="48"/>
  <c r="L44" i="48"/>
  <c r="R44" i="48" s="1"/>
  <c r="W43" i="48"/>
  <c r="V43" i="48"/>
  <c r="U43" i="48"/>
  <c r="Q43" i="48"/>
  <c r="P43" i="48"/>
  <c r="O43" i="48"/>
  <c r="K43" i="48"/>
  <c r="J43" i="48"/>
  <c r="I43" i="48"/>
  <c r="H43" i="48"/>
  <c r="G43" i="48"/>
  <c r="F43" i="48"/>
  <c r="N42" i="48"/>
  <c r="T42" i="48" s="1"/>
  <c r="Z42" i="48" s="1"/>
  <c r="AF42" i="48" s="1"/>
  <c r="M42" i="48"/>
  <c r="S42" i="48" s="1"/>
  <c r="Y42" i="48" s="1"/>
  <c r="AE42" i="48" s="1"/>
  <c r="L42" i="48"/>
  <c r="R42" i="48" s="1"/>
  <c r="X42" i="48" s="1"/>
  <c r="AD42" i="48" s="1"/>
  <c r="N41" i="48"/>
  <c r="T41" i="48" s="1"/>
  <c r="Z41" i="48" s="1"/>
  <c r="AF41" i="48" s="1"/>
  <c r="M41" i="48"/>
  <c r="S41" i="48" s="1"/>
  <c r="Y41" i="48" s="1"/>
  <c r="AE41" i="48" s="1"/>
  <c r="L41" i="48"/>
  <c r="R41" i="48" s="1"/>
  <c r="X41" i="48" s="1"/>
  <c r="AD41" i="48" s="1"/>
  <c r="H40" i="48"/>
  <c r="N40" i="48" s="1"/>
  <c r="T40" i="48" s="1"/>
  <c r="Z40" i="48" s="1"/>
  <c r="AF40" i="48" s="1"/>
  <c r="G40" i="48"/>
  <c r="F40" i="48"/>
  <c r="L40" i="48" s="1"/>
  <c r="R40" i="48" s="1"/>
  <c r="X40" i="48" s="1"/>
  <c r="AD40" i="48" s="1"/>
  <c r="N39" i="48"/>
  <c r="T39" i="48" s="1"/>
  <c r="Z39" i="48" s="1"/>
  <c r="AF39" i="48" s="1"/>
  <c r="M39" i="48"/>
  <c r="S39" i="48" s="1"/>
  <c r="Y39" i="48" s="1"/>
  <c r="AE39" i="48" s="1"/>
  <c r="L39" i="48"/>
  <c r="R39" i="48" s="1"/>
  <c r="N38" i="48"/>
  <c r="T38" i="48" s="1"/>
  <c r="Z38" i="48" s="1"/>
  <c r="AF38" i="48" s="1"/>
  <c r="M38" i="48"/>
  <c r="S38" i="48" s="1"/>
  <c r="L38" i="48"/>
  <c r="R38" i="48" s="1"/>
  <c r="X38" i="48" s="1"/>
  <c r="AD38" i="48" s="1"/>
  <c r="N37" i="48"/>
  <c r="T37" i="48" s="1"/>
  <c r="M37" i="48"/>
  <c r="S37" i="48" s="1"/>
  <c r="Y37" i="48" s="1"/>
  <c r="AE37" i="48" s="1"/>
  <c r="L37" i="48"/>
  <c r="W36" i="48"/>
  <c r="V36" i="48"/>
  <c r="U36" i="48"/>
  <c r="Q36" i="48"/>
  <c r="P36" i="48"/>
  <c r="O36" i="48"/>
  <c r="K36" i="48"/>
  <c r="K35" i="48" s="1"/>
  <c r="J36" i="48"/>
  <c r="I36" i="48"/>
  <c r="H36" i="48"/>
  <c r="G36" i="48"/>
  <c r="F36" i="48"/>
  <c r="N34" i="48"/>
  <c r="N33" i="48" s="1"/>
  <c r="M34" i="48"/>
  <c r="L34" i="48"/>
  <c r="W33" i="48"/>
  <c r="V33" i="48"/>
  <c r="U33" i="48"/>
  <c r="Q33" i="48"/>
  <c r="P33" i="48"/>
  <c r="O33" i="48"/>
  <c r="K33" i="48"/>
  <c r="J33" i="48"/>
  <c r="I33" i="48"/>
  <c r="H33" i="48"/>
  <c r="G33" i="48"/>
  <c r="F33" i="48"/>
  <c r="N32" i="48"/>
  <c r="T32" i="48" s="1"/>
  <c r="Z32" i="48" s="1"/>
  <c r="AF32" i="48" s="1"/>
  <c r="AF31" i="48" s="1"/>
  <c r="M32" i="48"/>
  <c r="M31" i="48" s="1"/>
  <c r="L32" i="48"/>
  <c r="R32" i="48" s="1"/>
  <c r="W31" i="48"/>
  <c r="V31" i="48"/>
  <c r="U31" i="48"/>
  <c r="Q31" i="48"/>
  <c r="P31" i="48"/>
  <c r="O31" i="48"/>
  <c r="K31" i="48"/>
  <c r="J31" i="48"/>
  <c r="I31" i="48"/>
  <c r="H31" i="48"/>
  <c r="G31" i="48"/>
  <c r="F31" i="48"/>
  <c r="N30" i="48"/>
  <c r="T30" i="48" s="1"/>
  <c r="M30" i="48"/>
  <c r="S30" i="48" s="1"/>
  <c r="L30" i="48"/>
  <c r="L29" i="48" s="1"/>
  <c r="W29" i="48"/>
  <c r="V29" i="48"/>
  <c r="U29" i="48"/>
  <c r="Q29" i="48"/>
  <c r="P29" i="48"/>
  <c r="O29" i="48"/>
  <c r="M29" i="48"/>
  <c r="K29" i="48"/>
  <c r="J29" i="48"/>
  <c r="I29" i="48"/>
  <c r="H29" i="48"/>
  <c r="G29" i="48"/>
  <c r="F29" i="48"/>
  <c r="N28" i="48"/>
  <c r="T28" i="48" s="1"/>
  <c r="Z28" i="48" s="1"/>
  <c r="M28" i="48"/>
  <c r="M27" i="48" s="1"/>
  <c r="L28" i="48"/>
  <c r="R28" i="48" s="1"/>
  <c r="W27" i="48"/>
  <c r="V27" i="48"/>
  <c r="U27" i="48"/>
  <c r="Q27" i="48"/>
  <c r="P27" i="48"/>
  <c r="O27" i="48"/>
  <c r="K27" i="48"/>
  <c r="J27" i="48"/>
  <c r="I27" i="48"/>
  <c r="H27" i="48"/>
  <c r="G27" i="48"/>
  <c r="F27" i="48"/>
  <c r="N24" i="48"/>
  <c r="T24" i="48" s="1"/>
  <c r="Z24" i="48" s="1"/>
  <c r="AF24" i="48" s="1"/>
  <c r="M24" i="48"/>
  <c r="S24" i="48" s="1"/>
  <c r="Y24" i="48" s="1"/>
  <c r="AE24" i="48" s="1"/>
  <c r="L24" i="48"/>
  <c r="R24" i="48" s="1"/>
  <c r="X24" i="48" s="1"/>
  <c r="AD24" i="48" s="1"/>
  <c r="N23" i="48"/>
  <c r="T23" i="48" s="1"/>
  <c r="Z23" i="48" s="1"/>
  <c r="AF23" i="48" s="1"/>
  <c r="M23" i="48"/>
  <c r="S23" i="48" s="1"/>
  <c r="Y23" i="48" s="1"/>
  <c r="AE23" i="48" s="1"/>
  <c r="L23" i="48"/>
  <c r="R23" i="48" s="1"/>
  <c r="X23" i="48" s="1"/>
  <c r="AD23" i="48" s="1"/>
  <c r="N22" i="48"/>
  <c r="T22" i="48" s="1"/>
  <c r="Z22" i="48" s="1"/>
  <c r="AF22" i="48" s="1"/>
  <c r="M22" i="48"/>
  <c r="S22" i="48" s="1"/>
  <c r="L22" i="48"/>
  <c r="R22" i="48" s="1"/>
  <c r="X22" i="48" s="1"/>
  <c r="AD22" i="48" s="1"/>
  <c r="N21" i="48"/>
  <c r="T21" i="48" s="1"/>
  <c r="M21" i="48"/>
  <c r="S21" i="48" s="1"/>
  <c r="Y21" i="48" s="1"/>
  <c r="AE21" i="48" s="1"/>
  <c r="L21" i="48"/>
  <c r="R21" i="48" s="1"/>
  <c r="X21" i="48" s="1"/>
  <c r="AD21" i="48" s="1"/>
  <c r="N20" i="48"/>
  <c r="T20" i="48" s="1"/>
  <c r="Z20" i="48" s="1"/>
  <c r="AF20" i="48" s="1"/>
  <c r="M20" i="48"/>
  <c r="L20" i="48"/>
  <c r="W19" i="48"/>
  <c r="V19" i="48"/>
  <c r="V18" i="48" s="1"/>
  <c r="U19" i="48"/>
  <c r="U18" i="48" s="1"/>
  <c r="U16" i="48" s="1"/>
  <c r="Q19" i="48"/>
  <c r="Q18" i="48" s="1"/>
  <c r="Q16" i="48" s="1"/>
  <c r="Q336" i="48" s="1"/>
  <c r="P19" i="48"/>
  <c r="P18" i="48" s="1"/>
  <c r="O19" i="48"/>
  <c r="O18" i="48" s="1"/>
  <c r="K19" i="48"/>
  <c r="K18" i="48" s="1"/>
  <c r="J19" i="48"/>
  <c r="I19" i="48"/>
  <c r="I18" i="48" s="1"/>
  <c r="I16" i="48" s="1"/>
  <c r="I336" i="48" s="1"/>
  <c r="H19" i="48"/>
  <c r="H18" i="48" s="1"/>
  <c r="G19" i="48"/>
  <c r="G18" i="48" s="1"/>
  <c r="F19" i="48"/>
  <c r="W18" i="48"/>
  <c r="O63" i="48" l="1"/>
  <c r="V63" i="48"/>
  <c r="M218" i="48"/>
  <c r="F222" i="48"/>
  <c r="I222" i="48"/>
  <c r="U54" i="48"/>
  <c r="K63" i="48"/>
  <c r="O206" i="48"/>
  <c r="V206" i="48"/>
  <c r="AB206" i="48"/>
  <c r="M49" i="48"/>
  <c r="F108" i="48"/>
  <c r="J108" i="48"/>
  <c r="Q108" i="48"/>
  <c r="P152" i="48"/>
  <c r="P131" i="48" s="1"/>
  <c r="I206" i="48"/>
  <c r="M81" i="48"/>
  <c r="M80" i="48" s="1"/>
  <c r="G108" i="48"/>
  <c r="O152" i="48"/>
  <c r="O131" i="48" s="1"/>
  <c r="V152" i="48"/>
  <c r="V131" i="48" s="1"/>
  <c r="V130" i="48" s="1"/>
  <c r="F206" i="48"/>
  <c r="J206" i="48"/>
  <c r="AA108" i="48"/>
  <c r="G152" i="48"/>
  <c r="V35" i="48"/>
  <c r="I54" i="48"/>
  <c r="P54" i="48"/>
  <c r="N156" i="48"/>
  <c r="P206" i="48"/>
  <c r="W206" i="48"/>
  <c r="AB54" i="48"/>
  <c r="AA63" i="48"/>
  <c r="AA59" i="48" s="1"/>
  <c r="AC108" i="48"/>
  <c r="G222" i="48"/>
  <c r="G217" i="48" s="1"/>
  <c r="G216" i="48" s="1"/>
  <c r="K222" i="48"/>
  <c r="K217" i="48" s="1"/>
  <c r="K216" i="48" s="1"/>
  <c r="U222" i="48"/>
  <c r="U217" i="48" s="1"/>
  <c r="U216" i="48" s="1"/>
  <c r="H222" i="48"/>
  <c r="H217" i="48" s="1"/>
  <c r="H216" i="48" s="1"/>
  <c r="M223" i="48"/>
  <c r="AB222" i="48"/>
  <c r="AB217" i="48" s="1"/>
  <c r="AB216" i="48" s="1"/>
  <c r="J222" i="48"/>
  <c r="J217" i="48" s="1"/>
  <c r="J216" i="48" s="1"/>
  <c r="H54" i="48"/>
  <c r="H108" i="48"/>
  <c r="Q152" i="48"/>
  <c r="Q131" i="48" s="1"/>
  <c r="Q130" i="48" s="1"/>
  <c r="H152" i="48"/>
  <c r="G206" i="48"/>
  <c r="K206" i="48"/>
  <c r="AB35" i="48"/>
  <c r="O26" i="48"/>
  <c r="O25" i="48" s="1"/>
  <c r="O17" i="48" s="1"/>
  <c r="P35" i="48"/>
  <c r="W35" i="48"/>
  <c r="W63" i="48"/>
  <c r="W59" i="48" s="1"/>
  <c r="K152" i="48"/>
  <c r="K131" i="48" s="1"/>
  <c r="U152" i="48"/>
  <c r="U131" i="48" s="1"/>
  <c r="M153" i="48"/>
  <c r="N207" i="48"/>
  <c r="AC26" i="48"/>
  <c r="AC25" i="48" s="1"/>
  <c r="V222" i="48"/>
  <c r="V217" i="48" s="1"/>
  <c r="V216" i="48" s="1"/>
  <c r="W108" i="48"/>
  <c r="H116" i="48"/>
  <c r="H328" i="48" s="1"/>
  <c r="O116" i="48"/>
  <c r="N302" i="48"/>
  <c r="N298" i="48" s="1"/>
  <c r="K59" i="48"/>
  <c r="W26" i="48"/>
  <c r="W25" i="48" s="1"/>
  <c r="G26" i="48"/>
  <c r="G25" i="48" s="1"/>
  <c r="G322" i="48" s="1"/>
  <c r="Q35" i="48"/>
  <c r="K108" i="48"/>
  <c r="K102" i="48" s="1"/>
  <c r="U108" i="48"/>
  <c r="U102" i="48" s="1"/>
  <c r="N19" i="48"/>
  <c r="N18" i="48" s="1"/>
  <c r="U26" i="48"/>
  <c r="U25" i="48" s="1"/>
  <c r="U35" i="48"/>
  <c r="O54" i="48"/>
  <c r="V54" i="48"/>
  <c r="V48" i="48" s="1"/>
  <c r="F63" i="48"/>
  <c r="F59" i="48" s="1"/>
  <c r="N74" i="48"/>
  <c r="N73" i="48" s="1"/>
  <c r="L207" i="48"/>
  <c r="L206" i="48" s="1"/>
  <c r="F217" i="48"/>
  <c r="F216" i="48" s="1"/>
  <c r="L218" i="48"/>
  <c r="Q222" i="48"/>
  <c r="Q217" i="48" s="1"/>
  <c r="Q216" i="48" s="1"/>
  <c r="L223" i="48"/>
  <c r="R273" i="48"/>
  <c r="X273" i="48" s="1"/>
  <c r="AD273" i="48" s="1"/>
  <c r="AC54" i="48"/>
  <c r="AB108" i="48"/>
  <c r="AB102" i="48" s="1"/>
  <c r="AA206" i="48"/>
  <c r="H26" i="48"/>
  <c r="H25" i="48" s="1"/>
  <c r="H322" i="48" s="1"/>
  <c r="I35" i="48"/>
  <c r="F35" i="48"/>
  <c r="J35" i="48"/>
  <c r="Q54" i="48"/>
  <c r="Q48" i="48" s="1"/>
  <c r="N60" i="48"/>
  <c r="G63" i="48"/>
  <c r="G59" i="48" s="1"/>
  <c r="U63" i="48"/>
  <c r="U59" i="48" s="1"/>
  <c r="M63" i="48"/>
  <c r="M59" i="48" s="1"/>
  <c r="O108" i="48"/>
  <c r="O102" i="48" s="1"/>
  <c r="N112" i="48"/>
  <c r="M146" i="48"/>
  <c r="M145" i="48" s="1"/>
  <c r="F152" i="48"/>
  <c r="J152" i="48"/>
  <c r="J131" i="48" s="1"/>
  <c r="J130" i="48" s="1"/>
  <c r="N194" i="48"/>
  <c r="O222" i="48"/>
  <c r="O217" i="48" s="1"/>
  <c r="O216" i="48" s="1"/>
  <c r="T273" i="48"/>
  <c r="Z273" i="48" s="1"/>
  <c r="AF273" i="48" s="1"/>
  <c r="R307" i="48"/>
  <c r="AA54" i="48"/>
  <c r="AA48" i="48" s="1"/>
  <c r="AA152" i="48"/>
  <c r="AA222" i="48"/>
  <c r="AA217" i="48" s="1"/>
  <c r="AA216" i="48" s="1"/>
  <c r="AC48" i="48"/>
  <c r="X56" i="48"/>
  <c r="R55" i="48"/>
  <c r="Y195" i="48"/>
  <c r="Y194" i="48" s="1"/>
  <c r="S194" i="48"/>
  <c r="R58" i="48"/>
  <c r="X58" i="48" s="1"/>
  <c r="AD58" i="48" s="1"/>
  <c r="AD57" i="48" s="1"/>
  <c r="J116" i="48"/>
  <c r="U206" i="48"/>
  <c r="AB48" i="48"/>
  <c r="AB63" i="48"/>
  <c r="P48" i="48"/>
  <c r="W102" i="48"/>
  <c r="M109" i="48"/>
  <c r="Q116" i="48"/>
  <c r="AA26" i="48"/>
  <c r="AA25" i="48" s="1"/>
  <c r="AC217" i="48"/>
  <c r="AC216" i="48" s="1"/>
  <c r="K26" i="48"/>
  <c r="K25" i="48" s="1"/>
  <c r="S32" i="48"/>
  <c r="P26" i="48"/>
  <c r="P25" i="48" s="1"/>
  <c r="L43" i="48"/>
  <c r="H48" i="48"/>
  <c r="L51" i="48"/>
  <c r="G54" i="48"/>
  <c r="G48" i="48" s="1"/>
  <c r="K54" i="48"/>
  <c r="K48" i="48" s="1"/>
  <c r="W54" i="48"/>
  <c r="W48" i="48" s="1"/>
  <c r="J63" i="48"/>
  <c r="J59" i="48" s="1"/>
  <c r="Q63" i="48"/>
  <c r="Q59" i="48" s="1"/>
  <c r="H72" i="48"/>
  <c r="H69" i="48" s="1"/>
  <c r="L74" i="48"/>
  <c r="L73" i="48" s="1"/>
  <c r="M74" i="48"/>
  <c r="M73" i="48" s="1"/>
  <c r="L84" i="48"/>
  <c r="L83" i="48" s="1"/>
  <c r="S88" i="48"/>
  <c r="S87" i="48" s="1"/>
  <c r="I108" i="48"/>
  <c r="I102" i="48" s="1"/>
  <c r="V108" i="48"/>
  <c r="V102" i="48" s="1"/>
  <c r="L133" i="48"/>
  <c r="L132" i="48" s="1"/>
  <c r="L161" i="48"/>
  <c r="L160" i="48" s="1"/>
  <c r="L201" i="48"/>
  <c r="L198" i="48" s="1"/>
  <c r="P217" i="48"/>
  <c r="P216" i="48" s="1"/>
  <c r="M238" i="48"/>
  <c r="M222" i="48" s="1"/>
  <c r="AB26" i="48"/>
  <c r="AB25" i="48" s="1"/>
  <c r="AA35" i="48"/>
  <c r="AC63" i="48"/>
  <c r="AC59" i="48" s="1"/>
  <c r="AC152" i="48"/>
  <c r="AC131" i="48" s="1"/>
  <c r="AC206" i="48"/>
  <c r="H35" i="48"/>
  <c r="M36" i="48"/>
  <c r="N31" i="48"/>
  <c r="O35" i="48"/>
  <c r="I48" i="48"/>
  <c r="L55" i="48"/>
  <c r="L54" i="48" s="1"/>
  <c r="O59" i="48"/>
  <c r="V59" i="48"/>
  <c r="H63" i="48"/>
  <c r="H59" i="48" s="1"/>
  <c r="H103" i="48"/>
  <c r="H102" i="48" s="1"/>
  <c r="P116" i="48"/>
  <c r="W116" i="48"/>
  <c r="W152" i="48"/>
  <c r="S154" i="48"/>
  <c r="Y154" i="48" s="1"/>
  <c r="AE154" i="48" s="1"/>
  <c r="I152" i="48"/>
  <c r="N172" i="48"/>
  <c r="N171" i="48" s="1"/>
  <c r="M194" i="48"/>
  <c r="I217" i="48"/>
  <c r="I216" i="48" s="1"/>
  <c r="N311" i="48"/>
  <c r="N310" i="48" s="1"/>
  <c r="Y197" i="48"/>
  <c r="S196" i="48"/>
  <c r="AF157" i="48"/>
  <c r="AF156" i="48" s="1"/>
  <c r="Z156" i="48"/>
  <c r="N27" i="48"/>
  <c r="R30" i="48"/>
  <c r="X30" i="48" s="1"/>
  <c r="AD30" i="48" s="1"/>
  <c r="AD29" i="48" s="1"/>
  <c r="T31" i="48"/>
  <c r="Z31" i="48"/>
  <c r="R50" i="48"/>
  <c r="S51" i="48"/>
  <c r="M60" i="48"/>
  <c r="N84" i="48"/>
  <c r="N83" i="48" s="1"/>
  <c r="M84" i="48"/>
  <c r="M83" i="48" s="1"/>
  <c r="N88" i="48"/>
  <c r="N87" i="48" s="1"/>
  <c r="R89" i="48"/>
  <c r="M99" i="48"/>
  <c r="M95" i="48" s="1"/>
  <c r="M94" i="48" s="1"/>
  <c r="N109" i="48"/>
  <c r="N133" i="48"/>
  <c r="N132" i="48" s="1"/>
  <c r="M133" i="48"/>
  <c r="M132" i="48" s="1"/>
  <c r="N201" i="48"/>
  <c r="N198" i="48" s="1"/>
  <c r="AD238" i="48"/>
  <c r="N49" i="48"/>
  <c r="AD186" i="48"/>
  <c r="AD185" i="48" s="1"/>
  <c r="S220" i="48"/>
  <c r="Y220" i="48" s="1"/>
  <c r="L27" i="48"/>
  <c r="N29" i="48"/>
  <c r="L66" i="48"/>
  <c r="L63" i="48" s="1"/>
  <c r="L59" i="48" s="1"/>
  <c r="Q72" i="48"/>
  <c r="Q69" i="48" s="1"/>
  <c r="T75" i="48"/>
  <c r="L78" i="48"/>
  <c r="L77" i="48" s="1"/>
  <c r="M91" i="48"/>
  <c r="M90" i="48" s="1"/>
  <c r="G116" i="48"/>
  <c r="G328" i="48" s="1"/>
  <c r="U116" i="48"/>
  <c r="L124" i="48"/>
  <c r="L122" i="48" s="1"/>
  <c r="L121" i="48" s="1"/>
  <c r="L128" i="48"/>
  <c r="L127" i="48" s="1"/>
  <c r="L146" i="48"/>
  <c r="L145" i="48" s="1"/>
  <c r="L156" i="48"/>
  <c r="M161" i="48"/>
  <c r="M160" i="48" s="1"/>
  <c r="M172" i="48"/>
  <c r="M171" i="48" s="1"/>
  <c r="AE186" i="48"/>
  <c r="AE185" i="48" s="1"/>
  <c r="R195" i="48"/>
  <c r="X195" i="48" s="1"/>
  <c r="AD195" i="48" s="1"/>
  <c r="AD194" i="48" s="1"/>
  <c r="M196" i="48"/>
  <c r="L267" i="48"/>
  <c r="AA72" i="48"/>
  <c r="AA69" i="48" s="1"/>
  <c r="AB116" i="48"/>
  <c r="AC72" i="48"/>
  <c r="AC69" i="48" s="1"/>
  <c r="I26" i="48"/>
  <c r="I25" i="48" s="1"/>
  <c r="T27" i="48"/>
  <c r="S34" i="48"/>
  <c r="Y34" i="48" s="1"/>
  <c r="M33" i="48"/>
  <c r="M26" i="48" s="1"/>
  <c r="M25" i="48" s="1"/>
  <c r="Y60" i="48"/>
  <c r="AE61" i="48"/>
  <c r="AE60" i="48" s="1"/>
  <c r="Y88" i="48"/>
  <c r="Y87" i="48" s="1"/>
  <c r="AE89" i="48"/>
  <c r="AE88" i="48" s="1"/>
  <c r="AE87" i="48" s="1"/>
  <c r="M19" i="48"/>
  <c r="S20" i="48"/>
  <c r="Y20" i="48" s="1"/>
  <c r="AE20" i="48" s="1"/>
  <c r="S49" i="48"/>
  <c r="Y50" i="48"/>
  <c r="Z52" i="48"/>
  <c r="T51" i="48"/>
  <c r="Z55" i="48"/>
  <c r="AF56" i="48"/>
  <c r="AF55" i="48" s="1"/>
  <c r="X81" i="48"/>
  <c r="X80" i="48" s="1"/>
  <c r="AD82" i="48"/>
  <c r="AD81" i="48" s="1"/>
  <c r="AD80" i="48" s="1"/>
  <c r="L36" i="48"/>
  <c r="R37" i="48"/>
  <c r="X37" i="48" s="1"/>
  <c r="AD37" i="48" s="1"/>
  <c r="M43" i="48"/>
  <c r="R47" i="48"/>
  <c r="Q26" i="48"/>
  <c r="Q25" i="48" s="1"/>
  <c r="Z27" i="48"/>
  <c r="AF28" i="48"/>
  <c r="AF27" i="48" s="1"/>
  <c r="R34" i="48"/>
  <c r="L33" i="48"/>
  <c r="N36" i="48"/>
  <c r="M40" i="48"/>
  <c r="S40" i="48" s="1"/>
  <c r="Y40" i="48" s="1"/>
  <c r="AE40" i="48" s="1"/>
  <c r="G35" i="48"/>
  <c r="N43" i="48"/>
  <c r="T44" i="48"/>
  <c r="S65" i="48"/>
  <c r="G72" i="48"/>
  <c r="G69" i="48" s="1"/>
  <c r="K72" i="48"/>
  <c r="K69" i="48" s="1"/>
  <c r="W72" i="48"/>
  <c r="W69" i="48" s="1"/>
  <c r="S85" i="48"/>
  <c r="Y85" i="48" s="1"/>
  <c r="AE85" i="48" s="1"/>
  <c r="K116" i="48"/>
  <c r="F116" i="48"/>
  <c r="F328" i="48" s="1"/>
  <c r="R147" i="48"/>
  <c r="X147" i="48" s="1"/>
  <c r="AD147" i="48" s="1"/>
  <c r="AF203" i="48"/>
  <c r="Z204" i="48"/>
  <c r="AF204" i="48" s="1"/>
  <c r="T201" i="48"/>
  <c r="N51" i="48"/>
  <c r="Y51" i="48"/>
  <c r="AE52" i="48"/>
  <c r="AE51" i="48" s="1"/>
  <c r="U72" i="48"/>
  <c r="U69" i="48" s="1"/>
  <c r="J72" i="48"/>
  <c r="J69" i="48" s="1"/>
  <c r="J102" i="48"/>
  <c r="AE112" i="48"/>
  <c r="M122" i="48"/>
  <c r="M121" i="48" s="1"/>
  <c r="T129" i="48"/>
  <c r="X156" i="48"/>
  <c r="AD157" i="48"/>
  <c r="AD156" i="48" s="1"/>
  <c r="G165" i="48"/>
  <c r="N177" i="48"/>
  <c r="N176" i="48" s="1"/>
  <c r="T178" i="48"/>
  <c r="Z178" i="48" s="1"/>
  <c r="AF178" i="48" s="1"/>
  <c r="F26" i="48"/>
  <c r="F25" i="48" s="1"/>
  <c r="F322" i="48" s="1"/>
  <c r="N55" i="48"/>
  <c r="P63" i="48"/>
  <c r="P59" i="48" s="1"/>
  <c r="I72" i="48"/>
  <c r="I69" i="48" s="1"/>
  <c r="O72" i="48"/>
  <c r="O69" i="48" s="1"/>
  <c r="T79" i="48"/>
  <c r="R81" i="48"/>
  <c r="R80" i="48" s="1"/>
  <c r="V72" i="48"/>
  <c r="V69" i="48" s="1"/>
  <c r="S92" i="48"/>
  <c r="S100" i="48"/>
  <c r="Q102" i="48"/>
  <c r="X112" i="48"/>
  <c r="AD113" i="48"/>
  <c r="AD112" i="48" s="1"/>
  <c r="T113" i="48"/>
  <c r="Z113" i="48" s="1"/>
  <c r="M118" i="48"/>
  <c r="M117" i="48" s="1"/>
  <c r="X118" i="48"/>
  <c r="X117" i="48" s="1"/>
  <c r="AD119" i="48"/>
  <c r="AD118" i="48" s="1"/>
  <c r="AD117" i="48" s="1"/>
  <c r="N122" i="48"/>
  <c r="N121" i="48" s="1"/>
  <c r="M138" i="48"/>
  <c r="M137" i="48" s="1"/>
  <c r="L138" i="48"/>
  <c r="L137" i="48" s="1"/>
  <c r="N146" i="48"/>
  <c r="N145" i="48" s="1"/>
  <c r="AE155" i="48"/>
  <c r="AE195" i="48"/>
  <c r="AE194" i="48" s="1"/>
  <c r="J26" i="48"/>
  <c r="J25" i="48" s="1"/>
  <c r="L19" i="48"/>
  <c r="L18" i="48" s="1"/>
  <c r="V26" i="48"/>
  <c r="V25" i="48" s="1"/>
  <c r="L31" i="48"/>
  <c r="U48" i="48"/>
  <c r="L48" i="48"/>
  <c r="M51" i="48"/>
  <c r="F54" i="48"/>
  <c r="F48" i="48" s="1"/>
  <c r="J54" i="48"/>
  <c r="J48" i="48" s="1"/>
  <c r="O48" i="48"/>
  <c r="I63" i="48"/>
  <c r="I59" i="48" s="1"/>
  <c r="N64" i="48"/>
  <c r="N63" i="48" s="1"/>
  <c r="R65" i="48"/>
  <c r="T67" i="48"/>
  <c r="P72" i="48"/>
  <c r="P69" i="48" s="1"/>
  <c r="R85" i="48"/>
  <c r="N91" i="48"/>
  <c r="N90" i="48" s="1"/>
  <c r="L91" i="48"/>
  <c r="L90" i="48" s="1"/>
  <c r="S96" i="48"/>
  <c r="Y96" i="48" s="1"/>
  <c r="AE96" i="48" s="1"/>
  <c r="N99" i="48"/>
  <c r="L99" i="48"/>
  <c r="L95" i="48" s="1"/>
  <c r="L94" i="48" s="1"/>
  <c r="G103" i="48"/>
  <c r="G102" i="48" s="1"/>
  <c r="N104" i="48"/>
  <c r="N103" i="48" s="1"/>
  <c r="L109" i="48"/>
  <c r="P108" i="48"/>
  <c r="P102" i="48" s="1"/>
  <c r="L112" i="48"/>
  <c r="I116" i="48"/>
  <c r="N118" i="48"/>
  <c r="N117" i="48" s="1"/>
  <c r="R118" i="48"/>
  <c r="R117" i="48" s="1"/>
  <c r="L118" i="48"/>
  <c r="L117" i="48" s="1"/>
  <c r="R123" i="48"/>
  <c r="X123" i="48" s="1"/>
  <c r="AD123" i="48" s="1"/>
  <c r="T125" i="48"/>
  <c r="W131" i="48"/>
  <c r="S134" i="48"/>
  <c r="Y134" i="48" s="1"/>
  <c r="AE134" i="48" s="1"/>
  <c r="I131" i="48"/>
  <c r="I130" i="48" s="1"/>
  <c r="N138" i="48"/>
  <c r="N137" i="48" s="1"/>
  <c r="R186" i="48"/>
  <c r="R185" i="48" s="1"/>
  <c r="Z195" i="48"/>
  <c r="R202" i="48"/>
  <c r="X202" i="48" s="1"/>
  <c r="AB59" i="48"/>
  <c r="L177" i="48"/>
  <c r="L176" i="48" s="1"/>
  <c r="Z186" i="48"/>
  <c r="Z185" i="48" s="1"/>
  <c r="AF189" i="48"/>
  <c r="AF186" i="48" s="1"/>
  <c r="AF185" i="48" s="1"/>
  <c r="H206" i="48"/>
  <c r="T208" i="48"/>
  <c r="Z208" i="48" s="1"/>
  <c r="AF208" i="48" s="1"/>
  <c r="M177" i="48"/>
  <c r="M176" i="48" s="1"/>
  <c r="N186" i="48"/>
  <c r="N185" i="48" s="1"/>
  <c r="L196" i="48"/>
  <c r="AC35" i="48"/>
  <c r="AA102" i="48"/>
  <c r="AB152" i="48"/>
  <c r="AB131" i="48" s="1"/>
  <c r="AB130" i="48" s="1"/>
  <c r="AA131" i="48"/>
  <c r="AB16" i="48"/>
  <c r="AB17" i="48"/>
  <c r="AC16" i="48"/>
  <c r="AB72" i="48"/>
  <c r="AB69" i="48" s="1"/>
  <c r="AC116" i="48"/>
  <c r="AC102" i="48"/>
  <c r="AA116" i="48"/>
  <c r="Y211" i="48"/>
  <c r="S210" i="48"/>
  <c r="W222" i="48"/>
  <c r="W217" i="48" s="1"/>
  <c r="W216" i="48" s="1"/>
  <c r="X238" i="48"/>
  <c r="L253" i="48"/>
  <c r="L307" i="48"/>
  <c r="N307" i="48"/>
  <c r="N238" i="48"/>
  <c r="N267" i="48"/>
  <c r="N253" i="48" s="1"/>
  <c r="T302" i="48"/>
  <c r="T298" i="48" s="1"/>
  <c r="V16" i="48"/>
  <c r="X28" i="48"/>
  <c r="R27" i="48"/>
  <c r="T49" i="48"/>
  <c r="Z50" i="48"/>
  <c r="Z58" i="48"/>
  <c r="T57" i="48"/>
  <c r="S29" i="48"/>
  <c r="Y30" i="48"/>
  <c r="X32" i="48"/>
  <c r="R31" i="48"/>
  <c r="T36" i="48"/>
  <c r="Z37" i="48"/>
  <c r="S46" i="48"/>
  <c r="Y47" i="48"/>
  <c r="R51" i="48"/>
  <c r="X52" i="48"/>
  <c r="Z21" i="48"/>
  <c r="T19" i="48"/>
  <c r="Z30" i="48"/>
  <c r="T29" i="48"/>
  <c r="Y38" i="48"/>
  <c r="S36" i="48"/>
  <c r="X39" i="48"/>
  <c r="R43" i="48"/>
  <c r="X44" i="48"/>
  <c r="M18" i="48"/>
  <c r="Y22" i="48"/>
  <c r="R20" i="48"/>
  <c r="T34" i="48"/>
  <c r="S44" i="48"/>
  <c r="T47" i="48"/>
  <c r="Y70" i="48"/>
  <c r="AE70" i="48" s="1"/>
  <c r="X75" i="48"/>
  <c r="R74" i="48"/>
  <c r="R73" i="48" s="1"/>
  <c r="F327" i="48"/>
  <c r="F72" i="48"/>
  <c r="F69" i="48" s="1"/>
  <c r="Y98" i="48"/>
  <c r="AE98" i="48" s="1"/>
  <c r="Y110" i="48"/>
  <c r="S109" i="48"/>
  <c r="S28" i="48"/>
  <c r="T55" i="48"/>
  <c r="Y58" i="48"/>
  <c r="Z65" i="48"/>
  <c r="T64" i="48"/>
  <c r="Z85" i="48"/>
  <c r="T84" i="48"/>
  <c r="T83" i="48" s="1"/>
  <c r="R104" i="48"/>
  <c r="R103" i="48" s="1"/>
  <c r="X105" i="48"/>
  <c r="T109" i="48"/>
  <c r="Z110" i="48"/>
  <c r="K16" i="48"/>
  <c r="K336" i="48" s="1"/>
  <c r="O16" i="48"/>
  <c r="O336" i="48" s="1"/>
  <c r="W16" i="48"/>
  <c r="M57" i="48"/>
  <c r="M54" i="48" s="1"/>
  <c r="S60" i="48"/>
  <c r="Z61" i="48"/>
  <c r="T60" i="48"/>
  <c r="X79" i="48"/>
  <c r="R78" i="48"/>
  <c r="R77" i="48" s="1"/>
  <c r="Y82" i="48"/>
  <c r="S81" i="48"/>
  <c r="S80" i="48" s="1"/>
  <c r="Y86" i="48"/>
  <c r="Z93" i="48"/>
  <c r="AF93" i="48" s="1"/>
  <c r="AF91" i="48" s="1"/>
  <c r="AF90" i="48" s="1"/>
  <c r="T91" i="48"/>
  <c r="T90" i="48" s="1"/>
  <c r="Z101" i="48"/>
  <c r="AF101" i="48" s="1"/>
  <c r="AF99" i="48" s="1"/>
  <c r="T99" i="48"/>
  <c r="T95" i="48" s="1"/>
  <c r="T94" i="48" s="1"/>
  <c r="Y106" i="48"/>
  <c r="S104" i="48"/>
  <c r="S103" i="48" s="1"/>
  <c r="G16" i="48"/>
  <c r="G336" i="48" s="1"/>
  <c r="H16" i="48"/>
  <c r="H336" i="48" s="1"/>
  <c r="P16" i="48"/>
  <c r="P336" i="48" s="1"/>
  <c r="F18" i="48"/>
  <c r="J18" i="48"/>
  <c r="S56" i="48"/>
  <c r="N57" i="48"/>
  <c r="N54" i="48" s="1"/>
  <c r="R61" i="48"/>
  <c r="X67" i="48"/>
  <c r="R66" i="48"/>
  <c r="Z89" i="48"/>
  <c r="T88" i="48"/>
  <c r="T87" i="48" s="1"/>
  <c r="X96" i="48"/>
  <c r="AD96" i="48" s="1"/>
  <c r="Z97" i="48"/>
  <c r="Z105" i="48"/>
  <c r="T104" i="48"/>
  <c r="T103" i="48" s="1"/>
  <c r="R109" i="48"/>
  <c r="X111" i="48"/>
  <c r="Y112" i="48"/>
  <c r="L104" i="48"/>
  <c r="L103" i="48" s="1"/>
  <c r="M112" i="48"/>
  <c r="M108" i="48" s="1"/>
  <c r="S112" i="48"/>
  <c r="V116" i="48"/>
  <c r="T118" i="48"/>
  <c r="T117" i="48" s="1"/>
  <c r="Z119" i="48"/>
  <c r="Y136" i="48"/>
  <c r="AE136" i="48" s="1"/>
  <c r="Y140" i="48"/>
  <c r="AE140" i="48" s="1"/>
  <c r="AE138" i="48" s="1"/>
  <c r="AE137" i="48" s="1"/>
  <c r="S138" i="48"/>
  <c r="S137" i="48" s="1"/>
  <c r="X141" i="48"/>
  <c r="AD141" i="48" s="1"/>
  <c r="AD138" i="48" s="1"/>
  <c r="AD137" i="48" s="1"/>
  <c r="R138" i="48"/>
  <c r="R137" i="48" s="1"/>
  <c r="S67" i="48"/>
  <c r="T70" i="48"/>
  <c r="S75" i="48"/>
  <c r="S79" i="48"/>
  <c r="T82" i="48"/>
  <c r="R92" i="48"/>
  <c r="N95" i="48"/>
  <c r="N94" i="48" s="1"/>
  <c r="R100" i="48"/>
  <c r="F103" i="48"/>
  <c r="M104" i="48"/>
  <c r="M103" i="48" s="1"/>
  <c r="Y120" i="48"/>
  <c r="AE120" i="48" s="1"/>
  <c r="AE118" i="48" s="1"/>
  <c r="AE117" i="48" s="1"/>
  <c r="S118" i="48"/>
  <c r="S117" i="48" s="1"/>
  <c r="Z123" i="48"/>
  <c r="R128" i="48"/>
  <c r="R127" i="48" s="1"/>
  <c r="X129" i="48"/>
  <c r="T146" i="48"/>
  <c r="T145" i="48" s="1"/>
  <c r="Z147" i="48"/>
  <c r="R112" i="48"/>
  <c r="R124" i="48"/>
  <c r="X125" i="48"/>
  <c r="Z135" i="48"/>
  <c r="T133" i="48"/>
  <c r="T132" i="48" s="1"/>
  <c r="T138" i="48"/>
  <c r="T137" i="48" s="1"/>
  <c r="Z139" i="48"/>
  <c r="Y148" i="48"/>
  <c r="S146" i="48"/>
  <c r="S145" i="48" s="1"/>
  <c r="X149" i="48"/>
  <c r="AD149" i="48" s="1"/>
  <c r="S125" i="48"/>
  <c r="S129" i="48"/>
  <c r="R134" i="48"/>
  <c r="R166" i="48"/>
  <c r="L165" i="48"/>
  <c r="R172" i="48"/>
  <c r="R171" i="48" s="1"/>
  <c r="X173" i="48"/>
  <c r="T154" i="48"/>
  <c r="N153" i="48"/>
  <c r="Y174" i="48"/>
  <c r="S172" i="48"/>
  <c r="S171" i="48" s="1"/>
  <c r="Z179" i="48"/>
  <c r="AF179" i="48" s="1"/>
  <c r="R156" i="48"/>
  <c r="M156" i="48"/>
  <c r="M152" i="48" s="1"/>
  <c r="S157" i="48"/>
  <c r="Y163" i="48"/>
  <c r="S161" i="48"/>
  <c r="S160" i="48" s="1"/>
  <c r="T166" i="48"/>
  <c r="N165" i="48"/>
  <c r="L153" i="48"/>
  <c r="R154" i="48"/>
  <c r="T156" i="48"/>
  <c r="T161" i="48"/>
  <c r="T160" i="48" s="1"/>
  <c r="Z162" i="48"/>
  <c r="X179" i="48"/>
  <c r="AD179" i="48" s="1"/>
  <c r="AD177" i="48" s="1"/>
  <c r="AD176" i="48" s="1"/>
  <c r="R177" i="48"/>
  <c r="R176" i="48" s="1"/>
  <c r="Y186" i="48"/>
  <c r="Y185" i="48" s="1"/>
  <c r="N161" i="48"/>
  <c r="N160" i="48" s="1"/>
  <c r="R162" i="48"/>
  <c r="F165" i="48"/>
  <c r="F131" i="48" s="1"/>
  <c r="F130" i="48" s="1"/>
  <c r="S166" i="48"/>
  <c r="L172" i="48"/>
  <c r="L171" i="48" s="1"/>
  <c r="T173" i="48"/>
  <c r="S178" i="48"/>
  <c r="M186" i="48"/>
  <c r="M185" i="48" s="1"/>
  <c r="L186" i="48"/>
  <c r="L185" i="48" s="1"/>
  <c r="X197" i="48"/>
  <c r="R199" i="48"/>
  <c r="T219" i="48"/>
  <c r="T218" i="48" s="1"/>
  <c r="Z220" i="48"/>
  <c r="Z265" i="48"/>
  <c r="AF265" i="48" s="1"/>
  <c r="X186" i="48"/>
  <c r="X185" i="48" s="1"/>
  <c r="Z209" i="48"/>
  <c r="AF209" i="48" s="1"/>
  <c r="Y242" i="48"/>
  <c r="S238" i="48"/>
  <c r="X270" i="48"/>
  <c r="R267" i="48"/>
  <c r="R253" i="48" s="1"/>
  <c r="H165" i="48"/>
  <c r="S186" i="48"/>
  <c r="S185" i="48" s="1"/>
  <c r="T186" i="48"/>
  <c r="T185" i="48" s="1"/>
  <c r="N196" i="48"/>
  <c r="T197" i="48"/>
  <c r="T199" i="48"/>
  <c r="Y225" i="48"/>
  <c r="S223" i="48"/>
  <c r="X265" i="48"/>
  <c r="R194" i="48"/>
  <c r="R201" i="48"/>
  <c r="M201" i="48"/>
  <c r="M198" i="48" s="1"/>
  <c r="S202" i="48"/>
  <c r="S207" i="48"/>
  <c r="Y208" i="48"/>
  <c r="X209" i="48"/>
  <c r="R207" i="48"/>
  <c r="T210" i="48"/>
  <c r="Z211" i="48"/>
  <c r="T223" i="48"/>
  <c r="Z224" i="48"/>
  <c r="AF224" i="48" s="1"/>
  <c r="AF223" i="48" s="1"/>
  <c r="Z268" i="48"/>
  <c r="T267" i="48"/>
  <c r="T253" i="48" s="1"/>
  <c r="X303" i="48"/>
  <c r="R302" i="48"/>
  <c r="R298" i="48" s="1"/>
  <c r="M207" i="48"/>
  <c r="M206" i="48" s="1"/>
  <c r="N210" i="48"/>
  <c r="N206" i="48" s="1"/>
  <c r="R211" i="48"/>
  <c r="N219" i="48"/>
  <c r="N218" i="48" s="1"/>
  <c r="R220" i="48"/>
  <c r="N223" i="48"/>
  <c r="R224" i="48"/>
  <c r="L238" i="48"/>
  <c r="L222" i="48" s="1"/>
  <c r="T241" i="48"/>
  <c r="Z241" i="48" s="1"/>
  <c r="S254" i="48"/>
  <c r="Y268" i="48"/>
  <c r="AE268" i="48" s="1"/>
  <c r="R238" i="48"/>
  <c r="M267" i="48"/>
  <c r="M253" i="48" s="1"/>
  <c r="S273" i="48"/>
  <c r="Y273" i="48" s="1"/>
  <c r="AE273" i="48" s="1"/>
  <c r="Z300" i="48"/>
  <c r="AF300" i="48" s="1"/>
  <c r="T311" i="48"/>
  <c r="T310" i="48" s="1"/>
  <c r="Z312" i="48"/>
  <c r="Z303" i="48"/>
  <c r="S305" i="48"/>
  <c r="M302" i="48"/>
  <c r="M298" i="48" s="1"/>
  <c r="X308" i="48"/>
  <c r="R314" i="48"/>
  <c r="L311" i="48"/>
  <c r="L310" i="48" s="1"/>
  <c r="S301" i="48"/>
  <c r="M307" i="48"/>
  <c r="S307" i="48"/>
  <c r="Y308" i="48"/>
  <c r="T309" i="48"/>
  <c r="Z309" i="48" s="1"/>
  <c r="AF309" i="48" s="1"/>
  <c r="L302" i="48"/>
  <c r="L298" i="48" s="1"/>
  <c r="Z308" i="48"/>
  <c r="AF308" i="48" s="1"/>
  <c r="M311" i="48"/>
  <c r="M310" i="48" s="1"/>
  <c r="S311" i="48"/>
  <c r="S310" i="48" s="1"/>
  <c r="Y312" i="48"/>
  <c r="F102" i="48" l="1"/>
  <c r="S219" i="48"/>
  <c r="S218" i="48" s="1"/>
  <c r="O130" i="48"/>
  <c r="P130" i="48"/>
  <c r="P334" i="48" s="1"/>
  <c r="T177" i="48"/>
  <c r="T176" i="48" s="1"/>
  <c r="N152" i="48"/>
  <c r="X194" i="48"/>
  <c r="G131" i="48"/>
  <c r="G130" i="48" s="1"/>
  <c r="AF307" i="48"/>
  <c r="R36" i="48"/>
  <c r="N108" i="48"/>
  <c r="N102" i="48" s="1"/>
  <c r="M72" i="48"/>
  <c r="M69" i="48" s="1"/>
  <c r="O333" i="48"/>
  <c r="P68" i="48"/>
  <c r="P215" i="48" s="1"/>
  <c r="P318" i="48" s="1"/>
  <c r="N35" i="48"/>
  <c r="P17" i="48"/>
  <c r="V17" i="48"/>
  <c r="L152" i="48"/>
  <c r="L131" i="48" s="1"/>
  <c r="L130" i="48" s="1"/>
  <c r="M48" i="48"/>
  <c r="S19" i="48"/>
  <c r="AA130" i="48"/>
  <c r="AA68" i="48" s="1"/>
  <c r="AC17" i="48"/>
  <c r="W130" i="48"/>
  <c r="W68" i="48" s="1"/>
  <c r="N72" i="48"/>
  <c r="N69" i="48" s="1"/>
  <c r="K130" i="48"/>
  <c r="K334" i="48" s="1"/>
  <c r="S84" i="48"/>
  <c r="S83" i="48" s="1"/>
  <c r="S33" i="48"/>
  <c r="X57" i="48"/>
  <c r="AC130" i="48"/>
  <c r="AC68" i="48" s="1"/>
  <c r="L72" i="48"/>
  <c r="N26" i="48"/>
  <c r="N25" i="48" s="1"/>
  <c r="N222" i="48"/>
  <c r="N217" i="48" s="1"/>
  <c r="N216" i="48" s="1"/>
  <c r="H131" i="48"/>
  <c r="H130" i="48" s="1"/>
  <c r="H335" i="48" s="1"/>
  <c r="N59" i="48"/>
  <c r="M116" i="48"/>
  <c r="AF201" i="48"/>
  <c r="J334" i="48"/>
  <c r="L35" i="48"/>
  <c r="AE153" i="48"/>
  <c r="X29" i="48"/>
  <c r="W17" i="48"/>
  <c r="K333" i="48"/>
  <c r="O334" i="48"/>
  <c r="O335" i="48"/>
  <c r="O68" i="48"/>
  <c r="O215" i="48" s="1"/>
  <c r="Q334" i="48"/>
  <c r="Q68" i="48"/>
  <c r="T207" i="48"/>
  <c r="T206" i="48" s="1"/>
  <c r="R122" i="48"/>
  <c r="R121" i="48" s="1"/>
  <c r="R116" i="48" s="1"/>
  <c r="Y133" i="48"/>
  <c r="Y132" i="48" s="1"/>
  <c r="K17" i="48"/>
  <c r="J68" i="48"/>
  <c r="AA17" i="48"/>
  <c r="U130" i="48"/>
  <c r="U17" i="48"/>
  <c r="Y153" i="48"/>
  <c r="S133" i="48"/>
  <c r="S132" i="48" s="1"/>
  <c r="V68" i="48"/>
  <c r="V215" i="48" s="1"/>
  <c r="G17" i="48"/>
  <c r="T54" i="48"/>
  <c r="G333" i="48"/>
  <c r="L26" i="48"/>
  <c r="L25" i="48" s="1"/>
  <c r="R57" i="48"/>
  <c r="R54" i="48" s="1"/>
  <c r="S153" i="48"/>
  <c r="S206" i="48"/>
  <c r="R146" i="48"/>
  <c r="R145" i="48" s="1"/>
  <c r="X146" i="48"/>
  <c r="X145" i="48" s="1"/>
  <c r="T112" i="48"/>
  <c r="T108" i="48" s="1"/>
  <c r="T102" i="48" s="1"/>
  <c r="N48" i="48"/>
  <c r="N333" i="48" s="1"/>
  <c r="N116" i="48"/>
  <c r="L69" i="48"/>
  <c r="R29" i="48"/>
  <c r="J335" i="48"/>
  <c r="Q333" i="48"/>
  <c r="Q335" i="48"/>
  <c r="I334" i="48"/>
  <c r="I68" i="48"/>
  <c r="H17" i="48"/>
  <c r="H333" i="48"/>
  <c r="S222" i="48"/>
  <c r="Z177" i="48"/>
  <c r="Z176" i="48" s="1"/>
  <c r="Y118" i="48"/>
  <c r="Y117" i="48" s="1"/>
  <c r="Q17" i="48"/>
  <c r="Y32" i="48"/>
  <c r="S31" i="48"/>
  <c r="AD56" i="48"/>
  <c r="AD55" i="48" s="1"/>
  <c r="AD54" i="48" s="1"/>
  <c r="X55" i="48"/>
  <c r="Y307" i="48"/>
  <c r="AE308" i="48"/>
  <c r="AE307" i="48" s="1"/>
  <c r="X267" i="48"/>
  <c r="X253" i="48" s="1"/>
  <c r="AD270" i="48"/>
  <c r="AD267" i="48" s="1"/>
  <c r="Z75" i="48"/>
  <c r="T74" i="48"/>
  <c r="T73" i="48" s="1"/>
  <c r="Y219" i="48"/>
  <c r="Y218" i="48" s="1"/>
  <c r="AE220" i="48"/>
  <c r="AE219" i="48" s="1"/>
  <c r="AE218" i="48" s="1"/>
  <c r="X89" i="48"/>
  <c r="R88" i="48"/>
  <c r="R87" i="48" s="1"/>
  <c r="Z238" i="48"/>
  <c r="AF241" i="48"/>
  <c r="AF238" i="48" s="1"/>
  <c r="AF222" i="48" s="1"/>
  <c r="Z267" i="48"/>
  <c r="Z253" i="48" s="1"/>
  <c r="AF268" i="48"/>
  <c r="AF267" i="48" s="1"/>
  <c r="AF253" i="48" s="1"/>
  <c r="Y223" i="48"/>
  <c r="AE225" i="48"/>
  <c r="AE223" i="48" s="1"/>
  <c r="Z311" i="48"/>
  <c r="Z310" i="48" s="1"/>
  <c r="AF312" i="48"/>
  <c r="AF311" i="48" s="1"/>
  <c r="AF310" i="48" s="1"/>
  <c r="AE267" i="48"/>
  <c r="Y238" i="48"/>
  <c r="Y222" i="48" s="1"/>
  <c r="AE242" i="48"/>
  <c r="AE238" i="48" s="1"/>
  <c r="AD146" i="48"/>
  <c r="AD145" i="48" s="1"/>
  <c r="Z302" i="48"/>
  <c r="AF303" i="48"/>
  <c r="AF302" i="48" s="1"/>
  <c r="AF298" i="48" s="1"/>
  <c r="Y311" i="48"/>
  <c r="Y310" i="48" s="1"/>
  <c r="AE312" i="48"/>
  <c r="AE311" i="48" s="1"/>
  <c r="AE310" i="48" s="1"/>
  <c r="X307" i="48"/>
  <c r="AD308" i="48"/>
  <c r="AD307" i="48" s="1"/>
  <c r="S267" i="48"/>
  <c r="S253" i="48" s="1"/>
  <c r="X302" i="48"/>
  <c r="X298" i="48" s="1"/>
  <c r="AD303" i="48"/>
  <c r="AD302" i="48" s="1"/>
  <c r="AD298" i="48" s="1"/>
  <c r="AD265" i="48"/>
  <c r="Z219" i="48"/>
  <c r="Z218" i="48" s="1"/>
  <c r="AF220" i="48"/>
  <c r="AF219" i="48" s="1"/>
  <c r="AF218" i="48" s="1"/>
  <c r="M131" i="48"/>
  <c r="M130" i="48" s="1"/>
  <c r="Z99" i="48"/>
  <c r="Z95" i="48" s="1"/>
  <c r="Z94" i="48" s="1"/>
  <c r="Z91" i="48"/>
  <c r="Z90" i="48" s="1"/>
  <c r="L116" i="48"/>
  <c r="X50" i="48"/>
  <c r="R49" i="48"/>
  <c r="R48" i="48" s="1"/>
  <c r="AE197" i="48"/>
  <c r="AE196" i="48" s="1"/>
  <c r="Y196" i="48"/>
  <c r="I17" i="48"/>
  <c r="I333" i="48"/>
  <c r="I335" i="48"/>
  <c r="Z210" i="48"/>
  <c r="AF211" i="48"/>
  <c r="AF210" i="48" s="1"/>
  <c r="Y207" i="48"/>
  <c r="AE208" i="48"/>
  <c r="AE207" i="48" s="1"/>
  <c r="X196" i="48"/>
  <c r="AD197" i="48"/>
  <c r="AD196" i="48" s="1"/>
  <c r="X177" i="48"/>
  <c r="X176" i="48" s="1"/>
  <c r="Z133" i="48"/>
  <c r="Z132" i="48" s="1"/>
  <c r="AF135" i="48"/>
  <c r="AF133" i="48" s="1"/>
  <c r="AF132" i="48" s="1"/>
  <c r="AF123" i="48"/>
  <c r="Z104" i="48"/>
  <c r="Z103" i="48" s="1"/>
  <c r="AF105" i="48"/>
  <c r="AF104" i="48" s="1"/>
  <c r="AF103" i="48" s="1"/>
  <c r="Y104" i="48"/>
  <c r="Y103" i="48" s="1"/>
  <c r="AE106" i="48"/>
  <c r="AE104" i="48" s="1"/>
  <c r="AE103" i="48" s="1"/>
  <c r="X104" i="48"/>
  <c r="X103" i="48" s="1"/>
  <c r="AD105" i="48"/>
  <c r="AD104" i="48" s="1"/>
  <c r="AD103" i="48" s="1"/>
  <c r="X43" i="48"/>
  <c r="AD44" i="48"/>
  <c r="AD43" i="48" s="1"/>
  <c r="Z57" i="48"/>
  <c r="Z54" i="48" s="1"/>
  <c r="AF58" i="48"/>
  <c r="AF57" i="48" s="1"/>
  <c r="AE133" i="48"/>
  <c r="AE132" i="48" s="1"/>
  <c r="Z67" i="48"/>
  <c r="T66" i="48"/>
  <c r="T63" i="48" s="1"/>
  <c r="T59" i="48" s="1"/>
  <c r="Y100" i="48"/>
  <c r="S99" i="48"/>
  <c r="S95" i="48" s="1"/>
  <c r="S94" i="48" s="1"/>
  <c r="Z79" i="48"/>
  <c r="T78" i="48"/>
  <c r="T77" i="48" s="1"/>
  <c r="Y65" i="48"/>
  <c r="S64" i="48"/>
  <c r="Z44" i="48"/>
  <c r="T43" i="48"/>
  <c r="R33" i="48"/>
  <c r="X34" i="48"/>
  <c r="Z51" i="48"/>
  <c r="AF52" i="48"/>
  <c r="AF51" i="48" s="1"/>
  <c r="Z161" i="48"/>
  <c r="Z160" i="48" s="1"/>
  <c r="AF162" i="48"/>
  <c r="AF161" i="48" s="1"/>
  <c r="AF160" i="48" s="1"/>
  <c r="X172" i="48"/>
  <c r="X171" i="48" s="1"/>
  <c r="AD173" i="48"/>
  <c r="AD172" i="48" s="1"/>
  <c r="AD171" i="48" s="1"/>
  <c r="Z138" i="48"/>
  <c r="Z137" i="48" s="1"/>
  <c r="AF139" i="48"/>
  <c r="AF138" i="48" s="1"/>
  <c r="AF137" i="48" s="1"/>
  <c r="X124" i="48"/>
  <c r="X122" i="48" s="1"/>
  <c r="X121" i="48" s="1"/>
  <c r="AD125" i="48"/>
  <c r="AD124" i="48" s="1"/>
  <c r="AD122" i="48" s="1"/>
  <c r="AD121" i="48" s="1"/>
  <c r="Z146" i="48"/>
  <c r="Z145" i="48" s="1"/>
  <c r="AF147" i="48"/>
  <c r="AF146" i="48" s="1"/>
  <c r="AF145" i="48" s="1"/>
  <c r="X109" i="48"/>
  <c r="X108" i="48" s="1"/>
  <c r="AD111" i="48"/>
  <c r="AD109" i="48" s="1"/>
  <c r="AD108" i="48" s="1"/>
  <c r="Y81" i="48"/>
  <c r="Y80" i="48" s="1"/>
  <c r="AE82" i="48"/>
  <c r="AE81" i="48" s="1"/>
  <c r="AE80" i="48" s="1"/>
  <c r="Z64" i="48"/>
  <c r="AF65" i="48"/>
  <c r="AF64" i="48" s="1"/>
  <c r="Y109" i="48"/>
  <c r="AE110" i="48"/>
  <c r="AE109" i="48" s="1"/>
  <c r="AE108" i="48" s="1"/>
  <c r="X74" i="48"/>
  <c r="X73" i="48" s="1"/>
  <c r="AD75" i="48"/>
  <c r="AD74" i="48" s="1"/>
  <c r="AD73" i="48" s="1"/>
  <c r="Y19" i="48"/>
  <c r="Y18" i="48" s="1"/>
  <c r="AE22" i="48"/>
  <c r="AE19" i="48" s="1"/>
  <c r="AE18" i="48" s="1"/>
  <c r="AE16" i="48" s="1"/>
  <c r="AE336" i="48" s="1"/>
  <c r="Y36" i="48"/>
  <c r="AE38" i="48"/>
  <c r="AE36" i="48" s="1"/>
  <c r="Z19" i="48"/>
  <c r="Z18" i="48" s="1"/>
  <c r="AF21" i="48"/>
  <c r="AF19" i="48" s="1"/>
  <c r="AF18" i="48" s="1"/>
  <c r="AF16" i="48" s="1"/>
  <c r="AF336" i="48" s="1"/>
  <c r="Y46" i="48"/>
  <c r="AE47" i="48"/>
  <c r="AE46" i="48" s="1"/>
  <c r="Z49" i="48"/>
  <c r="AF50" i="48"/>
  <c r="AF49" i="48" s="1"/>
  <c r="X27" i="48"/>
  <c r="AD28" i="48"/>
  <c r="AD27" i="48" s="1"/>
  <c r="X201" i="48"/>
  <c r="AD202" i="48"/>
  <c r="AD201" i="48" s="1"/>
  <c r="X85" i="48"/>
  <c r="R84" i="48"/>
  <c r="R83" i="48" s="1"/>
  <c r="R72" i="48" s="1"/>
  <c r="X65" i="48"/>
  <c r="R64" i="48"/>
  <c r="R63" i="48" s="1"/>
  <c r="Y92" i="48"/>
  <c r="S91" i="48"/>
  <c r="S90" i="48" s="1"/>
  <c r="AF54" i="48"/>
  <c r="AE50" i="48"/>
  <c r="AE49" i="48" s="1"/>
  <c r="Y49" i="48"/>
  <c r="Y161" i="48"/>
  <c r="Y160" i="48" s="1"/>
  <c r="AE163" i="48"/>
  <c r="AE161" i="48" s="1"/>
  <c r="AE160" i="48" s="1"/>
  <c r="Y172" i="48"/>
  <c r="Y171" i="48" s="1"/>
  <c r="AE174" i="48"/>
  <c r="AE172" i="48" s="1"/>
  <c r="AE171" i="48" s="1"/>
  <c r="X128" i="48"/>
  <c r="X127" i="48" s="1"/>
  <c r="AD129" i="48"/>
  <c r="AD128" i="48" s="1"/>
  <c r="AD127" i="48" s="1"/>
  <c r="Z118" i="48"/>
  <c r="Z117" i="48" s="1"/>
  <c r="AF119" i="48"/>
  <c r="AF118" i="48" s="1"/>
  <c r="AF117" i="48" s="1"/>
  <c r="Z109" i="48"/>
  <c r="AF110" i="48"/>
  <c r="AF109" i="48" s="1"/>
  <c r="Y57" i="48"/>
  <c r="AE58" i="48"/>
  <c r="AE57" i="48" s="1"/>
  <c r="X31" i="48"/>
  <c r="AD32" i="48"/>
  <c r="AD31" i="48" s="1"/>
  <c r="Y33" i="48"/>
  <c r="AE34" i="48"/>
  <c r="AE33" i="48" s="1"/>
  <c r="Y210" i="48"/>
  <c r="AE211" i="48"/>
  <c r="AE210" i="48" s="1"/>
  <c r="AF207" i="48"/>
  <c r="AF206" i="48" s="1"/>
  <c r="AF195" i="48"/>
  <c r="AF194" i="48" s="1"/>
  <c r="Z194" i="48"/>
  <c r="AF177" i="48"/>
  <c r="AF176" i="48" s="1"/>
  <c r="Z129" i="48"/>
  <c r="T128" i="48"/>
  <c r="T127" i="48" s="1"/>
  <c r="Z201" i="48"/>
  <c r="P333" i="48"/>
  <c r="X47" i="48"/>
  <c r="R46" i="48"/>
  <c r="R35" i="48" s="1"/>
  <c r="X207" i="48"/>
  <c r="AD209" i="48"/>
  <c r="AD207" i="48" s="1"/>
  <c r="Z207" i="48"/>
  <c r="N131" i="48"/>
  <c r="N130" i="48" s="1"/>
  <c r="Y146" i="48"/>
  <c r="Y145" i="48" s="1"/>
  <c r="AE148" i="48"/>
  <c r="AE146" i="48" s="1"/>
  <c r="AE145" i="48" s="1"/>
  <c r="Y138" i="48"/>
  <c r="Y137" i="48" s="1"/>
  <c r="X138" i="48"/>
  <c r="X137" i="48" s="1"/>
  <c r="AF97" i="48"/>
  <c r="AF95" i="48" s="1"/>
  <c r="AF94" i="48" s="1"/>
  <c r="Z88" i="48"/>
  <c r="Z87" i="48" s="1"/>
  <c r="AF89" i="48"/>
  <c r="AF88" i="48" s="1"/>
  <c r="AF87" i="48" s="1"/>
  <c r="X66" i="48"/>
  <c r="AD67" i="48"/>
  <c r="AD66" i="48" s="1"/>
  <c r="Y84" i="48"/>
  <c r="Y83" i="48" s="1"/>
  <c r="AE86" i="48"/>
  <c r="AE84" i="48" s="1"/>
  <c r="AE83" i="48" s="1"/>
  <c r="X78" i="48"/>
  <c r="X77" i="48" s="1"/>
  <c r="AD79" i="48"/>
  <c r="AD78" i="48" s="1"/>
  <c r="AD77" i="48" s="1"/>
  <c r="Z60" i="48"/>
  <c r="AF61" i="48"/>
  <c r="AF60" i="48" s="1"/>
  <c r="Z84" i="48"/>
  <c r="Z83" i="48" s="1"/>
  <c r="AF85" i="48"/>
  <c r="AF84" i="48" s="1"/>
  <c r="AF83" i="48" s="1"/>
  <c r="X36" i="48"/>
  <c r="AD39" i="48"/>
  <c r="AD36" i="48" s="1"/>
  <c r="Z29" i="48"/>
  <c r="AF30" i="48"/>
  <c r="AF29" i="48" s="1"/>
  <c r="X51" i="48"/>
  <c r="AD52" i="48"/>
  <c r="AD51" i="48" s="1"/>
  <c r="Z36" i="48"/>
  <c r="AF37" i="48"/>
  <c r="AF36" i="48" s="1"/>
  <c r="Y29" i="48"/>
  <c r="AE30" i="48"/>
  <c r="AE29" i="48" s="1"/>
  <c r="Z125" i="48"/>
  <c r="T124" i="48"/>
  <c r="T122" i="48" s="1"/>
  <c r="T121" i="48" s="1"/>
  <c r="T116" i="48" s="1"/>
  <c r="L108" i="48"/>
  <c r="L102" i="48" s="1"/>
  <c r="Z112" i="48"/>
  <c r="AF113" i="48"/>
  <c r="AF112" i="48" s="1"/>
  <c r="U68" i="48"/>
  <c r="M35" i="48"/>
  <c r="M333" i="48" s="1"/>
  <c r="AB68" i="48"/>
  <c r="AB215" i="48" s="1"/>
  <c r="T307" i="48"/>
  <c r="Z298" i="48"/>
  <c r="M217" i="48"/>
  <c r="M216" i="48" s="1"/>
  <c r="L217" i="48"/>
  <c r="L216" i="48" s="1"/>
  <c r="R219" i="48"/>
  <c r="R218" i="48" s="1"/>
  <c r="X220" i="48"/>
  <c r="S201" i="48"/>
  <c r="S198" i="48" s="1"/>
  <c r="Y202" i="48"/>
  <c r="T196" i="48"/>
  <c r="Z197" i="48"/>
  <c r="Y166" i="48"/>
  <c r="S165" i="48"/>
  <c r="T153" i="48"/>
  <c r="T152" i="48" s="1"/>
  <c r="Z154" i="48"/>
  <c r="X166" i="48"/>
  <c r="R165" i="48"/>
  <c r="Y125" i="48"/>
  <c r="S124" i="48"/>
  <c r="S122" i="48" s="1"/>
  <c r="S121" i="48" s="1"/>
  <c r="M102" i="48"/>
  <c r="R91" i="48"/>
  <c r="R90" i="48" s="1"/>
  <c r="X92" i="48"/>
  <c r="Z70" i="48"/>
  <c r="AF70" i="48" s="1"/>
  <c r="N16" i="48"/>
  <c r="N336" i="48" s="1"/>
  <c r="S27" i="48"/>
  <c r="Y28" i="48"/>
  <c r="S108" i="48"/>
  <c r="S102" i="48" s="1"/>
  <c r="X20" i="48"/>
  <c r="R19" i="48"/>
  <c r="S18" i="48"/>
  <c r="R26" i="48"/>
  <c r="R25" i="48" s="1"/>
  <c r="Y254" i="48"/>
  <c r="AE254" i="48" s="1"/>
  <c r="R223" i="48"/>
  <c r="R222" i="48" s="1"/>
  <c r="X224" i="48"/>
  <c r="AD224" i="48" s="1"/>
  <c r="AD223" i="48" s="1"/>
  <c r="AD222" i="48" s="1"/>
  <c r="Y178" i="48"/>
  <c r="S177" i="48"/>
  <c r="S176" i="48" s="1"/>
  <c r="T81" i="48"/>
  <c r="T80" i="48" s="1"/>
  <c r="Z82" i="48"/>
  <c r="S66" i="48"/>
  <c r="Y67" i="48"/>
  <c r="R108" i="48"/>
  <c r="R102" i="48" s="1"/>
  <c r="Y56" i="48"/>
  <c r="S55" i="48"/>
  <c r="S54" i="48" s="1"/>
  <c r="S48" i="48" s="1"/>
  <c r="J333" i="48"/>
  <c r="J17" i="48"/>
  <c r="J16" i="48"/>
  <c r="J336" i="48" s="1"/>
  <c r="Y108" i="48"/>
  <c r="F334" i="48"/>
  <c r="F68" i="48"/>
  <c r="Z47" i="48"/>
  <c r="T46" i="48"/>
  <c r="T35" i="48" s="1"/>
  <c r="L16" i="48"/>
  <c r="L336" i="48" s="1"/>
  <c r="T48" i="48"/>
  <c r="X314" i="48"/>
  <c r="R311" i="48"/>
  <c r="R310" i="48" s="1"/>
  <c r="R210" i="48"/>
  <c r="R206" i="48" s="1"/>
  <c r="X211" i="48"/>
  <c r="Z173" i="48"/>
  <c r="T172" i="48"/>
  <c r="T171" i="48" s="1"/>
  <c r="X162" i="48"/>
  <c r="R161" i="48"/>
  <c r="R160" i="48" s="1"/>
  <c r="Y157" i="48"/>
  <c r="S156" i="48"/>
  <c r="X134" i="48"/>
  <c r="R133" i="48"/>
  <c r="R132" i="48" s="1"/>
  <c r="R99" i="48"/>
  <c r="R95" i="48" s="1"/>
  <c r="R94" i="48" s="1"/>
  <c r="X100" i="48"/>
  <c r="S78" i="48"/>
  <c r="S77" i="48" s="1"/>
  <c r="Y79" i="48"/>
  <c r="F333" i="48"/>
  <c r="F17" i="48"/>
  <c r="F16" i="48"/>
  <c r="F336" i="48" s="1"/>
  <c r="Y44" i="48"/>
  <c r="S43" i="48"/>
  <c r="S35" i="48" s="1"/>
  <c r="M16" i="48"/>
  <c r="M336" i="48" s="1"/>
  <c r="Y305" i="48"/>
  <c r="S302" i="48"/>
  <c r="S298" i="48" s="1"/>
  <c r="Z307" i="48"/>
  <c r="Y301" i="48"/>
  <c r="AE301" i="48" s="1"/>
  <c r="Y267" i="48"/>
  <c r="T238" i="48"/>
  <c r="T222" i="48" s="1"/>
  <c r="T217" i="48" s="1"/>
  <c r="Z223" i="48"/>
  <c r="Z222" i="48" s="1"/>
  <c r="T198" i="48"/>
  <c r="Z199" i="48"/>
  <c r="R198" i="48"/>
  <c r="X199" i="48"/>
  <c r="R153" i="48"/>
  <c r="R152" i="48" s="1"/>
  <c r="X154" i="48"/>
  <c r="T165" i="48"/>
  <c r="Z166" i="48"/>
  <c r="Y129" i="48"/>
  <c r="S128" i="48"/>
  <c r="S127" i="48" s="1"/>
  <c r="S74" i="48"/>
  <c r="S73" i="48" s="1"/>
  <c r="Y75" i="48"/>
  <c r="X61" i="48"/>
  <c r="R60" i="48"/>
  <c r="X102" i="48"/>
  <c r="Z34" i="48"/>
  <c r="T33" i="48"/>
  <c r="T26" i="48" s="1"/>
  <c r="T25" i="48" s="1"/>
  <c r="F335" i="48"/>
  <c r="T18" i="48"/>
  <c r="G335" i="48" l="1"/>
  <c r="G334" i="48"/>
  <c r="G68" i="48"/>
  <c r="P335" i="48"/>
  <c r="Z48" i="48"/>
  <c r="N17" i="48"/>
  <c r="Z206" i="48"/>
  <c r="S26" i="48"/>
  <c r="S25" i="48" s="1"/>
  <c r="S333" i="48" s="1"/>
  <c r="L17" i="48"/>
  <c r="S116" i="48"/>
  <c r="J215" i="48"/>
  <c r="J319" i="48" s="1"/>
  <c r="K335" i="48"/>
  <c r="K68" i="48"/>
  <c r="K215" i="48" s="1"/>
  <c r="K319" i="48" s="1"/>
  <c r="H68" i="48"/>
  <c r="H215" i="48" s="1"/>
  <c r="P319" i="48"/>
  <c r="H334" i="48"/>
  <c r="Y102" i="48"/>
  <c r="AD102" i="48"/>
  <c r="T72" i="48"/>
  <c r="T69" i="48" s="1"/>
  <c r="F215" i="48"/>
  <c r="F337" i="48" s="1"/>
  <c r="I215" i="48"/>
  <c r="I337" i="48" s="1"/>
  <c r="I339" i="48" s="1"/>
  <c r="Q215" i="48"/>
  <c r="Q318" i="48" s="1"/>
  <c r="G215" i="48"/>
  <c r="G337" i="48" s="1"/>
  <c r="AC215" i="48"/>
  <c r="AC318" i="48" s="1"/>
  <c r="W215" i="48"/>
  <c r="W319" i="48" s="1"/>
  <c r="AA215" i="48"/>
  <c r="AA318" i="48" s="1"/>
  <c r="L333" i="48"/>
  <c r="U215" i="48"/>
  <c r="U318" i="48" s="1"/>
  <c r="I318" i="48"/>
  <c r="O318" i="48"/>
  <c r="O319" i="48"/>
  <c r="S152" i="48"/>
  <c r="S131" i="48" s="1"/>
  <c r="S130" i="48" s="1"/>
  <c r="X54" i="48"/>
  <c r="M17" i="48"/>
  <c r="S63" i="48"/>
  <c r="S59" i="48" s="1"/>
  <c r="Z217" i="48"/>
  <c r="Z216" i="48" s="1"/>
  <c r="Z318" i="48" s="1"/>
  <c r="T216" i="48"/>
  <c r="R69" i="48"/>
  <c r="T131" i="48"/>
  <c r="T130" i="48" s="1"/>
  <c r="T335" i="48" s="1"/>
  <c r="S217" i="48"/>
  <c r="S216" i="48" s="1"/>
  <c r="N335" i="48"/>
  <c r="N68" i="48"/>
  <c r="N215" i="48" s="1"/>
  <c r="N337" i="48" s="1"/>
  <c r="Y31" i="48"/>
  <c r="AE32" i="48"/>
  <c r="AE31" i="48" s="1"/>
  <c r="N334" i="48"/>
  <c r="X311" i="48"/>
  <c r="X310" i="48" s="1"/>
  <c r="AD314" i="48"/>
  <c r="AD311" i="48" s="1"/>
  <c r="AD310" i="48" s="1"/>
  <c r="X219" i="48"/>
  <c r="X218" i="48" s="1"/>
  <c r="AD220" i="48"/>
  <c r="AD219" i="48" s="1"/>
  <c r="AD218" i="48" s="1"/>
  <c r="AD116" i="48"/>
  <c r="X49" i="48"/>
  <c r="AD50" i="48"/>
  <c r="AD49" i="48" s="1"/>
  <c r="AD48" i="48" s="1"/>
  <c r="X88" i="48"/>
  <c r="X87" i="48" s="1"/>
  <c r="AD89" i="48"/>
  <c r="AD88" i="48" s="1"/>
  <c r="AD87" i="48" s="1"/>
  <c r="Z74" i="48"/>
  <c r="Z73" i="48" s="1"/>
  <c r="AF75" i="48"/>
  <c r="AF74" i="48" s="1"/>
  <c r="AF73" i="48" s="1"/>
  <c r="Y302" i="48"/>
  <c r="Y298" i="48" s="1"/>
  <c r="AE305" i="48"/>
  <c r="AE302" i="48" s="1"/>
  <c r="AE253" i="48"/>
  <c r="AE222" i="48"/>
  <c r="AF217" i="48"/>
  <c r="AF216" i="48" s="1"/>
  <c r="AD253" i="48"/>
  <c r="R59" i="48"/>
  <c r="S72" i="48"/>
  <c r="S69" i="48" s="1"/>
  <c r="AE298" i="48"/>
  <c r="L335" i="48"/>
  <c r="L334" i="48"/>
  <c r="L68" i="48"/>
  <c r="L215" i="48" s="1"/>
  <c r="L337" i="48" s="1"/>
  <c r="Y55" i="48"/>
  <c r="Y54" i="48" s="1"/>
  <c r="Y48" i="48" s="1"/>
  <c r="AE56" i="48"/>
  <c r="AE55" i="48" s="1"/>
  <c r="AE54" i="48" s="1"/>
  <c r="AE48" i="48" s="1"/>
  <c r="Y177" i="48"/>
  <c r="Y176" i="48" s="1"/>
  <c r="AE178" i="48"/>
  <c r="AE177" i="48" s="1"/>
  <c r="AE176" i="48" s="1"/>
  <c r="Z153" i="48"/>
  <c r="Z152" i="48" s="1"/>
  <c r="AF154" i="48"/>
  <c r="AF153" i="48" s="1"/>
  <c r="AF152" i="48" s="1"/>
  <c r="Y201" i="48"/>
  <c r="Y198" i="48" s="1"/>
  <c r="AE202" i="48"/>
  <c r="AE201" i="48" s="1"/>
  <c r="AE198" i="48" s="1"/>
  <c r="Z128" i="48"/>
  <c r="Z127" i="48" s="1"/>
  <c r="AF129" i="48"/>
  <c r="AF128" i="48" s="1"/>
  <c r="AF127" i="48" s="1"/>
  <c r="AF48" i="48"/>
  <c r="Y64" i="48"/>
  <c r="AE65" i="48"/>
  <c r="AE64" i="48" s="1"/>
  <c r="Y206" i="48"/>
  <c r="Y128" i="48"/>
  <c r="Y127" i="48" s="1"/>
  <c r="AE129" i="48"/>
  <c r="AE128" i="48" s="1"/>
  <c r="AE127" i="48" s="1"/>
  <c r="Y74" i="48"/>
  <c r="Y73" i="48" s="1"/>
  <c r="AE75" i="48"/>
  <c r="AE74" i="48" s="1"/>
  <c r="AE73" i="48" s="1"/>
  <c r="Z165" i="48"/>
  <c r="AF166" i="48"/>
  <c r="AF165" i="48" s="1"/>
  <c r="X198" i="48"/>
  <c r="AD199" i="48"/>
  <c r="AD198" i="48" s="1"/>
  <c r="Y43" i="48"/>
  <c r="Y35" i="48" s="1"/>
  <c r="AE44" i="48"/>
  <c r="AE43" i="48" s="1"/>
  <c r="AE35" i="48" s="1"/>
  <c r="Y78" i="48"/>
  <c r="Y77" i="48" s="1"/>
  <c r="AE79" i="48"/>
  <c r="AE78" i="48" s="1"/>
  <c r="AE77" i="48" s="1"/>
  <c r="Y156" i="48"/>
  <c r="Y152" i="48" s="1"/>
  <c r="AE157" i="48"/>
  <c r="AE156" i="48" s="1"/>
  <c r="AE152" i="48" s="1"/>
  <c r="Z172" i="48"/>
  <c r="Z171" i="48" s="1"/>
  <c r="AF173" i="48"/>
  <c r="AF172" i="48" s="1"/>
  <c r="AF171" i="48" s="1"/>
  <c r="Z81" i="48"/>
  <c r="Z80" i="48" s="1"/>
  <c r="AF82" i="48"/>
  <c r="AF81" i="48" s="1"/>
  <c r="AF80" i="48" s="1"/>
  <c r="X91" i="48"/>
  <c r="X90" i="48" s="1"/>
  <c r="AD92" i="48"/>
  <c r="AD91" i="48" s="1"/>
  <c r="AD90" i="48" s="1"/>
  <c r="Y124" i="48"/>
  <c r="Y122" i="48" s="1"/>
  <c r="Y121" i="48" s="1"/>
  <c r="AE125" i="48"/>
  <c r="AE124" i="48" s="1"/>
  <c r="AE122" i="48" s="1"/>
  <c r="AE121" i="48" s="1"/>
  <c r="AE116" i="48" s="1"/>
  <c r="Z196" i="48"/>
  <c r="AF197" i="48"/>
  <c r="AF196" i="48" s="1"/>
  <c r="X64" i="48"/>
  <c r="AD65" i="48"/>
  <c r="AD64" i="48" s="1"/>
  <c r="AD63" i="48" s="1"/>
  <c r="Y99" i="48"/>
  <c r="Y95" i="48" s="1"/>
  <c r="Y94" i="48" s="1"/>
  <c r="AE100" i="48"/>
  <c r="AE99" i="48" s="1"/>
  <c r="AE95" i="48" s="1"/>
  <c r="AE94" i="48" s="1"/>
  <c r="R131" i="48"/>
  <c r="R130" i="48" s="1"/>
  <c r="R68" i="48" s="1"/>
  <c r="Z46" i="48"/>
  <c r="AF47" i="48"/>
  <c r="AF46" i="48" s="1"/>
  <c r="Y27" i="48"/>
  <c r="Y26" i="48" s="1"/>
  <c r="Y25" i="48" s="1"/>
  <c r="AE28" i="48"/>
  <c r="AE27" i="48" s="1"/>
  <c r="Z124" i="48"/>
  <c r="Z122" i="48" s="1"/>
  <c r="Z121" i="48" s="1"/>
  <c r="Z116" i="48" s="1"/>
  <c r="AF125" i="48"/>
  <c r="AF124" i="48" s="1"/>
  <c r="AF122" i="48" s="1"/>
  <c r="AF121" i="48" s="1"/>
  <c r="AD47" i="48"/>
  <c r="AD46" i="48" s="1"/>
  <c r="AD35" i="48" s="1"/>
  <c r="X46" i="48"/>
  <c r="X35" i="48" s="1"/>
  <c r="AF108" i="48"/>
  <c r="AF102" i="48" s="1"/>
  <c r="Z43" i="48"/>
  <c r="AF44" i="48"/>
  <c r="AF43" i="48" s="1"/>
  <c r="AE102" i="48"/>
  <c r="X60" i="48"/>
  <c r="AD61" i="48"/>
  <c r="AD60" i="48" s="1"/>
  <c r="Z33" i="48"/>
  <c r="Z26" i="48" s="1"/>
  <c r="Z25" i="48" s="1"/>
  <c r="AF34" i="48"/>
  <c r="AF33" i="48" s="1"/>
  <c r="AF26" i="48" s="1"/>
  <c r="AF25" i="48" s="1"/>
  <c r="X153" i="48"/>
  <c r="X152" i="48" s="1"/>
  <c r="AD154" i="48"/>
  <c r="AD153" i="48" s="1"/>
  <c r="AD152" i="48" s="1"/>
  <c r="Z198" i="48"/>
  <c r="AF199" i="48"/>
  <c r="AF198" i="48" s="1"/>
  <c r="X99" i="48"/>
  <c r="X95" i="48" s="1"/>
  <c r="X94" i="48" s="1"/>
  <c r="AD100" i="48"/>
  <c r="AD99" i="48" s="1"/>
  <c r="AD95" i="48" s="1"/>
  <c r="AD94" i="48" s="1"/>
  <c r="X133" i="48"/>
  <c r="X132" i="48" s="1"/>
  <c r="AD134" i="48"/>
  <c r="AD133" i="48" s="1"/>
  <c r="AD132" i="48" s="1"/>
  <c r="X161" i="48"/>
  <c r="X160" i="48" s="1"/>
  <c r="AD162" i="48"/>
  <c r="AD161" i="48" s="1"/>
  <c r="AD160" i="48" s="1"/>
  <c r="X210" i="48"/>
  <c r="X206" i="48" s="1"/>
  <c r="AD211" i="48"/>
  <c r="AD210" i="48" s="1"/>
  <c r="AD206" i="48" s="1"/>
  <c r="Y66" i="48"/>
  <c r="AE67" i="48"/>
  <c r="AE66" i="48" s="1"/>
  <c r="X19" i="48"/>
  <c r="X18" i="48" s="1"/>
  <c r="AD20" i="48"/>
  <c r="AD19" i="48" s="1"/>
  <c r="AD18" i="48" s="1"/>
  <c r="M335" i="48"/>
  <c r="X165" i="48"/>
  <c r="AD166" i="48"/>
  <c r="AD165" i="48" s="1"/>
  <c r="Y165" i="48"/>
  <c r="AE166" i="48"/>
  <c r="AE165" i="48" s="1"/>
  <c r="X63" i="48"/>
  <c r="Z108" i="48"/>
  <c r="Z102" i="48" s="1"/>
  <c r="Y91" i="48"/>
  <c r="Y90" i="48" s="1"/>
  <c r="AE92" i="48"/>
  <c r="AE91" i="48" s="1"/>
  <c r="AE90" i="48" s="1"/>
  <c r="X84" i="48"/>
  <c r="X83" i="48" s="1"/>
  <c r="X72" i="48" s="1"/>
  <c r="AD85" i="48"/>
  <c r="AD84" i="48" s="1"/>
  <c r="AD83" i="48" s="1"/>
  <c r="AD72" i="48" s="1"/>
  <c r="X116" i="48"/>
  <c r="AD34" i="48"/>
  <c r="AD33" i="48" s="1"/>
  <c r="AD26" i="48" s="1"/>
  <c r="AD25" i="48" s="1"/>
  <c r="X33" i="48"/>
  <c r="X26" i="48" s="1"/>
  <c r="X25" i="48" s="1"/>
  <c r="Z78" i="48"/>
  <c r="Z77" i="48" s="1"/>
  <c r="AF79" i="48"/>
  <c r="AF78" i="48" s="1"/>
  <c r="AF77" i="48" s="1"/>
  <c r="Z66" i="48"/>
  <c r="Z63" i="48" s="1"/>
  <c r="Z59" i="48" s="1"/>
  <c r="AF67" i="48"/>
  <c r="AF66" i="48" s="1"/>
  <c r="AF63" i="48" s="1"/>
  <c r="AF59" i="48" s="1"/>
  <c r="AE206" i="48"/>
  <c r="AB319" i="48"/>
  <c r="AB318" i="48"/>
  <c r="T333" i="48"/>
  <c r="T16" i="48"/>
  <c r="T336" i="48" s="1"/>
  <c r="T17" i="48"/>
  <c r="X223" i="48"/>
  <c r="X222" i="48" s="1"/>
  <c r="X217" i="48" s="1"/>
  <c r="X216" i="48" s="1"/>
  <c r="R217" i="48"/>
  <c r="R216" i="48" s="1"/>
  <c r="Y16" i="48"/>
  <c r="Y336" i="48" s="1"/>
  <c r="S16" i="48"/>
  <c r="S336" i="48" s="1"/>
  <c r="Y253" i="48"/>
  <c r="V318" i="48"/>
  <c r="V319" i="48"/>
  <c r="J318" i="48"/>
  <c r="J337" i="48"/>
  <c r="Z16" i="48"/>
  <c r="Z336" i="48" s="1"/>
  <c r="R18" i="48"/>
  <c r="M334" i="48"/>
  <c r="M68" i="48"/>
  <c r="AE26" i="48" l="1"/>
  <c r="AE25" i="48" s="1"/>
  <c r="X48" i="48"/>
  <c r="K318" i="48"/>
  <c r="S334" i="48"/>
  <c r="AF116" i="48"/>
  <c r="AD16" i="48"/>
  <c r="AD336" i="48" s="1"/>
  <c r="K337" i="48"/>
  <c r="H337" i="48"/>
  <c r="H340" i="48" s="1"/>
  <c r="H319" i="48"/>
  <c r="N319" i="48" s="1"/>
  <c r="H329" i="48"/>
  <c r="H330" i="48" s="1"/>
  <c r="S68" i="48"/>
  <c r="F318" i="48"/>
  <c r="L318" i="48" s="1"/>
  <c r="R318" i="48" s="1"/>
  <c r="X318" i="48" s="1"/>
  <c r="G318" i="48"/>
  <c r="M318" i="48" s="1"/>
  <c r="S318" i="48" s="1"/>
  <c r="Y318" i="48" s="1"/>
  <c r="AC319" i="48"/>
  <c r="F329" i="48"/>
  <c r="F330" i="48" s="1"/>
  <c r="F319" i="48"/>
  <c r="W318" i="48"/>
  <c r="I319" i="48"/>
  <c r="Q319" i="48"/>
  <c r="H318" i="48"/>
  <c r="N318" i="48" s="1"/>
  <c r="T318" i="48" s="1"/>
  <c r="G319" i="48"/>
  <c r="M319" i="48" s="1"/>
  <c r="S319" i="48" s="1"/>
  <c r="Y319" i="48" s="1"/>
  <c r="AE319" i="48" s="1"/>
  <c r="G329" i="48"/>
  <c r="G330" i="48" s="1"/>
  <c r="U319" i="48"/>
  <c r="S335" i="48"/>
  <c r="S17" i="48"/>
  <c r="I340" i="48"/>
  <c r="AA319" i="48"/>
  <c r="M215" i="48"/>
  <c r="M337" i="48" s="1"/>
  <c r="M339" i="48" s="1"/>
  <c r="M338" i="48" s="1"/>
  <c r="R334" i="48"/>
  <c r="T68" i="48"/>
  <c r="T215" i="48" s="1"/>
  <c r="T337" i="48" s="1"/>
  <c r="AD69" i="48"/>
  <c r="T334" i="48"/>
  <c r="X69" i="48"/>
  <c r="X131" i="48"/>
  <c r="X130" i="48" s="1"/>
  <c r="AD59" i="48"/>
  <c r="AD333" i="48" s="1"/>
  <c r="AE131" i="48"/>
  <c r="AE130" i="48" s="1"/>
  <c r="Y63" i="48"/>
  <c r="Y59" i="48" s="1"/>
  <c r="AF72" i="48"/>
  <c r="AF69" i="48" s="1"/>
  <c r="AF131" i="48"/>
  <c r="AF130" i="48" s="1"/>
  <c r="Z35" i="48"/>
  <c r="Z333" i="48" s="1"/>
  <c r="AF35" i="48"/>
  <c r="AD217" i="48"/>
  <c r="AD216" i="48" s="1"/>
  <c r="AE217" i="48"/>
  <c r="AE216" i="48" s="1"/>
  <c r="AD131" i="48"/>
  <c r="AD130" i="48" s="1"/>
  <c r="AF17" i="48"/>
  <c r="R335" i="48"/>
  <c r="Y72" i="48"/>
  <c r="Y69" i="48" s="1"/>
  <c r="X59" i="48"/>
  <c r="X333" i="48" s="1"/>
  <c r="AE63" i="48"/>
  <c r="AE59" i="48" s="1"/>
  <c r="AE17" i="48" s="1"/>
  <c r="Z72" i="48"/>
  <c r="Z69" i="48" s="1"/>
  <c r="Y131" i="48"/>
  <c r="Y130" i="48" s="1"/>
  <c r="Y116" i="48"/>
  <c r="AE72" i="48"/>
  <c r="AE69" i="48" s="1"/>
  <c r="Z131" i="48"/>
  <c r="Z130" i="48" s="1"/>
  <c r="Y217" i="48"/>
  <c r="Y216" i="48" s="1"/>
  <c r="N340" i="48"/>
  <c r="N339" i="48"/>
  <c r="N338" i="48" s="1"/>
  <c r="X16" i="48"/>
  <c r="X336" i="48" s="1"/>
  <c r="R333" i="48"/>
  <c r="R16" i="48"/>
  <c r="R336" i="48" s="1"/>
  <c r="R17" i="48"/>
  <c r="R215" i="48" s="1"/>
  <c r="L339" i="48"/>
  <c r="L338" i="48" s="1"/>
  <c r="L340" i="48"/>
  <c r="K340" i="48"/>
  <c r="K339" i="48"/>
  <c r="F339" i="48"/>
  <c r="F338" i="48" s="1"/>
  <c r="F340" i="48"/>
  <c r="H339" i="48"/>
  <c r="H338" i="48" s="1"/>
  <c r="J340" i="48"/>
  <c r="J339" i="48"/>
  <c r="G340" i="48"/>
  <c r="G339" i="48"/>
  <c r="G338" i="48" s="1"/>
  <c r="S215" i="48" l="1"/>
  <c r="S337" i="48" s="1"/>
  <c r="S338" i="48" s="1"/>
  <c r="Z334" i="48"/>
  <c r="X68" i="48"/>
  <c r="AF318" i="48"/>
  <c r="L319" i="48"/>
  <c r="R319" i="48" s="1"/>
  <c r="X319" i="48" s="1"/>
  <c r="M340" i="48"/>
  <c r="T319" i="48"/>
  <c r="Z319" i="48" s="1"/>
  <c r="AF319" i="48" s="1"/>
  <c r="AF68" i="48"/>
  <c r="AF215" i="48" s="1"/>
  <c r="AF337" i="48" s="1"/>
  <c r="AD318" i="48"/>
  <c r="AF335" i="48"/>
  <c r="X17" i="48"/>
  <c r="X215" i="48" s="1"/>
  <c r="X337" i="48" s="1"/>
  <c r="X340" i="48" s="1"/>
  <c r="Z68" i="48"/>
  <c r="AD17" i="48"/>
  <c r="X334" i="48"/>
  <c r="AE68" i="48"/>
  <c r="AE215" i="48" s="1"/>
  <c r="AE337" i="48" s="1"/>
  <c r="X335" i="48"/>
  <c r="AF333" i="48"/>
  <c r="AF334" i="48"/>
  <c r="AD68" i="48"/>
  <c r="AD335" i="48"/>
  <c r="Z17" i="48"/>
  <c r="Z335" i="48"/>
  <c r="Y17" i="48"/>
  <c r="Y333" i="48"/>
  <c r="AE335" i="48"/>
  <c r="AE318" i="48"/>
  <c r="AE333" i="48"/>
  <c r="S340" i="48"/>
  <c r="AD334" i="48"/>
  <c r="AE334" i="48"/>
  <c r="Y335" i="48"/>
  <c r="Y334" i="48"/>
  <c r="Y68" i="48"/>
  <c r="T338" i="48"/>
  <c r="T340" i="48"/>
  <c r="R337" i="48"/>
  <c r="AD319" i="48" l="1"/>
  <c r="Z215" i="48"/>
  <c r="Z337" i="48" s="1"/>
  <c r="Z340" i="48" s="1"/>
  <c r="AD215" i="48"/>
  <c r="AD337" i="48" s="1"/>
  <c r="AD340" i="48" s="1"/>
  <c r="Y215" i="48"/>
  <c r="Y337" i="48" s="1"/>
  <c r="Y338" i="48" s="1"/>
  <c r="AF340" i="48"/>
  <c r="AF338" i="48"/>
  <c r="AE338" i="48"/>
  <c r="AE340" i="48"/>
  <c r="X338" i="48"/>
  <c r="R338" i="48"/>
  <c r="R340" i="48"/>
  <c r="AD338" i="48" l="1"/>
  <c r="Z338" i="48"/>
  <c r="Y340" i="48"/>
</calcChain>
</file>

<file path=xl/comments1.xml><?xml version="1.0" encoding="utf-8"?>
<comments xmlns="http://schemas.openxmlformats.org/spreadsheetml/2006/main">
  <authors>
    <author>Автор</author>
  </authors>
  <commentList>
    <comment ref="O2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для округления -0,05696</t>
        </r>
      </text>
    </comment>
    <comment ref="Q2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для оругления 0,56960</t>
        </r>
      </text>
    </comment>
  </commentList>
</comments>
</file>

<file path=xl/sharedStrings.xml><?xml version="1.0" encoding="utf-8"?>
<sst xmlns="http://schemas.openxmlformats.org/spreadsheetml/2006/main" count="719" uniqueCount="600">
  <si>
    <t xml:space="preserve"> 1 01 00000 00 0000 000</t>
  </si>
  <si>
    <t xml:space="preserve"> 1 01 02000 01 0000 110</t>
  </si>
  <si>
    <t xml:space="preserve"> 1 01 02010 01 0000 110</t>
  </si>
  <si>
    <t xml:space="preserve"> 1 01 02020 01 0000 110</t>
  </si>
  <si>
    <t xml:space="preserve"> 1 01 02030 01 0000 110</t>
  </si>
  <si>
    <t xml:space="preserve"> 1 01 02040 01 0000 110</t>
  </si>
  <si>
    <t xml:space="preserve"> 1 03 00000 00 0000 000</t>
  </si>
  <si>
    <t xml:space="preserve"> 1 03 02000 01 0000 110</t>
  </si>
  <si>
    <t xml:space="preserve"> 1 03 02230 01 0000 110</t>
  </si>
  <si>
    <t xml:space="preserve"> 1 03 02240 01 0000 110</t>
  </si>
  <si>
    <t xml:space="preserve"> 1 03 02250 01 0000 110</t>
  </si>
  <si>
    <t xml:space="preserve"> 1 03 02260 01 0000 110</t>
  </si>
  <si>
    <t xml:space="preserve"> 1 05 00000 00 0000 000</t>
  </si>
  <si>
    <t xml:space="preserve"> 1 05 02000 02 0000 110</t>
  </si>
  <si>
    <t xml:space="preserve"> 1 05 02010 02 0000 110</t>
  </si>
  <si>
    <t xml:space="preserve"> 1 05 02020 02 0000 110</t>
  </si>
  <si>
    <t xml:space="preserve"> 1 05 03000 01 0000 110</t>
  </si>
  <si>
    <t xml:space="preserve"> 1 05 03010 01 0000 110</t>
  </si>
  <si>
    <t xml:space="preserve"> 1 05 04000 02 0000 110</t>
  </si>
  <si>
    <t xml:space="preserve"> 1 05 04010 02 0000 110</t>
  </si>
  <si>
    <t xml:space="preserve"> 1 06 00000 00 0000 000</t>
  </si>
  <si>
    <t xml:space="preserve"> 1 06 01000 00 0000 110</t>
  </si>
  <si>
    <t xml:space="preserve"> 1 06 01020 04 0000 110</t>
  </si>
  <si>
    <t>1 06 04000 02 0000 110</t>
  </si>
  <si>
    <t>1 06 04011 02 0000 110</t>
  </si>
  <si>
    <t>1 06 04012 02 0000 110</t>
  </si>
  <si>
    <t xml:space="preserve"> 1 06 06000 00 0000 110</t>
  </si>
  <si>
    <t xml:space="preserve"> 1 06 06030 00 0000 110</t>
  </si>
  <si>
    <t xml:space="preserve"> 1 06 06032 04 0000 110</t>
  </si>
  <si>
    <t xml:space="preserve"> 1 06 06040 00 0000 110</t>
  </si>
  <si>
    <t xml:space="preserve"> 1 06 06042 04 0000 110</t>
  </si>
  <si>
    <t xml:space="preserve"> 1 08 00000 00 0000 000</t>
  </si>
  <si>
    <t xml:space="preserve"> 1 08 03000 01 0000 110</t>
  </si>
  <si>
    <t xml:space="preserve"> 1 08 03010 01 0000 110</t>
  </si>
  <si>
    <t xml:space="preserve"> 1 08 07000 01 0000 110</t>
  </si>
  <si>
    <t>1 08 07150 01 0000 110</t>
  </si>
  <si>
    <t xml:space="preserve"> 1 08 07170 01 0000 110</t>
  </si>
  <si>
    <t>1 11 00000 00 0000 000</t>
  </si>
  <si>
    <t xml:space="preserve"> 1 11 03000 00 0000 120</t>
  </si>
  <si>
    <t xml:space="preserve"> 1 11 03040 04 0000 120</t>
  </si>
  <si>
    <t>1 11 05000 00 0000 120</t>
  </si>
  <si>
    <t>1 11 05010 00 0000 120</t>
  </si>
  <si>
    <t>1 11 05012 04 0000 120</t>
  </si>
  <si>
    <t>1 11 05020 00 0000 120</t>
  </si>
  <si>
    <t>1 11 05024 04 0000 120</t>
  </si>
  <si>
    <t>1 11 05030 00 0000 120</t>
  </si>
  <si>
    <t>1 11 05034 04 0000 120</t>
  </si>
  <si>
    <t>1 11 05070 00 0000 120</t>
  </si>
  <si>
    <t>1 11 05074 04 0000 120</t>
  </si>
  <si>
    <t>1 11 07000 00 0000 120</t>
  </si>
  <si>
    <t>1 11 07010 00 0000 120</t>
  </si>
  <si>
    <t>1 11 07014 04 0000 120</t>
  </si>
  <si>
    <t xml:space="preserve"> 1 11 09000 00 0000 120</t>
  </si>
  <si>
    <t xml:space="preserve"> 1 11 09044 04 0000 120</t>
  </si>
  <si>
    <t>1 12 00000 00 0000 000</t>
  </si>
  <si>
    <t>1 12 01000 01 0000 120</t>
  </si>
  <si>
    <t>1 12 01020 01 6000 120</t>
  </si>
  <si>
    <t>1 13 00000 00 0000 000</t>
  </si>
  <si>
    <t>1 13 01000 00 0000 130</t>
  </si>
  <si>
    <t>1 13 01994 04 0000 130</t>
  </si>
  <si>
    <t>1 13 02000 00 0000 130</t>
  </si>
  <si>
    <t>1 13 02064 04 0000 130</t>
  </si>
  <si>
    <t>1 13 02994 04 0000 130</t>
  </si>
  <si>
    <t>1 14 00000 00 0000 000</t>
  </si>
  <si>
    <t xml:space="preserve"> 1 14 01000 00 0000 000</t>
  </si>
  <si>
    <t xml:space="preserve"> 1 14 01040 04 0000 410</t>
  </si>
  <si>
    <t>1 14 02000 00 0000 000</t>
  </si>
  <si>
    <t>1 14 02040 04 0000 410</t>
  </si>
  <si>
    <t>1 14 02043 04 0000 410</t>
  </si>
  <si>
    <t>1 14 06000 00 0000 000</t>
  </si>
  <si>
    <t>1 14 06010 00 0000 430</t>
  </si>
  <si>
    <t>1 14 06012 04 0000 430</t>
  </si>
  <si>
    <t>1 16 00000 00 0000 000</t>
  </si>
  <si>
    <t>2 00 00000 00 0000 000</t>
  </si>
  <si>
    <t>2 02 00000 00 0000 000</t>
  </si>
  <si>
    <t>0390002088</t>
  </si>
  <si>
    <t>0390002016</t>
  </si>
  <si>
    <t>0390002012</t>
  </si>
  <si>
    <t xml:space="preserve"> 0390002108</t>
  </si>
  <si>
    <t>0390002089</t>
  </si>
  <si>
    <t>0390002014</t>
  </si>
  <si>
    <t>0390002017</t>
  </si>
  <si>
    <t>0390002019</t>
  </si>
  <si>
    <t>0390002024</t>
  </si>
  <si>
    <t>0390002025</t>
  </si>
  <si>
    <t>0390002043</t>
  </si>
  <si>
    <t>0390002044</t>
  </si>
  <si>
    <t>0390002046</t>
  </si>
  <si>
    <t>0390002055</t>
  </si>
  <si>
    <t>0390002056</t>
  </si>
  <si>
    <t>0390002061</t>
  </si>
  <si>
    <t>0390002066</t>
  </si>
  <si>
    <t>0390002067</t>
  </si>
  <si>
    <t>0390002070</t>
  </si>
  <si>
    <t>0390002072</t>
  </si>
  <si>
    <t>0390002079</t>
  </si>
  <si>
    <t>0390002081</t>
  </si>
  <si>
    <t>0390002082</t>
  </si>
  <si>
    <t>0390002080</t>
  </si>
  <si>
    <t>0390002160</t>
  </si>
  <si>
    <t>0390002127</t>
  </si>
  <si>
    <t>0390002063</t>
  </si>
  <si>
    <t>0390002074</t>
  </si>
  <si>
    <t>Примечание</t>
  </si>
  <si>
    <t xml:space="preserve"> 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</si>
  <si>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</si>
  <si>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</si>
  <si>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</si>
  <si>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</si>
  <si>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</si>
  <si>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</si>
  <si>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</si>
  <si>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</si>
  <si>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</si>
  <si>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</si>
  <si>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</si>
  <si>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</si>
  <si>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</si>
  <si>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</si>
  <si>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</si>
  <si>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</si>
  <si>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</si>
  <si>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 городских округов</t>
  </si>
  <si>
    <t>Транспортный налог</t>
  </si>
  <si>
    <t>Транспортный налог с организаций</t>
  </si>
  <si>
    <t>Транспортный налог с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</si>
  <si>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</si>
  <si>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</si>
  <si>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</si>
  <si>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</si>
  <si>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 городских округов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</si>
  <si>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</si>
  <si>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</si>
  <si>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</si>
  <si>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</si>
  <si>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 xml:space="preserve"> неналоговые доходы</t>
  </si>
  <si>
    <t>Доходы от использования имущества, находящегося в государственной и 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</si>
  <si>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</si>
  <si>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городских округов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</si>
  <si>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</si>
  <si>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</si>
  <si>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</si>
  <si>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</si>
  <si>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</si>
  <si>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</si>
  <si>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Платежи от государственных и муниципальных унитарных предприятий</t>
  </si>
  <si>
    <t xml:space="preserve">Доходы от перечисления части прибыли  государственных и муниципальных унитарных предприятий, остающейся после уплаты налогов и иных обязательных платежей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</si>
  <si>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</si>
  <si>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</si>
  <si>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</si>
  <si>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</si>
  <si>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</si>
  <si>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</si>
  <si>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</si>
  <si>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 от оказания платных услуг (работ) 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</si>
  <si>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</si>
  <si>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</si>
  <si>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</si>
  <si>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</si>
  <si>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</si>
  <si>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</t>
  </si>
  <si>
    <t>Доходы от продажи квартир, находящихся в собственности городских округов</t>
  </si>
  <si>
    <t>Доходы от реализации имущества, находящегося в 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</si>
  <si>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 (за исключением земельных участков  бюджетных и автономных учреждений)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</si>
  <si>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</si>
  <si>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</si>
  <si>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</si>
  <si>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Безвозмездные поступления</t>
  </si>
  <si>
    <t xml:space="preserve">Дотации бюджетам городских округов на выравнивание бюджетной обеспеченности </t>
  </si>
  <si>
    <t>Дотация на поддержку мер по обеспечению сбалансированности бюджета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</si>
  <si>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</si>
  <si>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Прочие субсидии бюджетам городских округов</t>
  </si>
  <si>
    <t xml:space="preserve">  реализация мер в области государственной молодежной политики</t>
  </si>
  <si>
    <t xml:space="preserve">  адресная социальная поддержка участников образовательного процесса </t>
  </si>
  <si>
    <t>развитие единого образовательного пространства, повышение качества образовательных результатов</t>
  </si>
  <si>
    <t xml:space="preserve"> организация круглогодичного отдыха, оздоровления и занятости обучающихся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</si>
  <si>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</si>
  <si>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</si>
  <si>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</si>
  <si>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Субвенции бюджетам городских округов на выплату единовременного пособия при всех формах устройства детей, лишенных родительского попечения, в семью  </t>
  </si>
  <si>
    <t xml:space="preserve">  субвенция на  создание и функционирования комиссий по делам несовершеннолетних и защите их прав</t>
  </si>
  <si>
    <t xml:space="preserve">  субвенция на меры социальной поддержки отдельных категорий граждан</t>
  </si>
  <si>
    <t xml:space="preserve">  субвенция на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</si>
  <si>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 xml:space="preserve">  субвенция на обеспечение деятельности (оказания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</si>
  <si>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 xml:space="preserve">  субвенция на государственную социальную помощь малоимущим семьям и малоимущим одиноко проживающим гражданам</t>
  </si>
  <si>
    <t xml:space="preserve"> субвенция на обеспечение деятельности по содержанию организаций для детей-сирот и детей, оставшихся без попечения родителей</t>
  </si>
  <si>
    <t xml:space="preserve"> субвенция на обеспечение образовательной деятельности образовательных организаций по адаптированным общеобразовательным программам</t>
  </si>
  <si>
    <t xml:space="preserve">  субвенция на 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учреждений</t>
  </si>
  <si>
    <t xml:space="preserve"> субвенция на 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</si>
  <si>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 xml:space="preserve">  субвенция на осуществление функций по хранению, комплектованию, учету и использованию документов архивного фонда Кемеровской области</t>
  </si>
  <si>
    <t xml:space="preserve">  субвенция на меры социальной поддержки многодетных семей</t>
  </si>
  <si>
    <t xml:space="preserve">  субвенции на меры социальной поддержки  отдельных категорий многодетных матерей</t>
  </si>
  <si>
    <t xml:space="preserve">  субвенция на  создание административных  комиссий </t>
  </si>
  <si>
    <t>субвенция на предоставление бесплатного проезда отдельных категорий обучающихся</t>
  </si>
  <si>
    <t xml:space="preserve">  субвенция на  выплату социального пособия и возмещения расходов по гарантированному перечню услуг по погребению</t>
  </si>
  <si>
    <t xml:space="preserve">  субвенция на социальную поддержку и социального обслуживания населения в части содержания органов местного самоуправления</t>
  </si>
  <si>
    <t>Иные межбюджетные трансферты</t>
  </si>
  <si>
    <t>Межбюджетные трансферты, передаваемые бюджетам городских округов на реализацию программ местного развития и обеспечения занятости для шахтерских городов и поселков</t>
  </si>
  <si>
    <t>Предоставление негосударственными организациями грантов для получателей средств бюджетов городских округов</t>
  </si>
  <si>
    <t>Прочие безвозмездные поступления</t>
  </si>
  <si>
    <t>Прочие безвозмездные поступления в бюджеты городских округов</t>
  </si>
  <si>
    <t>ВСЕГО доходы  бюджета</t>
  </si>
  <si>
    <t>1 05 01000 00 0000 110</t>
  </si>
  <si>
    <t>1 05 01010 01 0000 110</t>
  </si>
  <si>
    <t>1 05 01020 01 0000 110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</si>
  <si>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</si>
  <si>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</si>
  <si>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</si>
  <si>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доп.норматив</t>
  </si>
  <si>
    <t>дотации на выравнивание бюджетной обеспеченности муниципальных районов (городских округов)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</si>
  <si>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</si>
  <si>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субвенция на социальную поддержку работников образовательных организаций и участников образовательного процесса</t>
  </si>
  <si>
    <t>Обеспеченье жильем социальных категорий граждан, установленных законодательством Кемеровской области</t>
  </si>
  <si>
    <t>Предел муниципального долга ( налог.неналог.- доп.норматив%)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</si>
  <si>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</si>
  <si>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</t>
  </si>
  <si>
    <t>налог.неналог</t>
  </si>
  <si>
    <t>Плата за размещение отходов производства</t>
  </si>
  <si>
    <t xml:space="preserve">Минимальный налог, зачисляемый в бюджеты субъектов Российской Федерации (за налоговые периоды, истекшие до 1 января 2016 года) </t>
  </si>
  <si>
    <t>1 05 01050 01 0000 110</t>
  </si>
  <si>
    <t xml:space="preserve">Субсидии бюджетам городских округов на реализацию мероприятий по обеспечению жильем молодых семей </t>
  </si>
  <si>
    <t xml:space="preserve">Плата за размещение твердых коммунальных отходов </t>
  </si>
  <si>
    <t>2 19 00000 00 0000 000</t>
  </si>
  <si>
    <t>0390002001</t>
  </si>
  <si>
    <t>Налоговые доходы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</si>
  <si>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i/>
        <vertAlign val="superscript"/>
        <sz val="14"/>
        <rFont val="Times"/>
        <family val="1"/>
      </rPr>
      <t>1</t>
    </r>
    <r>
      <rPr>
        <i/>
        <sz val="14"/>
        <rFont val="Times"/>
        <family val="1"/>
      </rPr>
      <t xml:space="preserve"> и 228 Налогового кодекса Российской Федерации</t>
    </r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</si>
  <si>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</si>
  <si>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 территории Российской Федерации</t>
  </si>
  <si>
    <t xml:space="preserve">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</si>
  <si>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</si>
  <si>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</si>
  <si>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</si>
  <si>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</si>
  <si>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</si>
  <si>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</si>
  <si>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</si>
  <si>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1 05 03020 01 0000 110</t>
  </si>
  <si>
    <t>Единый сельскохозяйственный налог (начисленный за период до 01.01.2011год)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</si>
  <si>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</si>
  <si>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</si>
  <si>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 xml:space="preserve"> 1 08 06000 01 0000 110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</si>
  <si>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</si>
  <si>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Неналоговые доходы</t>
  </si>
  <si>
    <t>1 12 01010 01 0000 120</t>
  </si>
  <si>
    <t>1 12 01030 01 0000 120</t>
  </si>
  <si>
    <t xml:space="preserve"> 1 12 01040 01 0000 120</t>
  </si>
  <si>
    <t xml:space="preserve"> 1 12 01041 01 0000 120</t>
  </si>
  <si>
    <t xml:space="preserve"> 1 12 01042 01 0000 120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</si>
  <si>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т.ч. казенных)</t>
  </si>
  <si>
    <t>1 17 0100 04 0000 180</t>
  </si>
  <si>
    <t>2 02 10000 00 0000 150</t>
  </si>
  <si>
    <t>2 02 15001 04 0000 150</t>
  </si>
  <si>
    <t>2 02 15002 04 0000 150</t>
  </si>
  <si>
    <t>2 02 20000 00 0000 150</t>
  </si>
  <si>
    <t>2 02 20041 04 0000 150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</si>
  <si>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</si>
  <si>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</si>
  <si>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</si>
  <si>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</si>
  <si>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2 02  25555 04 0000 150</t>
  </si>
  <si>
    <t>2 02 29999 04 0000 150</t>
  </si>
  <si>
    <t>0390002180</t>
  </si>
  <si>
    <t>2 02 30000 00 0000 150</t>
  </si>
  <si>
    <t>2 02 30013 04 0000 150</t>
  </si>
  <si>
    <t>2 02 30027 04 0000 150</t>
  </si>
  <si>
    <t>2 02 30029 04 0000 150</t>
  </si>
  <si>
    <t>2 02 35082 04 0000 150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</si>
  <si>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 </t>
  </si>
  <si>
    <t>2 02 35120 04 0000 150</t>
  </si>
  <si>
    <t>2 02 35135 04 0000 150</t>
  </si>
  <si>
    <t>2 02 35176 04 0000 150</t>
  </si>
  <si>
    <t>2 02 35260 04 0000 150</t>
  </si>
  <si>
    <t>2 02 30024 04 0000 150</t>
  </si>
  <si>
    <t xml:space="preserve">  субвенция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общеобразовательных учреждениях</t>
  </si>
  <si>
    <t>0390002121</t>
  </si>
  <si>
    <t>0390002190</t>
  </si>
  <si>
    <t>2 02 40000 00 0000 150</t>
  </si>
  <si>
    <t>2 02 45156 04 0000 150</t>
  </si>
  <si>
    <t>Безвозмездные поступления от негосударственных организаций в бюджеты городских  округов</t>
  </si>
  <si>
    <t>2 07 00000 00 0000 150</t>
  </si>
  <si>
    <t xml:space="preserve">в том числе собственная база </t>
  </si>
  <si>
    <t>% дефицита в решение</t>
  </si>
  <si>
    <t>тыс.руб. дефицит в решении</t>
  </si>
  <si>
    <t>налоговые неналоговые+ дотация</t>
  </si>
  <si>
    <t>Доходы от сдачи в аренду имущества, составляющего казну городских округов (за исключением земельных участков)</t>
  </si>
  <si>
    <t>образование платные+ прочие безв+род.плата +питание сотрудников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</si>
  <si>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</si>
  <si>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</si>
  <si>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</si>
  <si>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</si>
  <si>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1 16 01063 01 0000 140</t>
  </si>
  <si>
    <t>1 16 01113 01 0000 140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</si>
  <si>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</si>
  <si>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1 16 01053 01 0000 140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</si>
  <si>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</si>
  <si>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</si>
  <si>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1 16 01073 01 0000 140</t>
  </si>
  <si>
    <t>1 16 01193 01 0000 140</t>
  </si>
  <si>
    <t>048</t>
  </si>
  <si>
    <t>Административные штрафы, установленные Кодексом Российской Федерации об административных правонарушениях</t>
  </si>
  <si>
    <t>1 16 01000 01 0000 140</t>
  </si>
  <si>
    <t>1 16 01050 01 0000 140</t>
  </si>
  <si>
    <t>1 16 01060 01 0000 140</t>
  </si>
  <si>
    <t>1 16 01070 01 0000 140</t>
  </si>
  <si>
    <t>1 16 01110 01 0000 140</t>
  </si>
  <si>
    <t>1 16 01140 01 0000 140</t>
  </si>
  <si>
    <t>1 16 01190 01 0000 140</t>
  </si>
  <si>
    <t>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</si>
  <si>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</si>
  <si>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1 16 01200 01 0000 140</t>
  </si>
  <si>
    <t>1 16 10000 00 0000 140</t>
  </si>
  <si>
    <t>1 16 11060 01 0000 140</t>
  </si>
  <si>
    <t xml:space="preserve">Платежи, уплачиваемые в целях возмещения вреда, причиняемого автомобильным дорогам </t>
  </si>
  <si>
    <t>1 16 11000 01 0000 140</t>
  </si>
  <si>
    <t>Платежи, уплачиваемые в целях возмещения вреда</t>
  </si>
  <si>
    <t>1 16 01143 01 0000 140</t>
  </si>
  <si>
    <t xml:space="preserve"> 1 16 11064 01 0000 140</t>
  </si>
  <si>
    <t>2 02 25163 04 0000 150</t>
  </si>
  <si>
    <t>2 02 25497 04 0000 150</t>
  </si>
  <si>
    <t>Субсидии бюджетам на создание системы долговременного ухода за гражданами пожилого возраста и инвалидами</t>
  </si>
  <si>
    <t>1 16 10123 01 0000 140</t>
  </si>
  <si>
    <t>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</si>
  <si>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</si>
  <si>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0390002210</t>
  </si>
  <si>
    <t>2 02 35469 04 0000 150</t>
  </si>
  <si>
    <t>Субвенции бюджетам городских округов на проведение Всероссийской переписи населения 2020год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</si>
  <si>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</si>
  <si>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2 02 49999 04 0000  150</t>
  </si>
  <si>
    <t>государственная поддержка отрасли культуры</t>
  </si>
  <si>
    <t>2 02 49001 04 0000 150</t>
  </si>
  <si>
    <t>Межбюджетные трансферты, передаваемые бюджетам городских округов, за счет средств резервного фонда Правительства Российской Федерации</t>
  </si>
  <si>
    <t>2 02 39001 04 0000 150</t>
  </si>
  <si>
    <t>Субвенции бюджетам городских округов за счет средств резервного фонда Правительства Российской Федерации</t>
  </si>
  <si>
    <t>2 04 04000 04 0000 150</t>
  </si>
  <si>
    <t>2 04 04010 04 0000 150</t>
  </si>
  <si>
    <t xml:space="preserve">Прочие межбюджетные трансферты, передаваемые бюджетам городских округов в т.ч.
</t>
  </si>
  <si>
    <t>390002193</t>
  </si>
  <si>
    <t>Стажировка выпускников образовательных организаций в целях приобретения ими опыта работы в рамках мероприятий по содействию занятости населения</t>
  </si>
  <si>
    <t>Реконструкция, ремонт и приведение в надлежащее состояние объектов трудовой доблести и воинской славы, обустройство иных памятных мест, а также благоустройство прилегающей к указанным объектам территории</t>
  </si>
  <si>
    <t>0390002199</t>
  </si>
  <si>
    <t>Устройство многофункциональных спортивных площадок</t>
  </si>
  <si>
    <t>390002219</t>
  </si>
  <si>
    <t>1 14 02042 04 0000 440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</si>
  <si>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</si>
  <si>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1 11 05034 04 0100 120</t>
  </si>
  <si>
    <t>1 11 05074 04 0100 120</t>
  </si>
  <si>
    <t>1 11 05074 04 0200 120</t>
  </si>
  <si>
    <t>Доходы от сдачи в аренду имущества, составляющего казну городских округов (за исключением земельных участков)пеня</t>
  </si>
  <si>
    <t xml:space="preserve"> 1 11 09044 04 0001 120</t>
  </si>
  <si>
    <t xml:space="preserve"> 1 11 09044 04 0002 120</t>
  </si>
  <si>
    <t>1 14 03040 04 0000  440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</si>
  <si>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</si>
  <si>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1 16 11050 01 0000 140</t>
  </si>
  <si>
    <t xml:space="preserve"> 1 08 07173 01 1000 110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</si>
  <si>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округов(перерасчеты, недоимка и задолженность по соответствующему платежу, в том числе по отмененному)</t>
  </si>
  <si>
    <t>1 13 01994 04 0052 130</t>
  </si>
  <si>
    <t>1 13 02994 04 0006 130</t>
  </si>
  <si>
    <t>1 13 01994 04 0009 130</t>
  </si>
  <si>
    <t>Прочие доходы от оказания платных услуг (работ) получателями средств бюджетов городских округов(прочие доходы)</t>
  </si>
  <si>
    <t>Прочие доходы от компенсации затрат бюджетов городских округов (родительская плата)</t>
  </si>
  <si>
    <t>1 16 01083 01 0000 140</t>
  </si>
  <si>
    <t>1 16 01153 01 0000 140</t>
  </si>
  <si>
    <t>1 08 07150 01 1000 110</t>
  </si>
  <si>
    <t>Государственная пошлина за выдачу разрешения на установку рекламной конструкции (перерасчеты, недоимка и задолженность по соответствующему платежу, в том числе по отмененному)</t>
  </si>
  <si>
    <t xml:space="preserve"> 1 14 01040 04 0001 410</t>
  </si>
  <si>
    <t xml:space="preserve"> 1 14 01040 04 0002 410</t>
  </si>
  <si>
    <t>Доходы от продажи квартир, находящихся в собственности городских округов(п муниципальный жилищный займ)</t>
  </si>
  <si>
    <t>390002225</t>
  </si>
  <si>
    <t>резервный фонд Правительства Кемеровской области</t>
  </si>
  <si>
    <r>
      <t xml:space="preserve">Доходы, получаемые в виде </t>
    </r>
    <r>
      <rPr>
        <b/>
        <sz val="14"/>
        <rFont val="Times"/>
        <family val="1"/>
      </rPr>
      <t>арендной платы за земельные участки,</t>
    </r>
    <r>
      <rPr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  </r>
  </si>
  <si>
    <t>Прочие доходы от оказания платных услуг (работ) получателями средств бюджетов городских округов(доходы от платных услуг, оказываемых казенными учреждениями городских округов)</t>
  </si>
  <si>
    <t>2 04 04020 04 0000 150</t>
  </si>
  <si>
    <t>Поступления  от денежных пожертвований, предоставляемых негосударственными организациями получателям средств бюджетов городских округов</t>
  </si>
  <si>
    <t>2 02 25304 04 0000 150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</si>
  <si>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</si>
  <si>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2 02 25527 04 0000 150</t>
  </si>
  <si>
    <t>Субсидии бюджетам городских округов на государственную поддержку малого и среднего предпринимательства в субъектах Российской Федерации</t>
  </si>
  <si>
    <t>1 11 05024 04 0100 120</t>
  </si>
  <si>
    <t>1 14 02043 04 0100 410</t>
  </si>
  <si>
    <t>20-58340-00000-00000</t>
  </si>
  <si>
    <t xml:space="preserve">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оказывающим социальные услуги гражданам, у которых выявлена новая коронавирусная инфекция, и лицам из групп риска заражения новой коронавирусной инфекцией, за счет средств резервного фонда Правительства Российской Федерации</t>
  </si>
  <si>
    <t>20-58370-00000-00000</t>
  </si>
  <si>
    <t xml:space="preserve"> финансовому обеспечению расходов, связанных с оплатой отпусков и выплатой компенсации за неиспользованные отпуска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</si>
  <si>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казенных), в части реализации основных средств по указанному имуществу</t>
  </si>
  <si>
    <t>Доходы от продажи квартир, находящихся в собственности городских округов(проценты за пользование муниципальным жилищным займом)</t>
  </si>
  <si>
    <t xml:space="preserve">Безвозмездные поступления от других бюджетов бюджетной системы 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</si>
  <si>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</si>
  <si>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</si>
  <si>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Субвенции бюджетам городских округов на выполнение передаваемых полномочий субъектов Российской Федерации , в том числе:</t>
  </si>
  <si>
    <t xml:space="preserve">Прочие доходы от использования имущества и прав, находящихся в государственной и муниципальной собственности(за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</t>
  </si>
  <si>
    <t xml:space="preserve"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</si>
  <si>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</si>
  <si>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</si>
  <si>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</si>
  <si>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</si>
  <si>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</si>
  <si>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</si>
  <si>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</si>
  <si>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</si>
  <si>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</si>
  <si>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</si>
  <si>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</si>
  <si>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</si>
  <si>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</si>
  <si>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</si>
  <si>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</si>
  <si>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</si>
  <si>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</si>
  <si>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Субсидии бюджетам городских округов на реализацию программ формирования современной городской среды</t>
  </si>
  <si>
    <t>2 02 35134 04 0000 150</t>
  </si>
  <si>
    <t>1 13 02994 04 0003 130</t>
  </si>
  <si>
    <t>Дотации бюджетам бюджетной системы Российской Федерации</t>
  </si>
  <si>
    <t xml:space="preserve">
Невыясненные поступления, зачисляемые в бюджеты городских округов
</t>
  </si>
  <si>
    <t>1 11 05012 04 0100 120</t>
  </si>
  <si>
    <t>1 11 05012 04 0200 120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</si>
  <si>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</t>
  </si>
  <si>
    <t>2 07 04050 04 0009 150</t>
  </si>
  <si>
    <t>2 07 04050 04 0300 150</t>
  </si>
  <si>
    <t>2 07 04050 04 0053 150</t>
  </si>
  <si>
    <t>1</t>
  </si>
  <si>
    <t>2</t>
  </si>
  <si>
    <t>3</t>
  </si>
  <si>
    <t>4</t>
  </si>
  <si>
    <t>5</t>
  </si>
  <si>
    <t>6</t>
  </si>
  <si>
    <t xml:space="preserve"> 1 01 02080 01 0000 110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</si>
  <si>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 (сумма налога (сбора)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</si>
  <si>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(средства, полученные по договорам социального найма жилья )</t>
  </si>
  <si>
    <t>Прочие доходы от компенсации затрат бюджетов городских округов (возврат дебиторской задолженности прошлых лет)</t>
  </si>
  <si>
    <t>Средства от распоряжения и реализации выморочного и иного имущества, обращенного в собственность городских округов (в части реализации материальных запасов по указанному имуществу)</t>
  </si>
  <si>
    <t>1 16 01053 01 9000 140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</si>
  <si>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</si>
  <si>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1 16 01063 01 9000 140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</si>
  <si>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</si>
  <si>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1 16 01073 01 0027 140</t>
  </si>
  <si>
    <t>1 16 01080 01 0000 140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</si>
  <si>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</si>
  <si>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1 16 01083 01 0281 140</t>
  </si>
  <si>
    <t>1 16 01084 01 0000 140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</si>
  <si>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</si>
  <si>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1 16 01143 01 9000 140</t>
  </si>
  <si>
    <t>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</si>
  <si>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</t>
  </si>
  <si>
    <t>1 16 01153 01 0005 140</t>
  </si>
  <si>
    <t>1 16 01153 01 9000 140</t>
  </si>
  <si>
    <t>1 16 01193 01 0005 140</t>
  </si>
  <si>
    <t>1 16 01193 01 0007 140</t>
  </si>
  <si>
    <t>1 16 01203 01 0000 140</t>
  </si>
  <si>
    <t>1 16 01203 01 0021 140</t>
  </si>
  <si>
    <t>1 16 01203 01 9000 140</t>
  </si>
  <si>
    <t>1 17 00000 00 0000 000</t>
  </si>
  <si>
    <t>Прочие неналоговые доходы</t>
  </si>
  <si>
    <t>1 17 15020 04 0101 150</t>
  </si>
  <si>
    <t xml:space="preserve">Инициативные платежи, зачисляемые в бюджеты городских округов (на реализацию проектов инициативного бюджетирования "Твой Кузбасс - твоя инициатива" в Кемеровской области)  </t>
  </si>
  <si>
    <t>Итого налоговые и неналоговые доходы</t>
  </si>
  <si>
    <t>2 02 25491 04 0000 150</t>
  </si>
  <si>
    <t>Субсидии бюджетам городских округов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</si>
  <si>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профилактика безнадзорности и правонарушений несовершеннолетних</t>
  </si>
  <si>
    <t xml:space="preserve">создание новых мест в образовательных организациях различных типов для реализации дополнительных общеразвивающих программ всех направленностей </t>
  </si>
  <si>
    <t xml:space="preserve"> создание центров цифрового образования детей</t>
  </si>
  <si>
    <t xml:space="preserve">   ежемесячная выплата стимулирующего характера работникам муниципальных библиотек, муниципальных музеев и культурно- досуговых учреждений </t>
  </si>
  <si>
    <t>этнокультурное развитие наций и народностей Кемеровской области-Кузбасса</t>
  </si>
  <si>
    <t xml:space="preserve">мероприятия по укреплению единства российской нации и этнокультурному развитию народов России </t>
  </si>
  <si>
    <t>реализация мероприятий по капитальному ремонту и оснащению общеобразовательных организаций Кемеровской области-Кузбасс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</si>
  <si>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 "Об обеспечении жильем ветеранов Великой Отечественной войны 1941 - 1945 годов"</t>
  </si>
  <si>
    <t>0390002230</t>
  </si>
  <si>
    <t>2 02 45303 04 0000 150</t>
  </si>
  <si>
    <t>2 07 04050 04 0000 150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</si>
  <si>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</si>
  <si>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011</t>
  </si>
  <si>
    <t>012</t>
  </si>
  <si>
    <t>874</t>
  </si>
  <si>
    <t>911</t>
  </si>
  <si>
    <t>1 16 01053 01 0035 140</t>
  </si>
  <si>
    <t>1 16 01063 01 0101 140</t>
  </si>
  <si>
    <t>1 16 01063 01 0023 140</t>
  </si>
  <si>
    <t>1 16 01063 01 0091 140</t>
  </si>
  <si>
    <t>1 16 01063 01 0009 140</t>
  </si>
  <si>
    <t>1 16 01073 01 0017 140</t>
  </si>
  <si>
    <t>1 16 01073 01 9000 140</t>
  </si>
  <si>
    <t>1 16 01083 01 0028 140</t>
  </si>
  <si>
    <t>1 16 01143 01 0002 140</t>
  </si>
  <si>
    <t>1 16 01143 01 0016 140</t>
  </si>
  <si>
    <t>1 16 01153 01 0006 140</t>
  </si>
  <si>
    <t>1 16 01153 01 0012 140</t>
  </si>
  <si>
    <t>1 16 01193 01 0013 140</t>
  </si>
  <si>
    <t>1 16 01193 01 0029 140</t>
  </si>
  <si>
    <t>1 16 01193 01 0401 140</t>
  </si>
  <si>
    <t>1 16 01193 01 9000 140</t>
  </si>
  <si>
    <t>1 16 01203 01 0013 140</t>
  </si>
  <si>
    <t>1 16 01203 01 0010 140</t>
  </si>
  <si>
    <t>1 16 01203 01 0008 140</t>
  </si>
  <si>
    <t>1 16 01170 01 0000 140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</si>
  <si>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</si>
  <si>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1 16 01173 01 0000 140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</si>
  <si>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</si>
  <si>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1 16 01173 01 0007 140</t>
  </si>
  <si>
    <t>1 16 01173 01 0008 140</t>
  </si>
  <si>
    <t>1 16 01173 01 9000 140</t>
  </si>
  <si>
    <t>1 16 07090 04 0000 140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</si>
  <si>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</si>
  <si>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1 16 10123 01 0041 140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</si>
  <si>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</si>
  <si>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несовершеннолетнего в процесс потребления табака)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</si>
  <si>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</si>
  <si>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прав. Прочие доходы от оказания платных услуг  (работ) получателями средств бюджетов городских округов  (прочие доходы)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</si>
  <si>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</si>
  <si>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прав. Прочие безвозмездные поступления в бюджеты городских округов (реализация дополнительных мер поддержки детей - сирот)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</si>
  <si>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</si>
  <si>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прав. штрафы за непредставление сведений (информации)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</si>
  <si>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</si>
  <si>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незаконную рубку, повреждение лесных насаждений или самовольное выкапывание в лесах деревьев, кустарников, лиан)</t>
  </si>
  <si>
    <t>Административные штрафы, установленные Главой 8 Кодекса Российской Федерации об административных правонарушениях, за администраАдминистративные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требований лесного законодательства об учете древесины и сделок с ней)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</si>
  <si>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(Прочие поступления от денежных взысканий (штрафов) и иных сумм в возмещение ущерба, зачисляемые  в бюджеты городских округов (штрафы комиссии по  делам несовершеннолетних))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</si>
  <si>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(оздоровительная кампания детей Кузбасса)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</si>
  <si>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</si>
  <si>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</si>
  <si>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(Прочие доходы от компенсации затрат бюджетов городских округов (поступление родительской платы за присмотр и уход за детьми в организациях дошкольного образования  (по казенным учреждениям)))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</si>
  <si>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</si>
  <si>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((иные штрафы))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</si>
  <si>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</si>
  <si>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((штрафы за заведомо ложный вызов специализированных служб))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</si>
  <si>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</si>
  <si>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</si>
  <si>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прав. (иные штрафы)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</si>
  <si>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</si>
  <si>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</si>
  <si>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((штрафы за незаконный оборот наркотических средств, психотропных веществ или их аналогов и незаконные приобретение, хранение, перевозка растений, содержащих наркотические средства или психотропные вещества, либо их частей, содержащих наркотические средства или психотропные вещества))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</si>
  <si>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</si>
  <si>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((штрафы за заведомо ложный вызов специализированных служб))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</si>
  <si>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</si>
  <si>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</si>
  <si>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1 16 07000 04 0000 140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</si>
  <si>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РФ</t>
  </si>
  <si>
    <t xml:space="preserve"> 2 02 25299 04 0000 150</t>
  </si>
  <si>
    <t xml:space="preserve">Субсидии бюджетам городских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
</t>
  </si>
  <si>
    <t>доп%</t>
  </si>
  <si>
    <t>13+25,26=38,26</t>
  </si>
  <si>
    <t>13+25,01=38,01</t>
  </si>
  <si>
    <t>13+24,70=37,70</t>
  </si>
  <si>
    <t>дефицит 5%</t>
  </si>
  <si>
    <r>
      <t>ДОРОЖНЫЙ ФОНД</t>
    </r>
    <r>
      <rPr>
        <b/>
        <sz val="14"/>
        <color theme="7" tint="-0.249977111117893"/>
        <rFont val="Arial"/>
        <family val="2"/>
        <charset val="204"/>
      </rPr>
      <t xml:space="preserve"> </t>
    </r>
    <r>
      <rPr>
        <b/>
        <i/>
        <sz val="14"/>
        <color theme="7" tint="-0.249977111117893"/>
        <rFont val="Arial"/>
        <family val="2"/>
        <charset val="204"/>
      </rPr>
      <t xml:space="preserve">(акцизы, транспортный налог) </t>
    </r>
  </si>
  <si>
    <t>платные( 1 1301000)</t>
  </si>
  <si>
    <t>прочие безвозмездные (2 07 0000)</t>
  </si>
  <si>
    <t>гранты</t>
  </si>
  <si>
    <t>аренда казна(1 11 05070)</t>
  </si>
  <si>
    <t>реализ. Имущества(1 14 00000)</t>
  </si>
  <si>
    <t>(1 13 02994)  вт.ч. родительская плата</t>
  </si>
  <si>
    <t>Налоговые неналоговые +дотация- (платные ,род.плата, дорожн.фонд, доходов от аренды( казна КУМИ 7310), реализация имущества)</t>
  </si>
  <si>
    <t>Начальник финансового управления администрации  Анжеро-Судженского городского округа  -                                                                      Е.Н. Зачиняева</t>
  </si>
  <si>
    <t>Е.Н. Зачиняева</t>
  </si>
  <si>
    <t xml:space="preserve"> социальное обслуживание граждан, достигших возраста 18 лет, признанных нуждающимися в социальном обслуживании, за исключением государственного полномочия по социальному обслуживанию граждан пожилого возраста и инвалидов, граждан, находящихся в трудной жизненной ситуации, в государственных организациях социального обслуживания </t>
  </si>
  <si>
    <t xml:space="preserve">Код </t>
  </si>
  <si>
    <t xml:space="preserve"> содержание и обустройство сибиреязвенных захоронений и скотомогильников (биометрических ям)</t>
  </si>
  <si>
    <t xml:space="preserve"> организация мероприятий при осуществлении деятельности по обращению с животными без владельцев</t>
  </si>
  <si>
    <t xml:space="preserve"> субвенции на компенсацию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</t>
  </si>
  <si>
    <t xml:space="preserve"> обеспечение мер социальной поддержки ветеранов труда</t>
  </si>
  <si>
    <t xml:space="preserve"> обеспечение мер социальной поддержки ветеранов ВОВ, проработавших в тылу в период с 22 июня 1941 года по 9 мая 1945 года, но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ВОВ</t>
  </si>
  <si>
    <t xml:space="preserve"> 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</si>
  <si>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 xml:space="preserve"> выплаты единовременного пособия гражданам усыновившим детей-сирот и детей оставшихся без попечения родителей</t>
  </si>
  <si>
    <t xml:space="preserve"> субвенция на обеспечение государственных гарантий реализации прав граждан на получение общедоступного и бесплатного дошкольного образования в муниципальных  дошкольных образовательных организациях</t>
  </si>
  <si>
    <t xml:space="preserve"> 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</t>
  </si>
  <si>
    <t>Доходы  бюджета муниципального образования  "Анжеро-Судженский городской округ" по группам, подгруппам, статьям, подстатьям, элементам, видам (подвидам) доходов бюджетов Российской Федерации на 2022 год и плановый период 2023 и 2024 годов</t>
  </si>
  <si>
    <t>(тыс. руб.)</t>
  </si>
  <si>
    <t xml:space="preserve">Приложение 1 </t>
  </si>
  <si>
    <t>к решению  Совета народных депутатов Анжеро-Судженского городского округа</t>
  </si>
  <si>
    <t>2022г.</t>
  </si>
  <si>
    <t>2023г.</t>
  </si>
  <si>
    <t>2024г.</t>
  </si>
  <si>
    <r>
      <t xml:space="preserve">Доходы, получаемые в виде </t>
    </r>
    <r>
      <rPr>
        <b/>
        <i/>
        <sz val="14"/>
        <rFont val="Times"/>
        <family val="1"/>
      </rPr>
      <t>арендной платы за земельные участки,</t>
    </r>
    <r>
      <rPr>
        <i/>
        <sz val="14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участков(перерасчеты, недоимка, задолженность по платежу)</t>
    </r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</si>
  <si>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учреждений)(перерасчеты, недоимка, задолженность по платежу)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</si>
  <si>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учреждений)перерасчеты, недоимка, задолженность по платежу</t>
  </si>
  <si>
    <t>Доходы от сдачи в аренду имущества, составляющего казну городских округов (за исключением земельных участков)перерасчеты, недоимка, задолженность по платежу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</si>
  <si>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том числе казенных) (средства, полученные по договорам коммерческого найма жилья)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</si>
  <si>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 , в т.ч. казенных), в части реализации основных средств по указанному имуществу(перерасчеты, недоимка, задолженность по платежу)</t>
  </si>
  <si>
    <t>Прочие безвозмездные поступления в бюджеты городских округов(на реализацию проектов инициативного бюджетирования "Твой Кузбасс-твоя инициатива" в Кемеровской области)</t>
  </si>
  <si>
    <r>
      <t xml:space="preserve">Доходы, получаемые в виде </t>
    </r>
    <r>
      <rPr>
        <b/>
        <i/>
        <sz val="14"/>
        <color rgb="FFFF0000"/>
        <rFont val="Times"/>
        <family val="1"/>
      </rPr>
      <t>арендной платы за земельные участки,</t>
    </r>
    <r>
      <rPr>
        <i/>
        <sz val="14"/>
        <color rgb="FFFF0000"/>
        <rFont val="Times"/>
        <family val="1"/>
      </rPr>
      <t xml:space="preserve">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участков(пеня)</t>
    </r>
  </si>
  <si>
    <t xml:space="preserve"> финансовое обеспечение дорожной деятельности в отношении дорог общего пользования местного значения на 2022 год</t>
  </si>
  <si>
    <t>Платежи в целях возмещения причиненного ущерба (убытков)</t>
  </si>
  <si>
    <t>первое чтение</t>
  </si>
  <si>
    <t>2 02 25219 04 0000 150</t>
  </si>
  <si>
    <t>Субсидии бюджетам городских округов на создание центров цифрового образования детей</t>
  </si>
  <si>
    <t>2 02 25519 04 0000 150</t>
  </si>
  <si>
    <t>Субсидии бюджетам городских округов на поддержку отрасли культуры</t>
  </si>
  <si>
    <t>2 02 25750 02 0000 150</t>
  </si>
  <si>
    <t>Субсидии на реализацию мероприятий по модернизации школьных систем образования</t>
  </si>
  <si>
    <t>развитие физической культуры и массового спорта</t>
  </si>
  <si>
    <t>390002258</t>
  </si>
  <si>
    <t>реализация мер по подготовке спортивного резерва на 2022год</t>
  </si>
  <si>
    <t>Приложение к пояснительной записке</t>
  </si>
  <si>
    <t>Е.Н.Зачиняева</t>
  </si>
  <si>
    <t>915
900</t>
  </si>
  <si>
    <t>Доходы от оказания платных услуг (работ) и компенсации затрат  государства</t>
  </si>
  <si>
    <t>2022 год</t>
  </si>
  <si>
    <t>2023 год</t>
  </si>
  <si>
    <t>Наименование групп, подгрупп, статей, подстатей, элементов, видов (подвидов), кодов  классификации доходов</t>
  </si>
  <si>
    <t>2024 год</t>
  </si>
  <si>
    <t>Начальник финансового управления администрации                                                                         Анжеро-Судженского городского округа -</t>
  </si>
  <si>
    <t>от     08.2022 №  _______</t>
  </si>
  <si>
    <t>от 21.12.2021 №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</si>
</sst>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"/>
    <numFmt numFmtId="165" formatCode="0.00000"/>
    <numFmt numFmtId="166" formatCode="0.000000"/>
    <numFmt numFmtId="167" formatCode="0.0000"/>
  </numFmts>
  <fonts count="8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"/>
      <family val="1"/>
    </font>
    <font>
      <b/>
      <i/>
      <sz val="14"/>
      <name val="Times"/>
      <family val="1"/>
    </font>
    <font>
      <sz val="14"/>
      <name val="Times"/>
      <family val="1"/>
    </font>
    <font>
      <b/>
      <sz val="16"/>
      <name val="Times"/>
      <family val="1"/>
    </font>
    <font>
      <b/>
      <sz val="14"/>
      <color rgb="FFFF0000"/>
      <name val="Times"/>
      <family val="1"/>
    </font>
    <font>
      <sz val="14"/>
      <color theme="1"/>
      <name val="Times"/>
      <family val="1"/>
    </font>
    <font>
      <sz val="16"/>
      <color theme="1"/>
      <name val="Calibri"/>
      <family val="2"/>
      <scheme val="minor"/>
    </font>
    <font>
      <b/>
      <i/>
      <u/>
      <sz val="14"/>
      <name val="Times"/>
      <family val="1"/>
    </font>
    <font>
      <i/>
      <sz val="14"/>
      <name val="Times"/>
      <family val="1"/>
    </font>
    <font>
      <sz val="11"/>
      <color rgb="FFFF0000"/>
      <name val="Calibri"/>
      <family val="2"/>
      <scheme val="minor"/>
    </font>
    <font>
      <b/>
      <i/>
      <sz val="14"/>
      <color rgb="FFFF0000"/>
      <name val="Times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Times"/>
      <family val="1"/>
    </font>
    <font>
      <i/>
      <sz val="11"/>
      <name val="Calibri"/>
      <family val="2"/>
      <scheme val="minor"/>
    </font>
    <font>
      <b/>
      <sz val="16"/>
      <color rgb="FFFF0000"/>
      <name val="Times"/>
      <family val="1"/>
    </font>
    <font>
      <sz val="10"/>
      <color theme="1"/>
      <name val="Calibri"/>
      <family val="2"/>
      <scheme val="minor"/>
    </font>
    <font>
      <i/>
      <vertAlign val="superscript"/>
      <sz val="14"/>
      <name val="Times"/>
      <family val="1"/>
    </font>
    <font>
      <sz val="11"/>
      <color theme="8" tint="-0.499984740745262"/>
      <name val="Calibri"/>
      <family val="2"/>
      <scheme val="minor"/>
    </font>
    <font>
      <b/>
      <u/>
      <sz val="14"/>
      <color rgb="FFFF0000"/>
      <name val="Times"/>
      <family val="1"/>
    </font>
    <font>
      <b/>
      <sz val="11"/>
      <color theme="1"/>
      <name val="Calibri"/>
      <family val="2"/>
      <scheme val="minor"/>
    </font>
    <font>
      <b/>
      <i/>
      <sz val="14"/>
      <color theme="9" tint="-0.499984740745262"/>
      <name val="Times"/>
      <family val="1"/>
    </font>
    <font>
      <i/>
      <sz val="11"/>
      <color theme="9" tint="-0.499984740745262"/>
      <name val="Calibri"/>
      <family val="2"/>
      <scheme val="minor"/>
    </font>
    <font>
      <sz val="10"/>
      <name val="Times"/>
      <family val="1"/>
    </font>
    <font>
      <b/>
      <sz val="14"/>
      <name val="Arial"/>
      <family val="2"/>
      <charset val="204"/>
    </font>
    <font>
      <sz val="14"/>
      <color rgb="FFFF0000"/>
      <name val="Times"/>
      <family val="1"/>
    </font>
    <font>
      <i/>
      <sz val="14"/>
      <color rgb="FFFF0000"/>
      <name val="Times"/>
      <family val="1"/>
    </font>
    <font>
      <sz val="14"/>
      <name val="Times New Roman"/>
      <family val="1"/>
      <charset val="204"/>
    </font>
    <font>
      <b/>
      <sz val="11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theme="7" tint="-0.249977111117893"/>
      <name val="Arial"/>
      <family val="2"/>
      <charset val="204"/>
    </font>
    <font>
      <b/>
      <i/>
      <sz val="14"/>
      <color theme="7" tint="-0.249977111117893"/>
      <name val="Arial"/>
      <family val="2"/>
      <charset val="204"/>
    </font>
    <font>
      <i/>
      <sz val="14"/>
      <name val="Times New Roman"/>
      <family val="1"/>
      <charset val="204"/>
    </font>
    <font>
      <sz val="16"/>
      <name val="Calibri"/>
      <family val="2"/>
      <scheme val="minor"/>
    </font>
    <font>
      <sz val="12"/>
      <color theme="1"/>
      <name val="Times"/>
      <family val="1"/>
    </font>
    <font>
      <b/>
      <sz val="12"/>
      <name val="Times"/>
      <family val="1"/>
    </font>
    <font>
      <b/>
      <sz val="12"/>
      <color rgb="FFFF0000"/>
      <name val="Times"/>
      <family val="1"/>
    </font>
    <font>
      <sz val="12"/>
      <name val="Times"/>
      <family val="1"/>
    </font>
    <font>
      <sz val="12"/>
      <color rgb="FFFF0000"/>
      <name val="Times"/>
      <family val="1"/>
    </font>
    <font>
      <i/>
      <sz val="12"/>
      <color theme="9" tint="-0.499984740745262"/>
      <name val="Times"/>
      <family val="1"/>
    </font>
    <font>
      <sz val="8"/>
      <name val="Arial Cyr"/>
      <family val="2"/>
      <charset val="204"/>
    </font>
    <font>
      <b/>
      <sz val="11"/>
      <name val="Arial CYR"/>
      <family val="2"/>
      <charset val="204"/>
    </font>
    <font>
      <u/>
      <sz val="8"/>
      <name val="Arial CYR"/>
      <family val="2"/>
      <charset val="204"/>
    </font>
    <font>
      <sz val="7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color theme="5"/>
      <name val="Times"/>
      <family val="1"/>
    </font>
    <font>
      <b/>
      <sz val="16"/>
      <color theme="1"/>
      <name val="Calibri"/>
      <family val="2"/>
      <charset val="204"/>
      <scheme val="minor"/>
    </font>
    <font>
      <sz val="11"/>
      <color theme="9" tint="-0.249977111117893"/>
      <name val="Calibri"/>
      <family val="2"/>
      <scheme val="minor"/>
    </font>
    <font>
      <b/>
      <sz val="14"/>
      <color theme="4" tint="-0.249977111117893"/>
      <name val="Times"/>
      <family val="1"/>
    </font>
    <font>
      <sz val="16"/>
      <name val="Times"/>
      <family val="1"/>
    </font>
    <font>
      <sz val="16"/>
      <color theme="1"/>
      <name val="Times New Roman"/>
      <family val="1"/>
      <charset val="204"/>
    </font>
    <font>
      <sz val="16"/>
      <color rgb="FFFF0000"/>
      <name val="Times"/>
      <family val="1"/>
    </font>
    <font>
      <b/>
      <sz val="16"/>
      <color theme="4" tint="-0.249977111117893"/>
      <name val="Times"/>
      <family val="1"/>
    </font>
    <font>
      <b/>
      <sz val="12"/>
      <name val="Times New Roman"/>
      <family val="1"/>
      <charset val="204"/>
    </font>
    <font>
      <b/>
      <sz val="18"/>
      <name val="Times"/>
      <family val="1"/>
    </font>
    <font>
      <sz val="16"/>
      <color theme="3"/>
      <name val="Times"/>
      <family val="1"/>
    </font>
    <font>
      <b/>
      <i/>
      <u/>
      <sz val="14"/>
      <color rgb="FFFF0000"/>
      <name val="Times"/>
      <family val="1"/>
    </font>
    <font>
      <b/>
      <i/>
      <u/>
      <sz val="14"/>
      <color theme="4" tint="-0.249977111117893"/>
      <name val="Times"/>
      <family val="1"/>
    </font>
    <font>
      <b/>
      <sz val="16"/>
      <name val="Calibri"/>
      <family val="2"/>
      <charset val="204"/>
      <scheme val="minor"/>
    </font>
    <font>
      <b/>
      <i/>
      <sz val="14"/>
      <color theme="4" tint="-0.249977111117893"/>
      <name val="Times"/>
      <family val="1"/>
    </font>
    <font>
      <b/>
      <sz val="12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name val="Times"/>
      <charset val="204"/>
    </font>
    <font>
      <b/>
      <sz val="14"/>
      <color theme="3" tint="-0.249977111117893"/>
      <name val="Times"/>
      <family val="1"/>
    </font>
    <font>
      <b/>
      <u/>
      <sz val="14"/>
      <color theme="4" tint="-0.249977111117893"/>
      <name val="Times"/>
      <family val="1"/>
    </font>
    <font>
      <b/>
      <sz val="12"/>
      <color theme="0"/>
      <name val="Times"/>
      <family val="1"/>
    </font>
    <font>
      <b/>
      <sz val="10"/>
      <color rgb="FFFF0000"/>
      <name val="Times"/>
      <family val="1"/>
    </font>
    <font>
      <b/>
      <sz val="10"/>
      <color theme="4" tint="-0.249977111117893"/>
      <name val="Times"/>
      <family val="1"/>
    </font>
    <font>
      <sz val="10"/>
      <color theme="1"/>
      <name val="Times"/>
      <family val="1"/>
    </font>
    <font>
      <sz val="10"/>
      <color theme="1"/>
      <name val="Times New Roman"/>
      <family val="1"/>
      <charset val="204"/>
    </font>
    <font>
      <b/>
      <sz val="12"/>
      <color theme="3"/>
      <name val="Times"/>
      <family val="1"/>
    </font>
    <font>
      <i/>
      <sz val="14"/>
      <color theme="3"/>
      <name val="Times"/>
      <family val="1"/>
    </font>
    <font>
      <b/>
      <sz val="12"/>
      <color theme="3"/>
      <name val="Times New Roman"/>
      <family val="1"/>
      <charset val="204"/>
    </font>
    <font>
      <i/>
      <sz val="14"/>
      <color theme="3"/>
      <name val="Times New Roman"/>
      <family val="1"/>
      <charset val="204"/>
    </font>
    <font>
      <sz val="14"/>
      <color theme="3"/>
      <name val="Times"/>
      <family val="1"/>
    </font>
    <font>
      <sz val="12"/>
      <color theme="3"/>
      <name val="Times"/>
      <family val="1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6"/>
      <color theme="8" tint="-0.249977111117893"/>
      <name val="Times"/>
      <family val="1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6"/>
      <color theme="6" tint="-0.249977111117893"/>
      <name val="Times"/>
      <family val="1"/>
    </font>
    <font>
      <b/>
      <sz val="12"/>
      <color theme="7" tint="-0.249977111117893"/>
      <name val="Times"/>
      <family val="1"/>
    </font>
    <font>
      <sz val="14"/>
      <name val="Calibri"/>
      <family val="2"/>
      <scheme val="minor"/>
    </font>
    <font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A95A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2" fillId="0" borderId="0">
      <alignment vertical="top"/>
    </xf>
    <xf numFmtId="0" fontId="42" fillId="0" borderId="1">
      <alignment vertical="top"/>
    </xf>
    <xf numFmtId="49" fontId="46" fillId="0" borderId="1" applyFill="0" applyProtection="0">
      <alignment horizontal="center" vertical="center" wrapText="1"/>
    </xf>
    <xf numFmtId="0" fontId="44" fillId="0" borderId="0" applyNumberFormat="0" applyFill="0" applyBorder="0" applyProtection="0">
      <alignment horizontal="left" vertical="top"/>
    </xf>
    <xf numFmtId="0" fontId="46" fillId="0" borderId="1">
      <alignment vertical="top"/>
    </xf>
    <xf numFmtId="49" fontId="43" fillId="0" borderId="0" applyFill="0" applyBorder="0" applyProtection="0">
      <alignment horizontal="center" vertical="center"/>
    </xf>
    <xf numFmtId="49" fontId="42" fillId="0" borderId="0" applyFont="0" applyFill="0" applyBorder="0" applyProtection="0">
      <alignment horizontal="right" vertical="top"/>
    </xf>
    <xf numFmtId="49" fontId="45" fillId="0" borderId="0" applyFill="0" applyBorder="0" applyProtection="0">
      <alignment horizontal="left" vertical="top"/>
    </xf>
    <xf numFmtId="0" fontId="1" fillId="0" borderId="0"/>
    <xf numFmtId="43" fontId="1" fillId="0" borderId="0" applyFont="0" applyFill="0" applyBorder="0" applyAlignment="0" applyProtection="0"/>
  </cellStyleXfs>
  <cellXfs count="312">
    <xf numFmtId="0" fontId="0" fillId="0" borderId="0" xfId="0"/>
    <xf numFmtId="0" fontId="8" fillId="0" borderId="0" xfId="0" applyFont="1"/>
    <xf numFmtId="0" fontId="0" fillId="0" borderId="0" xfId="0" applyFill="1"/>
    <xf numFmtId="0" fontId="18" fillId="0" borderId="0" xfId="0" applyFont="1"/>
    <xf numFmtId="0" fontId="24" fillId="0" borderId="0" xfId="0" applyFont="1"/>
    <xf numFmtId="0" fontId="2" fillId="2" borderId="1" xfId="0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/>
    <xf numFmtId="0" fontId="6" fillId="3" borderId="0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right" vertical="center"/>
    </xf>
    <xf numFmtId="0" fontId="7" fillId="2" borderId="0" xfId="0" applyFont="1" applyFill="1" applyAlignment="1"/>
    <xf numFmtId="0" fontId="6" fillId="3" borderId="1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1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14" fillId="0" borderId="0" xfId="0" applyFont="1" applyFill="1"/>
    <xf numFmtId="0" fontId="20" fillId="0" borderId="0" xfId="0" applyFont="1" applyFill="1"/>
    <xf numFmtId="0" fontId="47" fillId="3" borderId="1" xfId="0" applyFont="1" applyFill="1" applyBorder="1" applyAlignment="1">
      <alignment horizontal="right" vertical="center"/>
    </xf>
    <xf numFmtId="0" fontId="11" fillId="0" borderId="0" xfId="0" applyFont="1" applyFill="1"/>
    <xf numFmtId="0" fontId="17" fillId="3" borderId="1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/>
    </xf>
    <xf numFmtId="0" fontId="17" fillId="3" borderId="4" xfId="0" applyFont="1" applyFill="1" applyBorder="1" applyAlignment="1">
      <alignment horizontal="right" vertical="center"/>
    </xf>
    <xf numFmtId="0" fontId="39" fillId="2" borderId="4" xfId="0" applyFont="1" applyFill="1" applyBorder="1" applyAlignment="1">
      <alignment horizontal="right" vertical="center"/>
    </xf>
    <xf numFmtId="0" fontId="26" fillId="2" borderId="4" xfId="0" applyFont="1" applyFill="1" applyBorder="1" applyAlignment="1">
      <alignment horizontal="right" wrapText="1"/>
    </xf>
    <xf numFmtId="0" fontId="26" fillId="2" borderId="1" xfId="0" applyFont="1" applyFill="1" applyBorder="1" applyAlignment="1">
      <alignment horizontal="right" wrapText="1"/>
    </xf>
    <xf numFmtId="0" fontId="26" fillId="2" borderId="1" xfId="0" applyFont="1" applyFill="1" applyBorder="1" applyAlignment="1">
      <alignment horizontal="right"/>
    </xf>
    <xf numFmtId="0" fontId="26" fillId="2" borderId="1" xfId="0" applyFont="1" applyFill="1" applyBorder="1" applyAlignment="1">
      <alignment horizontal="right" vertical="distributed"/>
    </xf>
    <xf numFmtId="0" fontId="39" fillId="2" borderId="4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right" vertical="center"/>
    </xf>
    <xf numFmtId="0" fontId="41" fillId="2" borderId="4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41" fillId="2" borderId="1" xfId="0" applyFont="1" applyFill="1" applyBorder="1" applyAlignment="1">
      <alignment horizontal="right" vertical="center"/>
    </xf>
    <xf numFmtId="0" fontId="41" fillId="2" borderId="1" xfId="0" applyFont="1" applyFill="1" applyBorder="1" applyAlignment="1">
      <alignment horizontal="right" vertical="center" wrapText="1"/>
    </xf>
    <xf numFmtId="43" fontId="39" fillId="2" borderId="1" xfId="1" applyFon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right"/>
    </xf>
    <xf numFmtId="0" fontId="6" fillId="3" borderId="5" xfId="0" applyFont="1" applyFill="1" applyBorder="1" applyAlignment="1">
      <alignment horizontal="right" vertical="center"/>
    </xf>
    <xf numFmtId="0" fontId="39" fillId="2" borderId="12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39" fillId="2" borderId="1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right" vertical="center" wrapText="1"/>
    </xf>
    <xf numFmtId="0" fontId="10" fillId="3" borderId="1" xfId="0" applyNumberFormat="1" applyFont="1" applyFill="1" applyBorder="1" applyAlignment="1">
      <alignment horizontal="left" vertical="center" wrapText="1"/>
    </xf>
    <xf numFmtId="0" fontId="37" fillId="3" borderId="1" xfId="0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164" fontId="51" fillId="0" borderId="1" xfId="1" applyNumberFormat="1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right" vertical="center" wrapText="1"/>
    </xf>
    <xf numFmtId="164" fontId="0" fillId="2" borderId="0" xfId="0" applyNumberFormat="1" applyFill="1" applyAlignment="1">
      <alignment horizontal="center"/>
    </xf>
    <xf numFmtId="164" fontId="51" fillId="3" borderId="1" xfId="0" applyNumberFormat="1" applyFont="1" applyFill="1" applyBorder="1" applyAlignment="1">
      <alignment horizontal="center" vertical="center"/>
    </xf>
    <xf numFmtId="164" fontId="51" fillId="3" borderId="1" xfId="1" applyNumberFormat="1" applyFont="1" applyFill="1" applyBorder="1" applyAlignment="1">
      <alignment horizontal="center" vertical="center"/>
    </xf>
    <xf numFmtId="164" fontId="60" fillId="2" borderId="1" xfId="0" applyNumberFormat="1" applyFont="1" applyFill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164" fontId="3" fillId="2" borderId="5" xfId="1" applyNumberFormat="1" applyFont="1" applyFill="1" applyBorder="1" applyAlignment="1">
      <alignment horizontal="center" vertical="center"/>
    </xf>
    <xf numFmtId="164" fontId="9" fillId="2" borderId="5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horizontal="right" vertical="center"/>
    </xf>
    <xf numFmtId="0" fontId="36" fillId="0" borderId="0" xfId="0" applyFont="1" applyFill="1" applyAlignment="1">
      <alignment horizontal="right" vertical="center"/>
    </xf>
    <xf numFmtId="0" fontId="50" fillId="0" borderId="0" xfId="0" applyFont="1" applyFill="1" applyBorder="1" applyAlignment="1">
      <alignment horizontal="right" vertical="center"/>
    </xf>
    <xf numFmtId="0" fontId="7" fillId="0" borderId="0" xfId="0" applyFont="1" applyFill="1" applyAlignment="1"/>
    <xf numFmtId="164" fontId="0" fillId="0" borderId="0" xfId="0" applyNumberFormat="1" applyFill="1" applyAlignment="1">
      <alignment horizontal="center"/>
    </xf>
    <xf numFmtId="164" fontId="52" fillId="0" borderId="0" xfId="0" applyNumberFormat="1" applyFont="1" applyFill="1" applyAlignment="1">
      <alignment horizontal="right"/>
    </xf>
    <xf numFmtId="0" fontId="50" fillId="3" borderId="1" xfId="0" applyFont="1" applyFill="1" applyBorder="1" applyAlignment="1">
      <alignment horizontal="right" vertical="center"/>
    </xf>
    <xf numFmtId="0" fontId="50" fillId="3" borderId="5" xfId="0" applyFont="1" applyFill="1" applyBorder="1" applyAlignment="1">
      <alignment horizontal="right" vertical="center"/>
    </xf>
    <xf numFmtId="0" fontId="50" fillId="3" borderId="9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wrapText="1"/>
    </xf>
    <xf numFmtId="0" fontId="54" fillId="3" borderId="1" xfId="0" applyFont="1" applyFill="1" applyBorder="1" applyAlignment="1">
      <alignment horizontal="right" vertical="center"/>
    </xf>
    <xf numFmtId="0" fontId="54" fillId="3" borderId="5" xfId="0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38" fillId="3" borderId="1" xfId="0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vertical="center" wrapText="1"/>
    </xf>
    <xf numFmtId="164" fontId="53" fillId="3" borderId="1" xfId="0" applyNumberFormat="1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right" vertical="center"/>
    </xf>
    <xf numFmtId="164" fontId="53" fillId="3" borderId="1" xfId="1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61" fillId="3" borderId="1" xfId="0" applyFont="1" applyFill="1" applyBorder="1" applyAlignment="1">
      <alignment horizontal="right" vertical="center"/>
    </xf>
    <xf numFmtId="0" fontId="61" fillId="3" borderId="5" xfId="0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0" fontId="35" fillId="0" borderId="0" xfId="0" applyFont="1" applyFill="1" applyAlignment="1">
      <alignment vertical="center"/>
    </xf>
    <xf numFmtId="0" fontId="28" fillId="3" borderId="1" xfId="0" applyFont="1" applyFill="1" applyBorder="1" applyAlignment="1">
      <alignment vertical="center" wrapText="1"/>
    </xf>
    <xf numFmtId="49" fontId="50" fillId="3" borderId="1" xfId="0" applyNumberFormat="1" applyFont="1" applyFill="1" applyBorder="1" applyAlignment="1">
      <alignment horizontal="right" vertical="center"/>
    </xf>
    <xf numFmtId="49" fontId="50" fillId="3" borderId="5" xfId="0" applyNumberFormat="1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right" vertical="center"/>
    </xf>
    <xf numFmtId="0" fontId="50" fillId="3" borderId="1" xfId="0" applyFont="1" applyFill="1" applyBorder="1" applyAlignment="1">
      <alignment horizontal="right" vertical="center" wrapText="1"/>
    </xf>
    <xf numFmtId="0" fontId="50" fillId="3" borderId="5" xfId="0" applyFont="1" applyFill="1" applyBorder="1" applyAlignment="1">
      <alignment horizontal="right" vertical="center" wrapText="1"/>
    </xf>
    <xf numFmtId="2" fontId="14" fillId="0" borderId="0" xfId="0" applyNumberFormat="1" applyFont="1" applyFill="1" applyAlignment="1">
      <alignment horizontal="right" vertical="center"/>
    </xf>
    <xf numFmtId="0" fontId="6" fillId="3" borderId="5" xfId="0" applyFont="1" applyFill="1" applyBorder="1" applyAlignment="1">
      <alignment horizontal="right" vertical="center" wrapText="1"/>
    </xf>
    <xf numFmtId="49" fontId="38" fillId="3" borderId="1" xfId="0" applyNumberFormat="1" applyFont="1" applyFill="1" applyBorder="1" applyAlignment="1">
      <alignment horizontal="right" vertical="center"/>
    </xf>
    <xf numFmtId="0" fontId="28" fillId="3" borderId="1" xfId="0" applyNumberFormat="1" applyFont="1" applyFill="1" applyBorder="1" applyAlignment="1">
      <alignment horizontal="left" vertical="center" wrapText="1"/>
    </xf>
    <xf numFmtId="0" fontId="50" fillId="3" borderId="1" xfId="0" applyNumberFormat="1" applyFont="1" applyFill="1" applyBorder="1" applyAlignment="1">
      <alignment horizontal="right" vertical="center" wrapText="1"/>
    </xf>
    <xf numFmtId="0" fontId="50" fillId="3" borderId="5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62" fillId="3" borderId="1" xfId="0" applyFont="1" applyFill="1" applyBorder="1" applyAlignment="1">
      <alignment horizontal="right" vertical="center" wrapText="1"/>
    </xf>
    <xf numFmtId="0" fontId="63" fillId="3" borderId="1" xfId="0" applyFont="1" applyFill="1" applyBorder="1" applyAlignment="1">
      <alignment horizontal="justify" vertical="center" wrapText="1"/>
    </xf>
    <xf numFmtId="0" fontId="31" fillId="3" borderId="1" xfId="0" applyFont="1" applyFill="1" applyBorder="1" applyAlignment="1">
      <alignment horizontal="justify" vertical="center" wrapText="1"/>
    </xf>
    <xf numFmtId="0" fontId="27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justify" vertical="center" wrapText="1"/>
    </xf>
    <xf numFmtId="164" fontId="17" fillId="3" borderId="1" xfId="0" applyNumberFormat="1" applyFont="1" applyFill="1" applyBorder="1" applyAlignment="1">
      <alignment horizontal="center" vertical="center"/>
    </xf>
    <xf numFmtId="49" fontId="50" fillId="3" borderId="1" xfId="0" applyNumberFormat="1" applyFont="1" applyFill="1" applyBorder="1" applyAlignment="1">
      <alignment horizontal="center" vertical="center"/>
    </xf>
    <xf numFmtId="49" fontId="50" fillId="3" borderId="5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65" fillId="3" borderId="5" xfId="0" applyFont="1" applyFill="1" applyBorder="1" applyAlignment="1">
      <alignment horizontal="right" vertical="center"/>
    </xf>
    <xf numFmtId="0" fontId="40" fillId="3" borderId="1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50" fillId="3" borderId="4" xfId="0" applyFont="1" applyFill="1" applyBorder="1" applyAlignment="1">
      <alignment horizontal="right" vertical="center"/>
    </xf>
    <xf numFmtId="0" fontId="50" fillId="3" borderId="7" xfId="0" applyFont="1" applyFill="1" applyBorder="1" applyAlignment="1">
      <alignment horizontal="right" vertical="center"/>
    </xf>
    <xf numFmtId="0" fontId="21" fillId="3" borderId="1" xfId="0" applyFont="1" applyFill="1" applyBorder="1" applyAlignment="1">
      <alignment horizontal="right" vertical="center" wrapText="1"/>
    </xf>
    <xf numFmtId="0" fontId="66" fillId="3" borderId="1" xfId="0" applyFont="1" applyFill="1" applyBorder="1" applyAlignment="1">
      <alignment horizontal="right" vertical="center" wrapText="1"/>
    </xf>
    <xf numFmtId="0" fontId="66" fillId="3" borderId="5" xfId="0" applyFont="1" applyFill="1" applyBorder="1" applyAlignment="1">
      <alignment horizontal="right" vertical="center" wrapText="1"/>
    </xf>
    <xf numFmtId="0" fontId="22" fillId="0" borderId="0" xfId="0" applyFont="1" applyFill="1"/>
    <xf numFmtId="0" fontId="27" fillId="3" borderId="1" xfId="0" applyFont="1" applyFill="1" applyBorder="1" applyAlignment="1">
      <alignment vertical="justify" wrapText="1"/>
    </xf>
    <xf numFmtId="0" fontId="30" fillId="0" borderId="0" xfId="0" applyFont="1" applyFill="1"/>
    <xf numFmtId="0" fontId="49" fillId="0" borderId="0" xfId="0" applyFont="1" applyFill="1"/>
    <xf numFmtId="0" fontId="50" fillId="3" borderId="3" xfId="0" applyFont="1" applyFill="1" applyBorder="1" applyAlignment="1">
      <alignment horizontal="right" vertical="center"/>
    </xf>
    <xf numFmtId="0" fontId="50" fillId="3" borderId="9" xfId="0" applyFont="1" applyFill="1" applyBorder="1" applyAlignment="1">
      <alignment horizontal="right" vertical="center"/>
    </xf>
    <xf numFmtId="0" fontId="50" fillId="3" borderId="8" xfId="0" applyFont="1" applyFill="1" applyBorder="1" applyAlignment="1">
      <alignment horizontal="right" vertical="center"/>
    </xf>
    <xf numFmtId="0" fontId="54" fillId="3" borderId="4" xfId="0" applyFont="1" applyFill="1" applyBorder="1" applyAlignment="1">
      <alignment horizontal="right" vertical="center"/>
    </xf>
    <xf numFmtId="0" fontId="61" fillId="3" borderId="4" xfId="0" applyFont="1" applyFill="1" applyBorder="1" applyAlignment="1">
      <alignment horizontal="right" vertical="center"/>
    </xf>
    <xf numFmtId="0" fontId="50" fillId="3" borderId="13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3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/>
    <xf numFmtId="0" fontId="68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right" vertical="center"/>
    </xf>
    <xf numFmtId="0" fontId="70" fillId="0" borderId="0" xfId="0" applyFont="1" applyFill="1" applyAlignment="1">
      <alignment horizontal="right" vertical="center"/>
    </xf>
    <xf numFmtId="0" fontId="70" fillId="0" borderId="0" xfId="0" applyFont="1" applyFill="1" applyAlignment="1"/>
    <xf numFmtId="164" fontId="18" fillId="0" borderId="0" xfId="0" applyNumberFormat="1" applyFont="1" applyFill="1" applyAlignment="1">
      <alignment horizontal="center"/>
    </xf>
    <xf numFmtId="164" fontId="71" fillId="0" borderId="0" xfId="0" applyNumberFormat="1" applyFont="1" applyFill="1" applyAlignment="1">
      <alignment horizontal="right"/>
    </xf>
    <xf numFmtId="0" fontId="72" fillId="3" borderId="1" xfId="0" applyFont="1" applyFill="1" applyBorder="1" applyAlignment="1">
      <alignment horizontal="right" vertical="center" wrapText="1"/>
    </xf>
    <xf numFmtId="164" fontId="57" fillId="3" borderId="1" xfId="0" applyNumberFormat="1" applyFont="1" applyFill="1" applyBorder="1" applyAlignment="1">
      <alignment horizontal="center" vertical="center"/>
    </xf>
    <xf numFmtId="0" fontId="73" fillId="3" borderId="1" xfId="0" applyFont="1" applyFill="1" applyBorder="1" applyAlignment="1">
      <alignment vertical="center" wrapText="1"/>
    </xf>
    <xf numFmtId="0" fontId="72" fillId="3" borderId="1" xfId="0" applyFont="1" applyFill="1" applyBorder="1" applyAlignment="1">
      <alignment horizontal="right" vertical="center"/>
    </xf>
    <xf numFmtId="0" fontId="73" fillId="3" borderId="1" xfId="0" applyFont="1" applyFill="1" applyBorder="1" applyAlignment="1">
      <alignment horizontal="justify" vertical="center" wrapText="1"/>
    </xf>
    <xf numFmtId="0" fontId="74" fillId="3" borderId="1" xfId="0" applyFont="1" applyFill="1" applyBorder="1" applyAlignment="1">
      <alignment horizontal="right" vertical="center" wrapText="1"/>
    </xf>
    <xf numFmtId="0" fontId="75" fillId="3" borderId="1" xfId="0" applyFont="1" applyFill="1" applyBorder="1" applyAlignment="1">
      <alignment horizontal="justify" vertical="center" wrapText="1"/>
    </xf>
    <xf numFmtId="0" fontId="76" fillId="3" borderId="1" xfId="0" applyFont="1" applyFill="1" applyBorder="1" applyAlignment="1">
      <alignment horizontal="justify" vertical="center" wrapText="1"/>
    </xf>
    <xf numFmtId="164" fontId="58" fillId="3" borderId="1" xfId="1" applyNumberFormat="1" applyFont="1" applyFill="1" applyBorder="1" applyAlignment="1">
      <alignment horizontal="center" vertical="center"/>
    </xf>
    <xf numFmtId="164" fontId="17" fillId="3" borderId="1" xfId="1" applyNumberFormat="1" applyFont="1" applyFill="1" applyBorder="1" applyAlignment="1">
      <alignment horizontal="center" vertical="center"/>
    </xf>
    <xf numFmtId="0" fontId="0" fillId="3" borderId="0" xfId="0" applyFill="1"/>
    <xf numFmtId="164" fontId="3" fillId="2" borderId="1" xfId="1" applyNumberFormat="1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78" fillId="0" borderId="0" xfId="0" applyFont="1"/>
    <xf numFmtId="0" fontId="2" fillId="0" borderId="5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wrapText="1"/>
    </xf>
    <xf numFmtId="0" fontId="37" fillId="3" borderId="1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justify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53" fillId="2" borderId="1" xfId="1" applyNumberFormat="1" applyFont="1" applyFill="1" applyBorder="1" applyAlignment="1">
      <alignment horizontal="center" vertical="center"/>
    </xf>
    <xf numFmtId="164" fontId="51" fillId="2" borderId="1" xfId="1" applyNumberFormat="1" applyFont="1" applyFill="1" applyBorder="1" applyAlignment="1">
      <alignment horizontal="center" vertical="center"/>
    </xf>
    <xf numFmtId="166" fontId="81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50" fillId="0" borderId="1" xfId="0" applyFont="1" applyFill="1" applyBorder="1" applyAlignment="1">
      <alignment horizontal="right" vertical="center"/>
    </xf>
    <xf numFmtId="0" fontId="50" fillId="0" borderId="5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right" vertical="center"/>
    </xf>
    <xf numFmtId="0" fontId="54" fillId="0" borderId="1" xfId="0" applyFont="1" applyFill="1" applyBorder="1" applyAlignment="1">
      <alignment horizontal="right" vertical="center"/>
    </xf>
    <xf numFmtId="0" fontId="54" fillId="0" borderId="5" xfId="0" applyFont="1" applyFill="1" applyBorder="1" applyAlignment="1">
      <alignment horizontal="right" vertical="center"/>
    </xf>
    <xf numFmtId="49" fontId="25" fillId="3" borderId="1" xfId="0" applyNumberFormat="1" applyFont="1" applyFill="1" applyBorder="1" applyAlignment="1">
      <alignment horizontal="center" wrapText="1"/>
    </xf>
    <xf numFmtId="164" fontId="59" fillId="3" borderId="1" xfId="1" applyNumberFormat="1" applyFont="1" applyFill="1" applyBorder="1" applyAlignment="1">
      <alignment horizontal="center" vertical="center"/>
    </xf>
    <xf numFmtId="49" fontId="53" fillId="3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wrapText="1"/>
    </xf>
    <xf numFmtId="164" fontId="17" fillId="2" borderId="1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82" fillId="0" borderId="0" xfId="0" applyFont="1"/>
    <xf numFmtId="0" fontId="10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0" fillId="2" borderId="1" xfId="0" applyFont="1" applyFill="1" applyBorder="1" applyAlignment="1">
      <alignment horizontal="right" vertical="center"/>
    </xf>
    <xf numFmtId="0" fontId="64" fillId="2" borderId="1" xfId="0" applyFont="1" applyFill="1" applyBorder="1" applyAlignment="1">
      <alignment wrapText="1"/>
    </xf>
    <xf numFmtId="0" fontId="27" fillId="2" borderId="1" xfId="0" applyFont="1" applyFill="1" applyBorder="1" applyAlignment="1">
      <alignment vertical="center" wrapText="1"/>
    </xf>
    <xf numFmtId="0" fontId="36" fillId="2" borderId="1" xfId="0" applyFont="1" applyFill="1" applyBorder="1" applyAlignment="1">
      <alignment horizontal="right" vertical="center"/>
    </xf>
    <xf numFmtId="164" fontId="17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49" fontId="67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77" fillId="2" borderId="1" xfId="0" applyFont="1" applyFill="1" applyBorder="1" applyAlignment="1">
      <alignment horizontal="right" vertical="center" wrapText="1"/>
    </xf>
    <xf numFmtId="0" fontId="76" fillId="2" borderId="1" xfId="0" applyFont="1" applyFill="1" applyBorder="1" applyAlignment="1">
      <alignment vertical="center" wrapText="1"/>
    </xf>
    <xf numFmtId="164" fontId="57" fillId="2" borderId="1" xfId="1" applyNumberFormat="1" applyFont="1" applyFill="1" applyBorder="1" applyAlignment="1">
      <alignment horizontal="center" vertical="center"/>
    </xf>
    <xf numFmtId="0" fontId="76" fillId="2" borderId="1" xfId="0" applyNumberFormat="1" applyFont="1" applyFill="1" applyBorder="1" applyAlignment="1">
      <alignment vertical="center" wrapText="1"/>
    </xf>
    <xf numFmtId="0" fontId="76" fillId="2" borderId="1" xfId="0" applyNumberFormat="1" applyFont="1" applyFill="1" applyBorder="1" applyAlignment="1">
      <alignment wrapText="1"/>
    </xf>
    <xf numFmtId="0" fontId="40" fillId="2" borderId="1" xfId="0" applyFont="1" applyFill="1" applyBorder="1" applyAlignment="1">
      <alignment horizontal="right" vertical="center" wrapText="1"/>
    </xf>
    <xf numFmtId="0" fontId="27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4" fillId="2" borderId="1" xfId="0" quotePrefix="1" applyFont="1" applyFill="1" applyBorder="1" applyAlignment="1">
      <alignment vertical="center" wrapText="1"/>
    </xf>
    <xf numFmtId="0" fontId="76" fillId="2" borderId="1" xfId="0" quotePrefix="1" applyFont="1" applyFill="1" applyBorder="1" applyAlignment="1">
      <alignment wrapText="1"/>
    </xf>
    <xf numFmtId="0" fontId="4" fillId="2" borderId="1" xfId="0" quotePrefix="1" applyFont="1" applyFill="1" applyBorder="1" applyAlignment="1">
      <alignment wrapText="1"/>
    </xf>
    <xf numFmtId="0" fontId="27" fillId="2" borderId="1" xfId="0" applyFont="1" applyFill="1" applyBorder="1" applyAlignment="1">
      <alignment vertical="top" wrapText="1"/>
    </xf>
    <xf numFmtId="49" fontId="38" fillId="2" borderId="1" xfId="0" applyNumberFormat="1" applyFont="1" applyFill="1" applyBorder="1" applyAlignment="1">
      <alignment horizontal="right" vertical="center" wrapText="1"/>
    </xf>
    <xf numFmtId="44" fontId="27" fillId="2" borderId="1" xfId="2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justify" wrapText="1"/>
    </xf>
    <xf numFmtId="0" fontId="27" fillId="2" borderId="1" xfId="0" applyFont="1" applyFill="1" applyBorder="1" applyAlignment="1">
      <alignment horizontal="left" vertical="center" wrapText="1"/>
    </xf>
    <xf numFmtId="2" fontId="38" fillId="2" borderId="1" xfId="0" applyNumberFormat="1" applyFont="1" applyFill="1" applyBorder="1" applyAlignment="1">
      <alignment horizontal="right" vertical="center" wrapText="1"/>
    </xf>
    <xf numFmtId="0" fontId="38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43" fontId="0" fillId="0" borderId="0" xfId="0" applyNumberFormat="1"/>
    <xf numFmtId="43" fontId="83" fillId="0" borderId="0" xfId="1" applyFont="1"/>
    <xf numFmtId="167" fontId="51" fillId="2" borderId="1" xfId="1" applyNumberFormat="1" applyFont="1" applyFill="1" applyBorder="1" applyAlignment="1">
      <alignment horizontal="center" vertical="center"/>
    </xf>
    <xf numFmtId="165" fontId="51" fillId="2" borderId="1" xfId="1" applyNumberFormat="1" applyFont="1" applyFill="1" applyBorder="1" applyAlignment="1">
      <alignment horizontal="center" vertical="center"/>
    </xf>
    <xf numFmtId="167" fontId="5" fillId="2" borderId="1" xfId="1" applyNumberFormat="1" applyFont="1" applyFill="1" applyBorder="1" applyAlignment="1">
      <alignment horizontal="center" vertical="center"/>
    </xf>
    <xf numFmtId="164" fontId="84" fillId="2" borderId="1" xfId="1" applyNumberFormat="1" applyFont="1" applyFill="1" applyBorder="1" applyAlignment="1">
      <alignment horizontal="center" vertical="center"/>
    </xf>
    <xf numFmtId="49" fontId="85" fillId="2" borderId="1" xfId="0" applyNumberFormat="1" applyFont="1" applyFill="1" applyBorder="1" applyAlignment="1">
      <alignment horizontal="right" vertical="center" wrapText="1"/>
    </xf>
    <xf numFmtId="164" fontId="51" fillId="5" borderId="1" xfId="1" applyNumberFormat="1" applyFont="1" applyFill="1" applyBorder="1" applyAlignment="1">
      <alignment horizontal="center" vertical="center"/>
    </xf>
    <xf numFmtId="164" fontId="5" fillId="5" borderId="1" xfId="1" applyNumberFormat="1" applyFont="1" applyFill="1" applyBorder="1" applyAlignment="1">
      <alignment horizontal="center" vertical="center"/>
    </xf>
    <xf numFmtId="167" fontId="5" fillId="5" borderId="1" xfId="1" applyNumberFormat="1" applyFont="1" applyFill="1" applyBorder="1" applyAlignment="1">
      <alignment horizontal="center" vertical="center"/>
    </xf>
    <xf numFmtId="0" fontId="14" fillId="0" borderId="0" xfId="0" applyFont="1"/>
    <xf numFmtId="0" fontId="35" fillId="0" borderId="0" xfId="0" applyFont="1"/>
    <xf numFmtId="43" fontId="86" fillId="0" borderId="0" xfId="1" applyFont="1"/>
    <xf numFmtId="0" fontId="2" fillId="0" borderId="1" xfId="0" applyFont="1" applyFill="1" applyBorder="1" applyAlignment="1">
      <alignment horizontal="center" vertical="center" wrapText="1"/>
    </xf>
    <xf numFmtId="164" fontId="17" fillId="0" borderId="1" xfId="1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4" fontId="53" fillId="0" borderId="1" xfId="1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64" fontId="53" fillId="0" borderId="1" xfId="0" applyNumberFormat="1" applyFont="1" applyFill="1" applyBorder="1" applyAlignment="1">
      <alignment horizontal="center" vertical="center"/>
    </xf>
    <xf numFmtId="164" fontId="5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164" fontId="53" fillId="0" borderId="1" xfId="1" applyNumberFormat="1" applyFont="1" applyFill="1" applyBorder="1" applyAlignment="1">
      <alignment horizontal="center" vertical="center" wrapText="1"/>
    </xf>
    <xf numFmtId="164" fontId="51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8" fillId="0" borderId="1" xfId="0" applyFont="1" applyFill="1" applyBorder="1" applyAlignment="1">
      <alignment vertical="center" wrapText="1"/>
    </xf>
    <xf numFmtId="164" fontId="17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164" fontId="57" fillId="0" borderId="1" xfId="0" applyNumberFormat="1" applyFont="1" applyFill="1" applyBorder="1" applyAlignment="1">
      <alignment horizontal="center" vertical="center"/>
    </xf>
    <xf numFmtId="49" fontId="37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vertical="center" wrapText="1"/>
    </xf>
    <xf numFmtId="164" fontId="15" fillId="0" borderId="1" xfId="0" applyNumberFormat="1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justify" vertical="center" wrapText="1"/>
    </xf>
    <xf numFmtId="0" fontId="34" fillId="0" borderId="1" xfId="0" applyFont="1" applyFill="1" applyBorder="1" applyAlignment="1">
      <alignment horizontal="justify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167" fontId="81" fillId="2" borderId="1" xfId="0" applyNumberFormat="1" applyFont="1" applyFill="1" applyBorder="1" applyAlignment="1">
      <alignment horizontal="center" vertical="center"/>
    </xf>
    <xf numFmtId="167" fontId="5" fillId="0" borderId="1" xfId="1" applyNumberFormat="1" applyFont="1" applyFill="1" applyBorder="1" applyAlignment="1">
      <alignment horizontal="center" vertical="center"/>
    </xf>
    <xf numFmtId="167" fontId="51" fillId="3" borderId="1" xfId="1" applyNumberFormat="1" applyFont="1" applyFill="1" applyBorder="1" applyAlignment="1">
      <alignment horizontal="center" vertical="center"/>
    </xf>
    <xf numFmtId="167" fontId="51" fillId="0" borderId="1" xfId="1" applyNumberFormat="1" applyFont="1" applyFill="1" applyBorder="1" applyAlignment="1">
      <alignment horizontal="center" vertical="center"/>
    </xf>
    <xf numFmtId="167" fontId="5" fillId="2" borderId="1" xfId="1" applyNumberFormat="1" applyFont="1" applyFill="1" applyBorder="1" applyAlignment="1">
      <alignment horizontal="center" vertical="center" wrapText="1"/>
    </xf>
    <xf numFmtId="165" fontId="84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0" fontId="78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67" fillId="2" borderId="1" xfId="0" applyFont="1" applyFill="1" applyBorder="1" applyAlignment="1">
      <alignment horizontal="right" vertical="center" wrapText="1"/>
    </xf>
    <xf numFmtId="0" fontId="40" fillId="0" borderId="0" xfId="0" applyFont="1" applyFill="1" applyAlignment="1">
      <alignment horizontal="right" vertical="center"/>
    </xf>
    <xf numFmtId="0" fontId="27" fillId="0" borderId="0" xfId="0" applyFont="1" applyFill="1" applyAlignment="1"/>
    <xf numFmtId="164" fontId="11" fillId="0" borderId="0" xfId="0" applyNumberFormat="1" applyFont="1" applyFill="1" applyAlignment="1">
      <alignment horizontal="center"/>
    </xf>
    <xf numFmtId="164" fontId="31" fillId="0" borderId="0" xfId="0" applyNumberFormat="1" applyFont="1" applyFill="1" applyAlignment="1">
      <alignment horizontal="center"/>
    </xf>
    <xf numFmtId="164" fontId="29" fillId="0" borderId="0" xfId="0" applyNumberFormat="1" applyFont="1" applyFill="1" applyAlignment="1">
      <alignment horizontal="right"/>
    </xf>
    <xf numFmtId="0" fontId="6" fillId="6" borderId="1" xfId="0" applyFont="1" applyFill="1" applyBorder="1" applyAlignment="1">
      <alignment horizontal="right" vertical="center"/>
    </xf>
    <xf numFmtId="0" fontId="50" fillId="6" borderId="1" xfId="0" applyFont="1" applyFill="1" applyBorder="1" applyAlignment="1">
      <alignment horizontal="right" vertical="center"/>
    </xf>
    <xf numFmtId="0" fontId="50" fillId="6" borderId="5" xfId="0" applyFont="1" applyFill="1" applyBorder="1" applyAlignment="1">
      <alignment horizontal="right" vertical="center"/>
    </xf>
    <xf numFmtId="49" fontId="67" fillId="6" borderId="1" xfId="0" applyNumberFormat="1" applyFont="1" applyFill="1" applyBorder="1" applyAlignment="1">
      <alignment horizontal="right" vertical="center" wrapText="1"/>
    </xf>
    <xf numFmtId="0" fontId="10" fillId="6" borderId="1" xfId="0" applyFont="1" applyFill="1" applyBorder="1" applyAlignment="1">
      <alignment vertical="center" wrapText="1"/>
    </xf>
    <xf numFmtId="164" fontId="53" fillId="6" borderId="1" xfId="1" applyNumberFormat="1" applyFont="1" applyFill="1" applyBorder="1" applyAlignment="1">
      <alignment horizontal="center" vertical="center"/>
    </xf>
    <xf numFmtId="164" fontId="51" fillId="6" borderId="1" xfId="1" applyNumberFormat="1" applyFont="1" applyFill="1" applyBorder="1" applyAlignment="1">
      <alignment horizontal="center" vertical="center"/>
    </xf>
    <xf numFmtId="167" fontId="51" fillId="6" borderId="1" xfId="1" applyNumberFormat="1" applyFont="1" applyFill="1" applyBorder="1" applyAlignment="1">
      <alignment horizontal="center" vertical="center"/>
    </xf>
    <xf numFmtId="0" fontId="11" fillId="6" borderId="0" xfId="0" applyFont="1" applyFill="1"/>
    <xf numFmtId="0" fontId="11" fillId="6" borderId="10" xfId="0" applyFont="1" applyFill="1" applyBorder="1"/>
    <xf numFmtId="49" fontId="85" fillId="6" borderId="1" xfId="0" applyNumberFormat="1" applyFont="1" applyFill="1" applyBorder="1" applyAlignment="1">
      <alignment horizontal="right" vertical="center" wrapText="1"/>
    </xf>
    <xf numFmtId="0" fontId="82" fillId="0" borderId="0" xfId="0" applyFont="1" applyAlignment="1">
      <alignment horizontal="center" vertical="top" wrapText="1"/>
    </xf>
    <xf numFmtId="0" fontId="82" fillId="0" borderId="0" xfId="0" applyFont="1" applyAlignment="1">
      <alignment horizontal="center" wrapText="1"/>
    </xf>
    <xf numFmtId="164" fontId="87" fillId="0" borderId="0" xfId="0" applyNumberFormat="1" applyFont="1" applyFill="1" applyAlignment="1">
      <alignment horizontal="right"/>
    </xf>
    <xf numFmtId="0" fontId="82" fillId="0" borderId="0" xfId="0" applyFont="1" applyFill="1" applyBorder="1" applyAlignment="1">
      <alignment horizontal="left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/>
    </xf>
    <xf numFmtId="164" fontId="29" fillId="0" borderId="0" xfId="0" applyNumberFormat="1" applyFont="1" applyFill="1" applyBorder="1" applyAlignment="1">
      <alignment horizontal="right"/>
    </xf>
    <xf numFmtId="49" fontId="53" fillId="3" borderId="5" xfId="0" applyNumberFormat="1" applyFont="1" applyFill="1" applyBorder="1" applyAlignment="1">
      <alignment horizontal="center" wrapText="1"/>
    </xf>
    <xf numFmtId="49" fontId="53" fillId="3" borderId="13" xfId="0" applyNumberFormat="1" applyFont="1" applyFill="1" applyBorder="1" applyAlignment="1">
      <alignment horizontal="center" wrapText="1"/>
    </xf>
    <xf numFmtId="49" fontId="53" fillId="3" borderId="2" xfId="0" applyNumberFormat="1" applyFont="1" applyFill="1" applyBorder="1" applyAlignment="1">
      <alignment horizont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164" fontId="29" fillId="0" borderId="0" xfId="0" applyNumberFormat="1" applyFont="1" applyFill="1" applyAlignment="1">
      <alignment horizontal="right"/>
    </xf>
    <xf numFmtId="0" fontId="39" fillId="0" borderId="0" xfId="0" applyFont="1" applyFill="1" applyAlignment="1">
      <alignment horizontal="right" vertical="center"/>
    </xf>
  </cellXfs>
  <cellStyles count="13">
    <cellStyle name="Данные таблицы" xfId="4"/>
    <cellStyle name="Денежный" xfId="2" builtinId="4"/>
    <cellStyle name="Заголовок таблицы" xfId="5"/>
    <cellStyle name="Значение параметра" xfId="6"/>
    <cellStyle name="Итоговая строка" xfId="7"/>
    <cellStyle name="Название документа" xfId="8"/>
    <cellStyle name="Название параметра" xfId="9"/>
    <cellStyle name="Обычный" xfId="0" builtinId="0"/>
    <cellStyle name="Обычный 2" xfId="3"/>
    <cellStyle name="Обычный 3" xfId="11"/>
    <cellStyle name="Подписи под подписями" xfId="10"/>
    <cellStyle name="Финансовый" xfId="1" builtinId="3"/>
    <cellStyle name="Финансовый 2" xfId="12"/>
  </cellStyles>
  <dxfs count="0"/>
  <tableStyles count="0" defaultTableStyle="TableStyleMedium2" defaultPivotStyle="PivotStyleMedium9"/>
  <colors>
    <mruColors>
      <color rgb="FFF8A95A"/>
      <color rgb="FFFF6699"/>
      <color rgb="FFD4CAE0"/>
      <color rgb="FFB6B1F9"/>
      <color rgb="FF69FFFF"/>
      <color rgb="FFD8CFE3"/>
      <color rgb="FFFF93B7"/>
      <color rgb="FFBBD46A"/>
      <color rgb="FF0FB158"/>
      <color rgb="FF9CB0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343"/>
  <sheetViews>
    <sheetView tabSelected="1" view="pageBreakPreview" topLeftCell="D1" zoomScale="71" zoomScaleNormal="77" zoomScaleSheetLayoutView="71" workbookViewId="0">
      <selection activeCell="AV308" sqref="AV308"/>
    </sheetView>
  </sheetViews>
  <sheetFormatPr defaultRowHeight="18.75" x14ac:dyDescent="0.3"/>
  <cols>
    <col min="1" max="1" width="5.42578125" style="9" hidden="1" customWidth="1"/>
    <col min="2" max="2" width="5" style="66" hidden="1" customWidth="1"/>
    <col min="3" max="3" width="6.85546875" style="66" hidden="1" customWidth="1"/>
    <col min="4" max="4" width="26.28515625" style="10" customWidth="1"/>
    <col min="5" max="5" width="72.140625" style="11" customWidth="1"/>
    <col min="6" max="6" width="20.7109375" style="58" hidden="1" customWidth="1"/>
    <col min="7" max="7" width="18.7109375" style="58" hidden="1" customWidth="1"/>
    <col min="8" max="8" width="22.7109375" style="58" hidden="1" customWidth="1"/>
    <col min="9" max="9" width="21.85546875" hidden="1" customWidth="1"/>
    <col min="10" max="10" width="18.85546875" hidden="1" customWidth="1"/>
    <col min="11" max="11" width="20.85546875" hidden="1" customWidth="1"/>
    <col min="12" max="12" width="21.5703125" hidden="1" customWidth="1"/>
    <col min="13" max="13" width="23.42578125" hidden="1" customWidth="1"/>
    <col min="14" max="14" width="23.140625" hidden="1" customWidth="1"/>
    <col min="15" max="15" width="20" hidden="1" customWidth="1"/>
    <col min="16" max="16" width="21" hidden="1" customWidth="1"/>
    <col min="17" max="17" width="20.7109375" hidden="1" customWidth="1"/>
    <col min="18" max="18" width="20" hidden="1" customWidth="1"/>
    <col min="19" max="19" width="21.5703125" hidden="1" customWidth="1"/>
    <col min="20" max="20" width="24.5703125" hidden="1" customWidth="1"/>
    <col min="21" max="21" width="19.140625" hidden="1" customWidth="1"/>
    <col min="22" max="22" width="19.5703125" hidden="1" customWidth="1"/>
    <col min="23" max="23" width="16" hidden="1" customWidth="1"/>
    <col min="24" max="24" width="24" hidden="1" customWidth="1"/>
    <col min="25" max="25" width="20.5703125" hidden="1" customWidth="1"/>
    <col min="26" max="26" width="23" hidden="1" customWidth="1"/>
    <col min="27" max="27" width="22.42578125" hidden="1" customWidth="1"/>
    <col min="28" max="28" width="17.42578125" hidden="1" customWidth="1"/>
    <col min="29" max="29" width="16.140625" hidden="1" customWidth="1"/>
    <col min="30" max="30" width="20.7109375" customWidth="1"/>
    <col min="31" max="31" width="20.42578125" customWidth="1"/>
    <col min="32" max="32" width="24.28515625" customWidth="1"/>
  </cols>
  <sheetData>
    <row r="1" spans="1:32" ht="27" customHeight="1" x14ac:dyDescent="0.3">
      <c r="D1" s="310" t="s">
        <v>564</v>
      </c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</row>
    <row r="2" spans="1:32" ht="20.25" customHeight="1" x14ac:dyDescent="0.3">
      <c r="D2" s="281"/>
      <c r="E2" s="310" t="s">
        <v>565</v>
      </c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</row>
    <row r="3" spans="1:32" ht="20.25" customHeight="1" x14ac:dyDescent="0.25">
      <c r="D3" s="311" t="s">
        <v>598</v>
      </c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</row>
    <row r="4" spans="1:32" ht="20.25" customHeight="1" x14ac:dyDescent="0.3">
      <c r="D4" s="281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</row>
    <row r="5" spans="1:32" ht="20.25" customHeight="1" x14ac:dyDescent="0.25">
      <c r="D5" s="281"/>
      <c r="E5" s="299" t="s">
        <v>564</v>
      </c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</row>
    <row r="6" spans="1:32" ht="20.25" customHeight="1" x14ac:dyDescent="0.25">
      <c r="D6" s="281"/>
      <c r="E6" s="299" t="s">
        <v>565</v>
      </c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</row>
    <row r="7" spans="1:32" ht="22.5" customHeight="1" x14ac:dyDescent="0.25">
      <c r="D7" s="281"/>
      <c r="E7" s="299" t="s">
        <v>599</v>
      </c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99"/>
      <c r="Z7" s="299"/>
      <c r="AA7" s="299"/>
      <c r="AB7" s="299"/>
      <c r="AC7" s="299"/>
      <c r="AD7" s="299"/>
      <c r="AE7" s="299"/>
      <c r="AF7" s="299"/>
    </row>
    <row r="8" spans="1:32" x14ac:dyDescent="0.3">
      <c r="A8" s="49"/>
      <c r="B8" s="68"/>
      <c r="C8" s="68"/>
      <c r="D8" s="281"/>
      <c r="E8" s="282"/>
      <c r="F8" s="283"/>
      <c r="G8" s="284"/>
      <c r="H8" s="284"/>
      <c r="I8" s="25"/>
      <c r="J8" s="25"/>
      <c r="K8" s="25"/>
      <c r="L8" s="25"/>
      <c r="M8" s="25"/>
      <c r="N8" s="2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54" customHeight="1" x14ac:dyDescent="0.25">
      <c r="A9" s="49"/>
      <c r="B9" s="68"/>
      <c r="C9" s="68"/>
      <c r="D9" s="309" t="s">
        <v>562</v>
      </c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</row>
    <row r="10" spans="1:32" s="3" customFormat="1" ht="16.5" customHeight="1" x14ac:dyDescent="0.3">
      <c r="A10" s="142"/>
      <c r="B10" s="143"/>
      <c r="C10" s="143"/>
      <c r="D10" s="144"/>
      <c r="E10" s="145"/>
      <c r="F10" s="146"/>
      <c r="G10" s="146"/>
      <c r="H10" s="146"/>
      <c r="R10" s="163"/>
      <c r="S10" s="163"/>
      <c r="T10" s="163"/>
      <c r="W10" s="278" t="s">
        <v>589</v>
      </c>
      <c r="X10" s="278"/>
      <c r="Y10" s="278"/>
      <c r="Z10" s="278"/>
      <c r="AA10" s="279"/>
      <c r="AB10" s="279"/>
      <c r="AC10" s="279"/>
      <c r="AD10" s="279"/>
      <c r="AE10" s="279"/>
      <c r="AF10" s="279"/>
    </row>
    <row r="11" spans="1:32" ht="20.25" customHeight="1" x14ac:dyDescent="0.3">
      <c r="A11" s="49"/>
      <c r="B11" s="68"/>
      <c r="C11" s="68"/>
      <c r="D11" s="67"/>
      <c r="E11" s="69"/>
      <c r="F11" s="70"/>
      <c r="G11" s="70"/>
      <c r="H11" s="70"/>
      <c r="N11" s="71"/>
      <c r="Z11" s="147"/>
      <c r="AF11" s="147" t="s">
        <v>563</v>
      </c>
    </row>
    <row r="12" spans="1:32" ht="46.5" customHeight="1" x14ac:dyDescent="0.25">
      <c r="D12" s="308" t="s">
        <v>552</v>
      </c>
      <c r="E12" s="308" t="s">
        <v>595</v>
      </c>
      <c r="F12" s="307" t="s">
        <v>566</v>
      </c>
      <c r="G12" s="307" t="s">
        <v>567</v>
      </c>
      <c r="H12" s="307" t="s">
        <v>568</v>
      </c>
      <c r="I12" s="307" t="s">
        <v>566</v>
      </c>
      <c r="J12" s="307" t="s">
        <v>567</v>
      </c>
      <c r="K12" s="307" t="s">
        <v>568</v>
      </c>
      <c r="L12" s="301" t="s">
        <v>566</v>
      </c>
      <c r="M12" s="301" t="s">
        <v>567</v>
      </c>
      <c r="N12" s="301" t="s">
        <v>568</v>
      </c>
      <c r="O12" s="301" t="s">
        <v>566</v>
      </c>
      <c r="P12" s="301" t="s">
        <v>567</v>
      </c>
      <c r="Q12" s="301" t="s">
        <v>568</v>
      </c>
      <c r="R12" s="301" t="s">
        <v>566</v>
      </c>
      <c r="S12" s="301" t="s">
        <v>567</v>
      </c>
      <c r="T12" s="301" t="s">
        <v>568</v>
      </c>
      <c r="U12" s="301" t="s">
        <v>566</v>
      </c>
      <c r="V12" s="301" t="s">
        <v>567</v>
      </c>
      <c r="W12" s="301" t="s">
        <v>568</v>
      </c>
      <c r="X12" s="301" t="s">
        <v>566</v>
      </c>
      <c r="Y12" s="301" t="s">
        <v>567</v>
      </c>
      <c r="Z12" s="301" t="s">
        <v>568</v>
      </c>
      <c r="AA12" s="301"/>
      <c r="AB12" s="301"/>
      <c r="AC12" s="301"/>
      <c r="AD12" s="301" t="s">
        <v>593</v>
      </c>
      <c r="AE12" s="301" t="s">
        <v>594</v>
      </c>
      <c r="AF12" s="301" t="s">
        <v>596</v>
      </c>
    </row>
    <row r="13" spans="1:32" s="3" customFormat="1" ht="16.5" customHeight="1" x14ac:dyDescent="0.2">
      <c r="A13" s="12"/>
      <c r="B13" s="72"/>
      <c r="C13" s="73"/>
      <c r="D13" s="308"/>
      <c r="E13" s="308"/>
      <c r="F13" s="307"/>
      <c r="G13" s="307"/>
      <c r="H13" s="307"/>
      <c r="I13" s="307"/>
      <c r="J13" s="307"/>
      <c r="K13" s="307"/>
      <c r="L13" s="301"/>
      <c r="M13" s="301"/>
      <c r="N13" s="301"/>
      <c r="O13" s="301"/>
      <c r="P13" s="301"/>
      <c r="Q13" s="301"/>
      <c r="R13" s="301"/>
      <c r="S13" s="301"/>
      <c r="T13" s="301"/>
      <c r="U13" s="301"/>
      <c r="V13" s="301"/>
      <c r="W13" s="301"/>
      <c r="X13" s="301"/>
      <c r="Y13" s="301"/>
      <c r="Z13" s="301"/>
      <c r="AA13" s="301"/>
      <c r="AB13" s="301"/>
      <c r="AC13" s="301"/>
      <c r="AD13" s="301"/>
      <c r="AE13" s="301"/>
      <c r="AF13" s="301"/>
    </row>
    <row r="14" spans="1:32" s="2" customFormat="1" ht="17.25" customHeight="1" x14ac:dyDescent="0.3">
      <c r="A14" s="13"/>
      <c r="B14" s="74"/>
      <c r="C14" s="74"/>
      <c r="D14" s="75" t="s">
        <v>419</v>
      </c>
      <c r="E14" s="75" t="s">
        <v>420</v>
      </c>
      <c r="F14" s="304" t="s">
        <v>579</v>
      </c>
      <c r="G14" s="305"/>
      <c r="H14" s="306"/>
      <c r="I14" s="158"/>
      <c r="J14" s="158"/>
      <c r="K14" s="158"/>
      <c r="L14" s="75" t="s">
        <v>421</v>
      </c>
      <c r="M14" s="75" t="s">
        <v>422</v>
      </c>
      <c r="N14" s="75" t="s">
        <v>423</v>
      </c>
      <c r="O14" s="75" t="s">
        <v>424</v>
      </c>
      <c r="P14" s="75">
        <v>7</v>
      </c>
      <c r="Q14" s="75">
        <v>8</v>
      </c>
      <c r="R14" s="75" t="s">
        <v>421</v>
      </c>
      <c r="S14" s="75" t="s">
        <v>422</v>
      </c>
      <c r="T14" s="75" t="s">
        <v>423</v>
      </c>
      <c r="U14" s="75" t="s">
        <v>424</v>
      </c>
      <c r="V14" s="75">
        <v>7</v>
      </c>
      <c r="W14" s="75">
        <v>8</v>
      </c>
      <c r="X14" s="75" t="s">
        <v>421</v>
      </c>
      <c r="Y14" s="75" t="s">
        <v>422</v>
      </c>
      <c r="Z14" s="75" t="s">
        <v>423</v>
      </c>
      <c r="AA14" s="75"/>
      <c r="AB14" s="75"/>
      <c r="AC14" s="75"/>
      <c r="AD14" s="75" t="s">
        <v>421</v>
      </c>
      <c r="AE14" s="75" t="s">
        <v>422</v>
      </c>
      <c r="AF14" s="75" t="s">
        <v>423</v>
      </c>
    </row>
    <row r="15" spans="1:32" s="2" customFormat="1" ht="25.5" hidden="1" customHeight="1" x14ac:dyDescent="0.25">
      <c r="A15" s="13"/>
      <c r="B15" s="74"/>
      <c r="C15" s="74"/>
      <c r="D15" s="181"/>
      <c r="E15" s="181"/>
      <c r="F15" s="156" t="s">
        <v>537</v>
      </c>
      <c r="G15" s="156" t="s">
        <v>538</v>
      </c>
      <c r="H15" s="156" t="s">
        <v>539</v>
      </c>
      <c r="I15" s="156" t="s">
        <v>537</v>
      </c>
      <c r="J15" s="156" t="s">
        <v>538</v>
      </c>
      <c r="K15" s="156" t="s">
        <v>539</v>
      </c>
      <c r="L15" s="182" t="s">
        <v>537</v>
      </c>
      <c r="M15" s="182" t="s">
        <v>538</v>
      </c>
      <c r="N15" s="182" t="s">
        <v>539</v>
      </c>
      <c r="O15" s="182" t="s">
        <v>537</v>
      </c>
      <c r="P15" s="182" t="s">
        <v>538</v>
      </c>
      <c r="Q15" s="182" t="s">
        <v>539</v>
      </c>
      <c r="R15" s="182" t="s">
        <v>537</v>
      </c>
      <c r="S15" s="182" t="s">
        <v>538</v>
      </c>
      <c r="T15" s="182" t="s">
        <v>539</v>
      </c>
      <c r="U15" s="182" t="s">
        <v>537</v>
      </c>
      <c r="V15" s="182" t="s">
        <v>538</v>
      </c>
      <c r="W15" s="182" t="s">
        <v>539</v>
      </c>
      <c r="X15" s="182" t="s">
        <v>537</v>
      </c>
      <c r="Y15" s="182" t="s">
        <v>538</v>
      </c>
      <c r="Z15" s="182" t="s">
        <v>539</v>
      </c>
      <c r="AA15" s="182" t="s">
        <v>539</v>
      </c>
      <c r="AB15" s="182" t="s">
        <v>539</v>
      </c>
      <c r="AC15" s="182" t="s">
        <v>539</v>
      </c>
      <c r="AD15" s="182" t="s">
        <v>539</v>
      </c>
      <c r="AE15" s="182" t="s">
        <v>539</v>
      </c>
      <c r="AF15" s="182" t="s">
        <v>539</v>
      </c>
    </row>
    <row r="16" spans="1:32" s="2" customFormat="1" ht="25.5" hidden="1" customHeight="1" x14ac:dyDescent="0.3">
      <c r="A16" s="13"/>
      <c r="B16" s="74"/>
      <c r="C16" s="74"/>
      <c r="D16" s="181"/>
      <c r="E16" s="183" t="s">
        <v>536</v>
      </c>
      <c r="F16" s="156">
        <f>(F18-F23-F24)/44.04*29.04+F23+(F24/38.26*25.26)</f>
        <v>287183.33095085819</v>
      </c>
      <c r="G16" s="156">
        <f>(G18-G23-G24)/43.75*28.75+G23+(G24/38.01*25.01)</f>
        <v>296852.5885293344</v>
      </c>
      <c r="H16" s="156">
        <f>(H18-H23-H24)/43.39*28.39+H23+(H24/37.7*24.7)</f>
        <v>307525.39486295107</v>
      </c>
      <c r="I16" s="156">
        <f>(I18-I23-I24)/44.04*29.04+I23+(I24/38.26*25.26)</f>
        <v>0</v>
      </c>
      <c r="J16" s="156">
        <f>(J18-J23-J24)/43.75*28.75+J23+(J24/38.01*25.01)</f>
        <v>0</v>
      </c>
      <c r="K16" s="156">
        <f>(K18-K23-K24)/43.39*28.39+K23+(K24/37.7*24.7)</f>
        <v>0</v>
      </c>
      <c r="L16" s="156">
        <f>(L18-L23-L24)/44.04*29.04+L23+(L24/38.26*25.26)</f>
        <v>287183.33095085819</v>
      </c>
      <c r="M16" s="156">
        <f>(M18-M23-M24)/43.75*28.75+M23+(M24/38.01*25.01)</f>
        <v>296852.5885293344</v>
      </c>
      <c r="N16" s="156">
        <f>(N18-N23-N24)/43.39*28.39+N23+(N24/37.7*24.7)</f>
        <v>307525.39486295107</v>
      </c>
      <c r="O16" s="156">
        <f>(O18-O23-O24)/44.04*29.04+O23+(O24/38.26*25.26)</f>
        <v>0</v>
      </c>
      <c r="P16" s="156">
        <f>(P18-P23-P24)/43.75*28.75+P23+(P24/38.01*25.01)</f>
        <v>0</v>
      </c>
      <c r="Q16" s="156">
        <f>(Q18-Q23-Q24)/43.39*28.39+Q23+(Q24/37.7*24.7)</f>
        <v>0</v>
      </c>
      <c r="R16" s="156">
        <f>(R18-R23-R24)/44.04*29.04+R23+(R24/38.26*25.26)</f>
        <v>287183.33095085819</v>
      </c>
      <c r="S16" s="156">
        <f>(S18-S23-S24)/43.75*28.75+S23+(S24/38.01*25.01)</f>
        <v>296852.5885293344</v>
      </c>
      <c r="T16" s="156">
        <f>(T18-T23-T24)/43.39*28.39+T23+(T24/37.7*24.7)</f>
        <v>307525.39486295107</v>
      </c>
      <c r="U16" s="156">
        <f>(U18-U23-U24)/44.04*29.04+U23+(U24/38.26*25.26)</f>
        <v>0</v>
      </c>
      <c r="V16" s="156">
        <f>(V18-V23-V24)/43.75*28.75+V23+(V24/38.01*25.01)</f>
        <v>0</v>
      </c>
      <c r="W16" s="156">
        <f>(W18-W23-W24)/43.39*28.39+W23+(W24/37.7*24.7)</f>
        <v>0</v>
      </c>
      <c r="X16" s="156">
        <f>(X18-X23-X24)/44.04*29.04+X23+(X24/38.26*25.26)</f>
        <v>287183.33095085819</v>
      </c>
      <c r="Y16" s="156">
        <f>(Y18-Y23-Y24)/43.75*28.75+Y23+(Y24/38.01*25.01)</f>
        <v>296852.5885293344</v>
      </c>
      <c r="Z16" s="156">
        <f>(Z18-Z23-Z24)/43.39*28.39+Z23+(Z24/37.7*24.7)</f>
        <v>307525.39486295107</v>
      </c>
      <c r="AA16" s="156">
        <f>(AA18-AA23-AA24)/44.04*29.04+AA23+(AA24/38.26*25.26)</f>
        <v>-5508.1384119270024</v>
      </c>
      <c r="AB16" s="156">
        <f>(AB18-AB23-AB24)/43.75*28.75+AB23+(AB24/38.01*25.01)</f>
        <v>0</v>
      </c>
      <c r="AC16" s="156">
        <f>(AC18-AC23-AC24)/43.39*28.39+AC23+(AC24/37.7*24.7)</f>
        <v>0</v>
      </c>
      <c r="AD16" s="156">
        <f>(AD18-AD23-AD24)/44.04*29.04+AD23+(AD24/38.26*25.26)</f>
        <v>281675.19253893127</v>
      </c>
      <c r="AE16" s="156">
        <f>(AE18-AE23-AE24)/43.75*28.75+AE23+(AE24/38.01*25.01)</f>
        <v>296852.5885293344</v>
      </c>
      <c r="AF16" s="156">
        <f>(AF18-AF23-AF24)/43.39*28.39+AF23+(AF24/37.7*24.7)</f>
        <v>307525.39486295107</v>
      </c>
    </row>
    <row r="17" spans="1:32" s="80" customFormat="1" ht="22.5" customHeight="1" x14ac:dyDescent="0.25">
      <c r="A17" s="178"/>
      <c r="B17" s="179"/>
      <c r="C17" s="180"/>
      <c r="D17" s="78"/>
      <c r="E17" s="236" t="s">
        <v>224</v>
      </c>
      <c r="F17" s="237">
        <f>F18+F25+F35+F48+F59</f>
        <v>581154</v>
      </c>
      <c r="G17" s="237">
        <f>G18+G25+G35+G48+G59</f>
        <v>602441</v>
      </c>
      <c r="H17" s="237">
        <f>H18+H25+H35+H48+H59</f>
        <v>625547</v>
      </c>
      <c r="I17" s="237">
        <f t="shared" ref="I17:Z17" si="0">I18+I25+I35+I48+I59</f>
        <v>0</v>
      </c>
      <c r="J17" s="237">
        <f t="shared" si="0"/>
        <v>0</v>
      </c>
      <c r="K17" s="237">
        <f t="shared" si="0"/>
        <v>0</v>
      </c>
      <c r="L17" s="79">
        <f t="shared" si="0"/>
        <v>581154</v>
      </c>
      <c r="M17" s="79">
        <f t="shared" si="0"/>
        <v>602441</v>
      </c>
      <c r="N17" s="79">
        <f t="shared" si="0"/>
        <v>625547</v>
      </c>
      <c r="O17" s="79">
        <f t="shared" si="0"/>
        <v>0</v>
      </c>
      <c r="P17" s="79">
        <f t="shared" si="0"/>
        <v>0</v>
      </c>
      <c r="Q17" s="79">
        <f t="shared" si="0"/>
        <v>0</v>
      </c>
      <c r="R17" s="79">
        <f t="shared" si="0"/>
        <v>581154</v>
      </c>
      <c r="S17" s="79">
        <f t="shared" si="0"/>
        <v>602441</v>
      </c>
      <c r="T17" s="79">
        <f t="shared" si="0"/>
        <v>625547</v>
      </c>
      <c r="U17" s="79">
        <f t="shared" si="0"/>
        <v>0</v>
      </c>
      <c r="V17" s="79">
        <f t="shared" si="0"/>
        <v>0</v>
      </c>
      <c r="W17" s="79">
        <f t="shared" si="0"/>
        <v>0</v>
      </c>
      <c r="X17" s="79">
        <f t="shared" si="0"/>
        <v>581154</v>
      </c>
      <c r="Y17" s="79">
        <f t="shared" si="0"/>
        <v>602441</v>
      </c>
      <c r="Z17" s="79">
        <f t="shared" si="0"/>
        <v>625547</v>
      </c>
      <c r="AA17" s="79">
        <f t="shared" ref="AA17:AF17" si="1">AA18+AA25+AA35+AA48+AA59</f>
        <v>-10227</v>
      </c>
      <c r="AB17" s="79">
        <f t="shared" si="1"/>
        <v>0</v>
      </c>
      <c r="AC17" s="79">
        <f t="shared" si="1"/>
        <v>0</v>
      </c>
      <c r="AD17" s="79">
        <f t="shared" si="1"/>
        <v>570927</v>
      </c>
      <c r="AE17" s="79">
        <f t="shared" si="1"/>
        <v>602441</v>
      </c>
      <c r="AF17" s="79">
        <f t="shared" si="1"/>
        <v>625547</v>
      </c>
    </row>
    <row r="18" spans="1:32" s="2" customFormat="1" ht="25.5" customHeight="1" x14ac:dyDescent="0.3">
      <c r="A18" s="175"/>
      <c r="B18" s="176"/>
      <c r="C18" s="177"/>
      <c r="D18" s="238" t="s">
        <v>0</v>
      </c>
      <c r="E18" s="239" t="s">
        <v>105</v>
      </c>
      <c r="F18" s="237">
        <f>F19</f>
        <v>435139</v>
      </c>
      <c r="G18" s="237">
        <f>G19</f>
        <v>451333</v>
      </c>
      <c r="H18" s="237">
        <f>H19</f>
        <v>469591</v>
      </c>
      <c r="I18" s="237">
        <f t="shared" ref="I18:AF18" si="2">I19</f>
        <v>0</v>
      </c>
      <c r="J18" s="237">
        <f t="shared" si="2"/>
        <v>0</v>
      </c>
      <c r="K18" s="237">
        <f t="shared" si="2"/>
        <v>0</v>
      </c>
      <c r="L18" s="79">
        <f>L19</f>
        <v>435139</v>
      </c>
      <c r="M18" s="79">
        <f t="shared" si="2"/>
        <v>451333</v>
      </c>
      <c r="N18" s="79">
        <f t="shared" si="2"/>
        <v>469591</v>
      </c>
      <c r="O18" s="79">
        <f t="shared" si="2"/>
        <v>0</v>
      </c>
      <c r="P18" s="79">
        <f t="shared" si="2"/>
        <v>0</v>
      </c>
      <c r="Q18" s="79">
        <f t="shared" si="2"/>
        <v>0</v>
      </c>
      <c r="R18" s="79">
        <f>R19</f>
        <v>435139</v>
      </c>
      <c r="S18" s="79">
        <f t="shared" si="2"/>
        <v>451333</v>
      </c>
      <c r="T18" s="79">
        <f t="shared" si="2"/>
        <v>469591</v>
      </c>
      <c r="U18" s="79">
        <f t="shared" si="2"/>
        <v>0</v>
      </c>
      <c r="V18" s="79">
        <f t="shared" si="2"/>
        <v>0</v>
      </c>
      <c r="W18" s="79">
        <f t="shared" si="2"/>
        <v>0</v>
      </c>
      <c r="X18" s="79">
        <f>X19</f>
        <v>435139</v>
      </c>
      <c r="Y18" s="79">
        <f t="shared" si="2"/>
        <v>451333</v>
      </c>
      <c r="Z18" s="79">
        <f t="shared" si="2"/>
        <v>469591</v>
      </c>
      <c r="AA18" s="79">
        <f t="shared" si="2"/>
        <v>-8458</v>
      </c>
      <c r="AB18" s="79">
        <f t="shared" si="2"/>
        <v>0</v>
      </c>
      <c r="AC18" s="79">
        <f t="shared" si="2"/>
        <v>0</v>
      </c>
      <c r="AD18" s="79">
        <f>AD19</f>
        <v>426681</v>
      </c>
      <c r="AE18" s="79">
        <f t="shared" si="2"/>
        <v>451333</v>
      </c>
      <c r="AF18" s="79">
        <f t="shared" si="2"/>
        <v>469591</v>
      </c>
    </row>
    <row r="19" spans="1:32" s="2" customFormat="1" ht="21" customHeight="1" x14ac:dyDescent="0.3">
      <c r="A19" s="175"/>
      <c r="B19" s="176"/>
      <c r="C19" s="177"/>
      <c r="D19" s="238" t="s">
        <v>1</v>
      </c>
      <c r="E19" s="240" t="s">
        <v>106</v>
      </c>
      <c r="F19" s="241">
        <f>SUM(F20:F24)</f>
        <v>435139</v>
      </c>
      <c r="G19" s="241">
        <f>SUM(G20:G24)</f>
        <v>451333</v>
      </c>
      <c r="H19" s="241">
        <f>SUM(H20:H24)</f>
        <v>469591</v>
      </c>
      <c r="I19" s="241">
        <f t="shared" ref="I19:Z19" si="3">SUM(I20:I24)</f>
        <v>0</v>
      </c>
      <c r="J19" s="241">
        <f t="shared" si="3"/>
        <v>0</v>
      </c>
      <c r="K19" s="241">
        <f t="shared" si="3"/>
        <v>0</v>
      </c>
      <c r="L19" s="56">
        <f t="shared" si="3"/>
        <v>435139</v>
      </c>
      <c r="M19" s="56">
        <f t="shared" si="3"/>
        <v>451333</v>
      </c>
      <c r="N19" s="56">
        <f t="shared" si="3"/>
        <v>469591</v>
      </c>
      <c r="O19" s="56">
        <f t="shared" si="3"/>
        <v>0</v>
      </c>
      <c r="P19" s="56">
        <f t="shared" si="3"/>
        <v>0</v>
      </c>
      <c r="Q19" s="56">
        <f t="shared" si="3"/>
        <v>0</v>
      </c>
      <c r="R19" s="56">
        <f t="shared" si="3"/>
        <v>435139</v>
      </c>
      <c r="S19" s="56">
        <f t="shared" si="3"/>
        <v>451333</v>
      </c>
      <c r="T19" s="56">
        <f t="shared" si="3"/>
        <v>469591</v>
      </c>
      <c r="U19" s="56">
        <f t="shared" si="3"/>
        <v>0</v>
      </c>
      <c r="V19" s="56">
        <f t="shared" si="3"/>
        <v>0</v>
      </c>
      <c r="W19" s="56">
        <f t="shared" si="3"/>
        <v>0</v>
      </c>
      <c r="X19" s="56">
        <f t="shared" si="3"/>
        <v>435139</v>
      </c>
      <c r="Y19" s="56">
        <f t="shared" si="3"/>
        <v>451333</v>
      </c>
      <c r="Z19" s="56">
        <f t="shared" si="3"/>
        <v>469591</v>
      </c>
      <c r="AA19" s="56">
        <f t="shared" ref="AA19:AF19" si="4">SUM(AA20:AA24)</f>
        <v>-8458</v>
      </c>
      <c r="AB19" s="56">
        <f t="shared" si="4"/>
        <v>0</v>
      </c>
      <c r="AC19" s="56">
        <f t="shared" si="4"/>
        <v>0</v>
      </c>
      <c r="AD19" s="56">
        <f t="shared" si="4"/>
        <v>426681</v>
      </c>
      <c r="AE19" s="56">
        <f t="shared" si="4"/>
        <v>451333</v>
      </c>
      <c r="AF19" s="56">
        <f t="shared" si="4"/>
        <v>469591</v>
      </c>
    </row>
    <row r="20" spans="1:32" s="2" customFormat="1" ht="103.5" customHeight="1" x14ac:dyDescent="0.25">
      <c r="A20" s="12">
        <v>182</v>
      </c>
      <c r="B20" s="72"/>
      <c r="C20" s="73"/>
      <c r="D20" s="242" t="s">
        <v>2</v>
      </c>
      <c r="E20" s="243" t="s">
        <v>225</v>
      </c>
      <c r="F20" s="241">
        <v>402145</v>
      </c>
      <c r="G20" s="241">
        <v>417115</v>
      </c>
      <c r="H20" s="241">
        <v>433995</v>
      </c>
      <c r="I20" s="241"/>
      <c r="J20" s="241"/>
      <c r="K20" s="241"/>
      <c r="L20" s="56">
        <f t="shared" ref="L20:N79" si="5">F20+I20</f>
        <v>402145</v>
      </c>
      <c r="M20" s="56">
        <f t="shared" si="5"/>
        <v>417115</v>
      </c>
      <c r="N20" s="56">
        <f t="shared" si="5"/>
        <v>433995</v>
      </c>
      <c r="O20" s="56"/>
      <c r="P20" s="56"/>
      <c r="Q20" s="56"/>
      <c r="R20" s="56">
        <f t="shared" ref="R20:T24" si="6">L20+O20</f>
        <v>402145</v>
      </c>
      <c r="S20" s="56">
        <f t="shared" si="6"/>
        <v>417115</v>
      </c>
      <c r="T20" s="56">
        <f t="shared" si="6"/>
        <v>433995</v>
      </c>
      <c r="U20" s="56"/>
      <c r="V20" s="56"/>
      <c r="W20" s="56"/>
      <c r="X20" s="56">
        <f t="shared" ref="X20:Z24" si="7">R20+U20</f>
        <v>402145</v>
      </c>
      <c r="Y20" s="56">
        <f t="shared" si="7"/>
        <v>417115</v>
      </c>
      <c r="Z20" s="56">
        <f t="shared" si="7"/>
        <v>433995</v>
      </c>
      <c r="AA20" s="56">
        <v>10159</v>
      </c>
      <c r="AB20" s="56"/>
      <c r="AC20" s="56"/>
      <c r="AD20" s="56">
        <f t="shared" ref="AD20" si="8">X20+AA20</f>
        <v>412304</v>
      </c>
      <c r="AE20" s="56">
        <f t="shared" ref="AE20" si="9">Y20+AB20</f>
        <v>417115</v>
      </c>
      <c r="AF20" s="56">
        <f t="shared" ref="AF20:AF24" si="10">Z20+AC20</f>
        <v>433995</v>
      </c>
    </row>
    <row r="21" spans="1:32" s="2" customFormat="1" ht="147.75" customHeight="1" x14ac:dyDescent="0.25">
      <c r="A21" s="12">
        <v>182</v>
      </c>
      <c r="B21" s="72"/>
      <c r="C21" s="73"/>
      <c r="D21" s="242" t="s">
        <v>3</v>
      </c>
      <c r="E21" s="244" t="s">
        <v>107</v>
      </c>
      <c r="F21" s="245">
        <v>1242</v>
      </c>
      <c r="G21" s="245">
        <v>1288</v>
      </c>
      <c r="H21" s="245">
        <v>1340</v>
      </c>
      <c r="I21" s="245"/>
      <c r="J21" s="245"/>
      <c r="K21" s="245"/>
      <c r="L21" s="246">
        <f>F21+I21</f>
        <v>1242</v>
      </c>
      <c r="M21" s="246">
        <f>G21+J21</f>
        <v>1288</v>
      </c>
      <c r="N21" s="246">
        <f t="shared" si="5"/>
        <v>1340</v>
      </c>
      <c r="O21" s="246"/>
      <c r="P21" s="246"/>
      <c r="Q21" s="246"/>
      <c r="R21" s="246">
        <f>L21+O21</f>
        <v>1242</v>
      </c>
      <c r="S21" s="246">
        <f>M21+P21</f>
        <v>1288</v>
      </c>
      <c r="T21" s="246">
        <f t="shared" si="6"/>
        <v>1340</v>
      </c>
      <c r="U21" s="246"/>
      <c r="V21" s="246"/>
      <c r="W21" s="246"/>
      <c r="X21" s="246">
        <f>R21+U21</f>
        <v>1242</v>
      </c>
      <c r="Y21" s="246">
        <f>S21+V21</f>
        <v>1288</v>
      </c>
      <c r="Z21" s="246">
        <f t="shared" si="7"/>
        <v>1340</v>
      </c>
      <c r="AA21" s="246">
        <v>2408</v>
      </c>
      <c r="AB21" s="246"/>
      <c r="AC21" s="246"/>
      <c r="AD21" s="246">
        <f>X21+AA21</f>
        <v>3650</v>
      </c>
      <c r="AE21" s="246">
        <f>Y21+AB21</f>
        <v>1288</v>
      </c>
      <c r="AF21" s="246">
        <f t="shared" si="10"/>
        <v>1340</v>
      </c>
    </row>
    <row r="22" spans="1:32" s="7" customFormat="1" ht="60" customHeight="1" x14ac:dyDescent="0.25">
      <c r="A22" s="12">
        <v>182</v>
      </c>
      <c r="B22" s="72"/>
      <c r="C22" s="73"/>
      <c r="D22" s="242" t="s">
        <v>4</v>
      </c>
      <c r="E22" s="244" t="s">
        <v>108</v>
      </c>
      <c r="F22" s="245">
        <v>3150</v>
      </c>
      <c r="G22" s="245">
        <v>3267</v>
      </c>
      <c r="H22" s="245">
        <v>3399</v>
      </c>
      <c r="I22" s="245"/>
      <c r="J22" s="245"/>
      <c r="K22" s="245"/>
      <c r="L22" s="246">
        <f t="shared" si="5"/>
        <v>3150</v>
      </c>
      <c r="M22" s="246">
        <f t="shared" si="5"/>
        <v>3267</v>
      </c>
      <c r="N22" s="246">
        <f t="shared" si="5"/>
        <v>3399</v>
      </c>
      <c r="O22" s="246"/>
      <c r="P22" s="246"/>
      <c r="Q22" s="246"/>
      <c r="R22" s="246">
        <f t="shared" ref="R22:S24" si="11">L22+O22</f>
        <v>3150</v>
      </c>
      <c r="S22" s="246">
        <f t="shared" si="11"/>
        <v>3267</v>
      </c>
      <c r="T22" s="246">
        <f t="shared" si="6"/>
        <v>3399</v>
      </c>
      <c r="U22" s="246"/>
      <c r="V22" s="246"/>
      <c r="W22" s="246"/>
      <c r="X22" s="246">
        <f t="shared" ref="X22:Y24" si="12">R22+U22</f>
        <v>3150</v>
      </c>
      <c r="Y22" s="246">
        <f t="shared" si="12"/>
        <v>3267</v>
      </c>
      <c r="Z22" s="246">
        <f t="shared" si="7"/>
        <v>3399</v>
      </c>
      <c r="AA22" s="246">
        <v>3750</v>
      </c>
      <c r="AB22" s="246"/>
      <c r="AC22" s="246"/>
      <c r="AD22" s="246">
        <f t="shared" ref="AD22:AD24" si="13">X22+AA22</f>
        <v>6900</v>
      </c>
      <c r="AE22" s="246">
        <f t="shared" ref="AE22:AE24" si="14">Y22+AB22</f>
        <v>3267</v>
      </c>
      <c r="AF22" s="246">
        <f t="shared" si="10"/>
        <v>3399</v>
      </c>
    </row>
    <row r="23" spans="1:32" s="7" customFormat="1" ht="114.75" customHeight="1" x14ac:dyDescent="0.25">
      <c r="A23" s="12">
        <v>182</v>
      </c>
      <c r="B23" s="72"/>
      <c r="C23" s="73"/>
      <c r="D23" s="242" t="s">
        <v>5</v>
      </c>
      <c r="E23" s="244" t="s">
        <v>109</v>
      </c>
      <c r="F23" s="245">
        <v>674</v>
      </c>
      <c r="G23" s="245">
        <v>694</v>
      </c>
      <c r="H23" s="245">
        <v>713</v>
      </c>
      <c r="I23" s="245"/>
      <c r="J23" s="245"/>
      <c r="K23" s="245"/>
      <c r="L23" s="246">
        <f t="shared" si="5"/>
        <v>674</v>
      </c>
      <c r="M23" s="246">
        <f t="shared" si="5"/>
        <v>694</v>
      </c>
      <c r="N23" s="246">
        <f t="shared" si="5"/>
        <v>713</v>
      </c>
      <c r="O23" s="246"/>
      <c r="P23" s="246"/>
      <c r="Q23" s="246"/>
      <c r="R23" s="246">
        <f t="shared" si="11"/>
        <v>674</v>
      </c>
      <c r="S23" s="246">
        <f t="shared" si="11"/>
        <v>694</v>
      </c>
      <c r="T23" s="246">
        <f t="shared" si="6"/>
        <v>713</v>
      </c>
      <c r="U23" s="246"/>
      <c r="V23" s="246"/>
      <c r="W23" s="246"/>
      <c r="X23" s="246">
        <f t="shared" si="12"/>
        <v>674</v>
      </c>
      <c r="Y23" s="246">
        <f t="shared" si="12"/>
        <v>694</v>
      </c>
      <c r="Z23" s="246">
        <f t="shared" si="7"/>
        <v>713</v>
      </c>
      <c r="AA23" s="246">
        <v>263</v>
      </c>
      <c r="AB23" s="246"/>
      <c r="AC23" s="246"/>
      <c r="AD23" s="246">
        <f t="shared" si="13"/>
        <v>937</v>
      </c>
      <c r="AE23" s="246">
        <f t="shared" si="14"/>
        <v>694</v>
      </c>
      <c r="AF23" s="246">
        <f t="shared" si="10"/>
        <v>713</v>
      </c>
    </row>
    <row r="24" spans="1:32" s="81" customFormat="1" ht="116.25" customHeight="1" x14ac:dyDescent="0.25">
      <c r="A24" s="175">
        <v>182</v>
      </c>
      <c r="B24" s="176"/>
      <c r="C24" s="177"/>
      <c r="D24" s="242" t="s">
        <v>425</v>
      </c>
      <c r="E24" s="244" t="s">
        <v>426</v>
      </c>
      <c r="F24" s="241">
        <v>27928</v>
      </c>
      <c r="G24" s="241">
        <v>28969</v>
      </c>
      <c r="H24" s="241">
        <v>30144</v>
      </c>
      <c r="I24" s="241"/>
      <c r="J24" s="241"/>
      <c r="K24" s="241"/>
      <c r="L24" s="56">
        <f t="shared" si="5"/>
        <v>27928</v>
      </c>
      <c r="M24" s="56">
        <f t="shared" si="5"/>
        <v>28969</v>
      </c>
      <c r="N24" s="56">
        <f t="shared" si="5"/>
        <v>30144</v>
      </c>
      <c r="O24" s="56"/>
      <c r="P24" s="56"/>
      <c r="Q24" s="56"/>
      <c r="R24" s="56">
        <f t="shared" si="11"/>
        <v>27928</v>
      </c>
      <c r="S24" s="56">
        <f t="shared" si="11"/>
        <v>28969</v>
      </c>
      <c r="T24" s="56">
        <f t="shared" si="6"/>
        <v>30144</v>
      </c>
      <c r="U24" s="56"/>
      <c r="V24" s="56"/>
      <c r="W24" s="56"/>
      <c r="X24" s="56">
        <f t="shared" si="12"/>
        <v>27928</v>
      </c>
      <c r="Y24" s="56">
        <f t="shared" si="12"/>
        <v>28969</v>
      </c>
      <c r="Z24" s="56">
        <f t="shared" si="7"/>
        <v>30144</v>
      </c>
      <c r="AA24" s="56">
        <v>-25038</v>
      </c>
      <c r="AB24" s="56"/>
      <c r="AC24" s="56"/>
      <c r="AD24" s="56">
        <f t="shared" si="13"/>
        <v>2890</v>
      </c>
      <c r="AE24" s="56">
        <f t="shared" si="14"/>
        <v>28969</v>
      </c>
      <c r="AF24" s="56">
        <f t="shared" si="10"/>
        <v>30144</v>
      </c>
    </row>
    <row r="25" spans="1:32" s="21" customFormat="1" ht="37.5" customHeight="1" x14ac:dyDescent="0.35">
      <c r="A25" s="175"/>
      <c r="B25" s="176"/>
      <c r="C25" s="177"/>
      <c r="D25" s="242" t="s">
        <v>6</v>
      </c>
      <c r="E25" s="82" t="s">
        <v>226</v>
      </c>
      <c r="F25" s="237">
        <f t="shared" ref="F25:AF25" si="15">F26</f>
        <v>20828</v>
      </c>
      <c r="G25" s="237">
        <f t="shared" si="15"/>
        <v>21684</v>
      </c>
      <c r="H25" s="237">
        <f t="shared" si="15"/>
        <v>22046</v>
      </c>
      <c r="I25" s="237">
        <f t="shared" si="15"/>
        <v>0</v>
      </c>
      <c r="J25" s="237">
        <f t="shared" si="15"/>
        <v>0</v>
      </c>
      <c r="K25" s="237">
        <f t="shared" si="15"/>
        <v>0</v>
      </c>
      <c r="L25" s="79">
        <f t="shared" si="15"/>
        <v>20828</v>
      </c>
      <c r="M25" s="79">
        <f t="shared" si="15"/>
        <v>21684</v>
      </c>
      <c r="N25" s="79">
        <f t="shared" si="15"/>
        <v>22046</v>
      </c>
      <c r="O25" s="79">
        <f t="shared" si="15"/>
        <v>0</v>
      </c>
      <c r="P25" s="79">
        <f t="shared" si="15"/>
        <v>0</v>
      </c>
      <c r="Q25" s="79">
        <f t="shared" si="15"/>
        <v>0</v>
      </c>
      <c r="R25" s="79">
        <f t="shared" si="15"/>
        <v>20828</v>
      </c>
      <c r="S25" s="79">
        <f t="shared" si="15"/>
        <v>21684</v>
      </c>
      <c r="T25" s="79">
        <f t="shared" si="15"/>
        <v>22046</v>
      </c>
      <c r="U25" s="79">
        <f t="shared" si="15"/>
        <v>0</v>
      </c>
      <c r="V25" s="79">
        <f t="shared" si="15"/>
        <v>0</v>
      </c>
      <c r="W25" s="79">
        <f t="shared" si="15"/>
        <v>0</v>
      </c>
      <c r="X25" s="79">
        <f t="shared" si="15"/>
        <v>20828</v>
      </c>
      <c r="Y25" s="79">
        <f t="shared" si="15"/>
        <v>21684</v>
      </c>
      <c r="Z25" s="79">
        <f t="shared" si="15"/>
        <v>22046</v>
      </c>
      <c r="AA25" s="79">
        <f t="shared" si="15"/>
        <v>0</v>
      </c>
      <c r="AB25" s="79">
        <f t="shared" si="15"/>
        <v>0</v>
      </c>
      <c r="AC25" s="79">
        <f t="shared" si="15"/>
        <v>0</v>
      </c>
      <c r="AD25" s="79">
        <f t="shared" si="15"/>
        <v>20828</v>
      </c>
      <c r="AE25" s="79">
        <f t="shared" si="15"/>
        <v>21684</v>
      </c>
      <c r="AF25" s="79">
        <f t="shared" si="15"/>
        <v>22046</v>
      </c>
    </row>
    <row r="26" spans="1:32" s="7" customFormat="1" ht="42.75" customHeight="1" x14ac:dyDescent="0.25">
      <c r="A26" s="175"/>
      <c r="B26" s="176"/>
      <c r="C26" s="177"/>
      <c r="D26" s="242" t="s">
        <v>7</v>
      </c>
      <c r="E26" s="247" t="s">
        <v>227</v>
      </c>
      <c r="F26" s="254">
        <f t="shared" ref="F26:Z26" si="16">F27+F29+F31+F33</f>
        <v>20828</v>
      </c>
      <c r="G26" s="254">
        <f t="shared" si="16"/>
        <v>21684</v>
      </c>
      <c r="H26" s="254">
        <f t="shared" si="16"/>
        <v>22046</v>
      </c>
      <c r="I26" s="254">
        <f t="shared" si="16"/>
        <v>0</v>
      </c>
      <c r="J26" s="254">
        <f t="shared" si="16"/>
        <v>0</v>
      </c>
      <c r="K26" s="254">
        <f t="shared" si="16"/>
        <v>0</v>
      </c>
      <c r="L26" s="255">
        <f t="shared" si="16"/>
        <v>20828</v>
      </c>
      <c r="M26" s="255">
        <f t="shared" si="16"/>
        <v>21684</v>
      </c>
      <c r="N26" s="255">
        <f t="shared" si="16"/>
        <v>22046</v>
      </c>
      <c r="O26" s="255">
        <f t="shared" si="16"/>
        <v>0</v>
      </c>
      <c r="P26" s="255">
        <f t="shared" si="16"/>
        <v>0</v>
      </c>
      <c r="Q26" s="255">
        <f t="shared" si="16"/>
        <v>0</v>
      </c>
      <c r="R26" s="255">
        <f t="shared" si="16"/>
        <v>20828</v>
      </c>
      <c r="S26" s="255">
        <f t="shared" si="16"/>
        <v>21684</v>
      </c>
      <c r="T26" s="255">
        <f t="shared" si="16"/>
        <v>22046</v>
      </c>
      <c r="U26" s="255">
        <f t="shared" si="16"/>
        <v>0</v>
      </c>
      <c r="V26" s="255">
        <f t="shared" si="16"/>
        <v>0</v>
      </c>
      <c r="W26" s="255">
        <f t="shared" si="16"/>
        <v>0</v>
      </c>
      <c r="X26" s="255">
        <f t="shared" si="16"/>
        <v>20828</v>
      </c>
      <c r="Y26" s="255">
        <f t="shared" si="16"/>
        <v>21684</v>
      </c>
      <c r="Z26" s="255">
        <f t="shared" si="16"/>
        <v>22046</v>
      </c>
      <c r="AA26" s="255">
        <f t="shared" ref="AA26:AF26" si="17">AA27+AA29+AA31+AA33</f>
        <v>0</v>
      </c>
      <c r="AB26" s="255">
        <f t="shared" si="17"/>
        <v>0</v>
      </c>
      <c r="AC26" s="255">
        <f t="shared" si="17"/>
        <v>0</v>
      </c>
      <c r="AD26" s="255">
        <f t="shared" si="17"/>
        <v>20828</v>
      </c>
      <c r="AE26" s="255">
        <f t="shared" si="17"/>
        <v>21684</v>
      </c>
      <c r="AF26" s="255">
        <f t="shared" si="17"/>
        <v>22046</v>
      </c>
    </row>
    <row r="27" spans="1:32" s="7" customFormat="1" ht="94.5" customHeight="1" x14ac:dyDescent="0.25">
      <c r="A27" s="175"/>
      <c r="B27" s="176"/>
      <c r="C27" s="177"/>
      <c r="D27" s="242" t="s">
        <v>8</v>
      </c>
      <c r="E27" s="247" t="s">
        <v>110</v>
      </c>
      <c r="F27" s="241">
        <f t="shared" ref="F27:AF27" si="18">F28</f>
        <v>9417</v>
      </c>
      <c r="G27" s="241">
        <f t="shared" si="18"/>
        <v>9701</v>
      </c>
      <c r="H27" s="241">
        <f t="shared" si="18"/>
        <v>9707</v>
      </c>
      <c r="I27" s="241">
        <f t="shared" si="18"/>
        <v>0</v>
      </c>
      <c r="J27" s="241">
        <f t="shared" si="18"/>
        <v>0</v>
      </c>
      <c r="K27" s="241">
        <f t="shared" si="18"/>
        <v>0</v>
      </c>
      <c r="L27" s="56">
        <f t="shared" si="18"/>
        <v>9417</v>
      </c>
      <c r="M27" s="56">
        <f t="shared" si="18"/>
        <v>9701</v>
      </c>
      <c r="N27" s="56">
        <f t="shared" si="18"/>
        <v>9707</v>
      </c>
      <c r="O27" s="56">
        <f t="shared" si="18"/>
        <v>0</v>
      </c>
      <c r="P27" s="56">
        <f t="shared" si="18"/>
        <v>0</v>
      </c>
      <c r="Q27" s="56">
        <f t="shared" si="18"/>
        <v>0</v>
      </c>
      <c r="R27" s="56">
        <f t="shared" si="18"/>
        <v>9417</v>
      </c>
      <c r="S27" s="56">
        <f t="shared" si="18"/>
        <v>9701</v>
      </c>
      <c r="T27" s="56">
        <f t="shared" si="18"/>
        <v>9707</v>
      </c>
      <c r="U27" s="56">
        <f t="shared" si="18"/>
        <v>0</v>
      </c>
      <c r="V27" s="56">
        <f t="shared" si="18"/>
        <v>0</v>
      </c>
      <c r="W27" s="56">
        <f t="shared" si="18"/>
        <v>0</v>
      </c>
      <c r="X27" s="56">
        <f t="shared" si="18"/>
        <v>9417</v>
      </c>
      <c r="Y27" s="56">
        <f t="shared" si="18"/>
        <v>9701</v>
      </c>
      <c r="Z27" s="56">
        <f t="shared" si="18"/>
        <v>9707</v>
      </c>
      <c r="AA27" s="56">
        <f t="shared" si="18"/>
        <v>0</v>
      </c>
      <c r="AB27" s="56">
        <f t="shared" si="18"/>
        <v>0</v>
      </c>
      <c r="AC27" s="56">
        <f t="shared" si="18"/>
        <v>0</v>
      </c>
      <c r="AD27" s="56">
        <f t="shared" si="18"/>
        <v>9417</v>
      </c>
      <c r="AE27" s="56">
        <f t="shared" si="18"/>
        <v>9701</v>
      </c>
      <c r="AF27" s="56">
        <f t="shared" si="18"/>
        <v>9707</v>
      </c>
    </row>
    <row r="28" spans="1:32" s="7" customFormat="1" ht="155.25" customHeight="1" x14ac:dyDescent="0.25">
      <c r="A28" s="175">
        <v>100</v>
      </c>
      <c r="B28" s="176"/>
      <c r="C28" s="177"/>
      <c r="D28" s="242" t="s">
        <v>228</v>
      </c>
      <c r="E28" s="244" t="s">
        <v>229</v>
      </c>
      <c r="F28" s="245">
        <v>9417</v>
      </c>
      <c r="G28" s="245">
        <v>9701</v>
      </c>
      <c r="H28" s="245">
        <v>9707</v>
      </c>
      <c r="I28" s="245"/>
      <c r="J28" s="245"/>
      <c r="K28" s="245"/>
      <c r="L28" s="246">
        <f t="shared" si="5"/>
        <v>9417</v>
      </c>
      <c r="M28" s="246">
        <f t="shared" si="5"/>
        <v>9701</v>
      </c>
      <c r="N28" s="246">
        <f t="shared" si="5"/>
        <v>9707</v>
      </c>
      <c r="O28" s="246"/>
      <c r="P28" s="246"/>
      <c r="Q28" s="246"/>
      <c r="R28" s="246">
        <f t="shared" ref="R28:T28" si="19">L28+O28</f>
        <v>9417</v>
      </c>
      <c r="S28" s="246">
        <f t="shared" si="19"/>
        <v>9701</v>
      </c>
      <c r="T28" s="246">
        <f t="shared" si="19"/>
        <v>9707</v>
      </c>
      <c r="U28" s="246"/>
      <c r="V28" s="246"/>
      <c r="W28" s="246"/>
      <c r="X28" s="246">
        <f t="shared" ref="X28:Z28" si="20">R28+U28</f>
        <v>9417</v>
      </c>
      <c r="Y28" s="246">
        <f t="shared" si="20"/>
        <v>9701</v>
      </c>
      <c r="Z28" s="246">
        <f t="shared" si="20"/>
        <v>9707</v>
      </c>
      <c r="AA28" s="246"/>
      <c r="AB28" s="246"/>
      <c r="AC28" s="246"/>
      <c r="AD28" s="246">
        <f t="shared" ref="AD28" si="21">X28+AA28</f>
        <v>9417</v>
      </c>
      <c r="AE28" s="246">
        <f t="shared" ref="AE28" si="22">Y28+AB28</f>
        <v>9701</v>
      </c>
      <c r="AF28" s="246">
        <f t="shared" ref="AF28" si="23">Z28+AC28</f>
        <v>9707</v>
      </c>
    </row>
    <row r="29" spans="1:32" s="7" customFormat="1" ht="107.25" customHeight="1" x14ac:dyDescent="0.25">
      <c r="A29" s="175"/>
      <c r="B29" s="176"/>
      <c r="C29" s="177"/>
      <c r="D29" s="242" t="s">
        <v>9</v>
      </c>
      <c r="E29" s="247" t="s">
        <v>111</v>
      </c>
      <c r="F29" s="241">
        <f t="shared" ref="F29:AF29" si="24">F30</f>
        <v>52</v>
      </c>
      <c r="G29" s="241">
        <f t="shared" si="24"/>
        <v>54</v>
      </c>
      <c r="H29" s="241">
        <f t="shared" si="24"/>
        <v>56</v>
      </c>
      <c r="I29" s="241">
        <f t="shared" si="24"/>
        <v>0</v>
      </c>
      <c r="J29" s="241">
        <f t="shared" si="24"/>
        <v>0</v>
      </c>
      <c r="K29" s="241">
        <f t="shared" si="24"/>
        <v>0</v>
      </c>
      <c r="L29" s="56">
        <f t="shared" si="24"/>
        <v>52</v>
      </c>
      <c r="M29" s="56">
        <f t="shared" si="24"/>
        <v>54</v>
      </c>
      <c r="N29" s="56">
        <f t="shared" si="24"/>
        <v>56</v>
      </c>
      <c r="O29" s="56">
        <f t="shared" si="24"/>
        <v>0</v>
      </c>
      <c r="P29" s="56">
        <f t="shared" si="24"/>
        <v>0</v>
      </c>
      <c r="Q29" s="56">
        <f t="shared" si="24"/>
        <v>0</v>
      </c>
      <c r="R29" s="56">
        <f t="shared" si="24"/>
        <v>52</v>
      </c>
      <c r="S29" s="56">
        <f t="shared" si="24"/>
        <v>54</v>
      </c>
      <c r="T29" s="56">
        <f t="shared" si="24"/>
        <v>56</v>
      </c>
      <c r="U29" s="56">
        <f t="shared" si="24"/>
        <v>0</v>
      </c>
      <c r="V29" s="56">
        <f t="shared" si="24"/>
        <v>0</v>
      </c>
      <c r="W29" s="56">
        <f t="shared" si="24"/>
        <v>0</v>
      </c>
      <c r="X29" s="56">
        <f t="shared" si="24"/>
        <v>52</v>
      </c>
      <c r="Y29" s="56">
        <f t="shared" si="24"/>
        <v>54</v>
      </c>
      <c r="Z29" s="56">
        <f t="shared" si="24"/>
        <v>56</v>
      </c>
      <c r="AA29" s="56">
        <f t="shared" si="24"/>
        <v>0</v>
      </c>
      <c r="AB29" s="56">
        <f t="shared" si="24"/>
        <v>0</v>
      </c>
      <c r="AC29" s="56">
        <f t="shared" si="24"/>
        <v>0</v>
      </c>
      <c r="AD29" s="56">
        <f t="shared" si="24"/>
        <v>52</v>
      </c>
      <c r="AE29" s="56">
        <f t="shared" si="24"/>
        <v>54</v>
      </c>
      <c r="AF29" s="56">
        <f t="shared" si="24"/>
        <v>56</v>
      </c>
    </row>
    <row r="30" spans="1:32" s="7" customFormat="1" ht="147" customHeight="1" x14ac:dyDescent="0.25">
      <c r="A30" s="175">
        <v>100</v>
      </c>
      <c r="B30" s="176"/>
      <c r="C30" s="177"/>
      <c r="D30" s="242" t="s">
        <v>230</v>
      </c>
      <c r="E30" s="244" t="s">
        <v>231</v>
      </c>
      <c r="F30" s="245">
        <v>52</v>
      </c>
      <c r="G30" s="245">
        <v>54</v>
      </c>
      <c r="H30" s="245">
        <v>56</v>
      </c>
      <c r="I30" s="245"/>
      <c r="J30" s="245"/>
      <c r="K30" s="245"/>
      <c r="L30" s="246">
        <f t="shared" si="5"/>
        <v>52</v>
      </c>
      <c r="M30" s="246">
        <f t="shared" si="5"/>
        <v>54</v>
      </c>
      <c r="N30" s="246">
        <f t="shared" si="5"/>
        <v>56</v>
      </c>
      <c r="O30" s="246"/>
      <c r="P30" s="246"/>
      <c r="Q30" s="246"/>
      <c r="R30" s="246">
        <f t="shared" ref="R30:T30" si="25">L30+O30</f>
        <v>52</v>
      </c>
      <c r="S30" s="246">
        <f t="shared" si="25"/>
        <v>54</v>
      </c>
      <c r="T30" s="246">
        <f t="shared" si="25"/>
        <v>56</v>
      </c>
      <c r="U30" s="246"/>
      <c r="V30" s="246"/>
      <c r="W30" s="246"/>
      <c r="X30" s="246">
        <f t="shared" ref="X30:Z30" si="26">R30+U30</f>
        <v>52</v>
      </c>
      <c r="Y30" s="246">
        <f t="shared" si="26"/>
        <v>54</v>
      </c>
      <c r="Z30" s="246">
        <f t="shared" si="26"/>
        <v>56</v>
      </c>
      <c r="AA30" s="246"/>
      <c r="AB30" s="246"/>
      <c r="AC30" s="246"/>
      <c r="AD30" s="246">
        <f t="shared" ref="AD30" si="27">X30+AA30</f>
        <v>52</v>
      </c>
      <c r="AE30" s="246">
        <f t="shared" ref="AE30" si="28">Y30+AB30</f>
        <v>54</v>
      </c>
      <c r="AF30" s="246">
        <f t="shared" ref="AF30" si="29">Z30+AC30</f>
        <v>56</v>
      </c>
    </row>
    <row r="31" spans="1:32" s="7" customFormat="1" ht="91.5" customHeight="1" x14ac:dyDescent="0.25">
      <c r="A31" s="175"/>
      <c r="B31" s="176"/>
      <c r="C31" s="177"/>
      <c r="D31" s="242" t="s">
        <v>10</v>
      </c>
      <c r="E31" s="247" t="s">
        <v>112</v>
      </c>
      <c r="F31" s="241">
        <f t="shared" ref="F31:AF31" si="30">F32</f>
        <v>12540</v>
      </c>
      <c r="G31" s="241">
        <f t="shared" si="30"/>
        <v>13131</v>
      </c>
      <c r="H31" s="241">
        <f t="shared" si="30"/>
        <v>13529</v>
      </c>
      <c r="I31" s="241">
        <f t="shared" si="30"/>
        <v>0</v>
      </c>
      <c r="J31" s="241">
        <f t="shared" si="30"/>
        <v>0</v>
      </c>
      <c r="K31" s="241">
        <f t="shared" si="30"/>
        <v>0</v>
      </c>
      <c r="L31" s="56">
        <f t="shared" si="30"/>
        <v>12540</v>
      </c>
      <c r="M31" s="56">
        <f t="shared" si="30"/>
        <v>13131</v>
      </c>
      <c r="N31" s="56">
        <f t="shared" si="30"/>
        <v>13529</v>
      </c>
      <c r="O31" s="56">
        <f t="shared" si="30"/>
        <v>0</v>
      </c>
      <c r="P31" s="56">
        <f t="shared" si="30"/>
        <v>0</v>
      </c>
      <c r="Q31" s="56">
        <f t="shared" si="30"/>
        <v>0</v>
      </c>
      <c r="R31" s="56">
        <f t="shared" si="30"/>
        <v>12540</v>
      </c>
      <c r="S31" s="56">
        <f t="shared" si="30"/>
        <v>13131</v>
      </c>
      <c r="T31" s="56">
        <f t="shared" si="30"/>
        <v>13529</v>
      </c>
      <c r="U31" s="56">
        <f t="shared" si="30"/>
        <v>0</v>
      </c>
      <c r="V31" s="56">
        <f t="shared" si="30"/>
        <v>0</v>
      </c>
      <c r="W31" s="56">
        <f t="shared" si="30"/>
        <v>0</v>
      </c>
      <c r="X31" s="56">
        <f t="shared" si="30"/>
        <v>12540</v>
      </c>
      <c r="Y31" s="56">
        <f t="shared" si="30"/>
        <v>13131</v>
      </c>
      <c r="Z31" s="56">
        <f t="shared" si="30"/>
        <v>13529</v>
      </c>
      <c r="AA31" s="56">
        <f t="shared" si="30"/>
        <v>0</v>
      </c>
      <c r="AB31" s="56">
        <f t="shared" si="30"/>
        <v>0</v>
      </c>
      <c r="AC31" s="56">
        <f t="shared" si="30"/>
        <v>0</v>
      </c>
      <c r="AD31" s="56">
        <f t="shared" si="30"/>
        <v>12540</v>
      </c>
      <c r="AE31" s="56">
        <f t="shared" si="30"/>
        <v>13131</v>
      </c>
      <c r="AF31" s="56">
        <f t="shared" si="30"/>
        <v>13529</v>
      </c>
    </row>
    <row r="32" spans="1:32" s="7" customFormat="1" ht="129" customHeight="1" x14ac:dyDescent="0.25">
      <c r="A32" s="175">
        <v>100</v>
      </c>
      <c r="B32" s="176"/>
      <c r="C32" s="177"/>
      <c r="D32" s="242" t="s">
        <v>232</v>
      </c>
      <c r="E32" s="244" t="s">
        <v>233</v>
      </c>
      <c r="F32" s="245">
        <v>12540</v>
      </c>
      <c r="G32" s="245">
        <v>13131</v>
      </c>
      <c r="H32" s="245">
        <v>13529</v>
      </c>
      <c r="I32" s="245"/>
      <c r="J32" s="245"/>
      <c r="K32" s="245"/>
      <c r="L32" s="246">
        <f t="shared" si="5"/>
        <v>12540</v>
      </c>
      <c r="M32" s="246">
        <f t="shared" si="5"/>
        <v>13131</v>
      </c>
      <c r="N32" s="246">
        <f t="shared" si="5"/>
        <v>13529</v>
      </c>
      <c r="O32" s="246"/>
      <c r="P32" s="246"/>
      <c r="Q32" s="246"/>
      <c r="R32" s="246">
        <f t="shared" ref="R32:T32" si="31">L32+O32</f>
        <v>12540</v>
      </c>
      <c r="S32" s="246">
        <f t="shared" si="31"/>
        <v>13131</v>
      </c>
      <c r="T32" s="246">
        <f t="shared" si="31"/>
        <v>13529</v>
      </c>
      <c r="U32" s="246"/>
      <c r="V32" s="246"/>
      <c r="W32" s="246"/>
      <c r="X32" s="246">
        <f t="shared" ref="X32:Z32" si="32">R32+U32</f>
        <v>12540</v>
      </c>
      <c r="Y32" s="246">
        <f t="shared" si="32"/>
        <v>13131</v>
      </c>
      <c r="Z32" s="246">
        <f t="shared" si="32"/>
        <v>13529</v>
      </c>
      <c r="AA32" s="246"/>
      <c r="AB32" s="246"/>
      <c r="AC32" s="246"/>
      <c r="AD32" s="246">
        <f t="shared" ref="AD32" si="33">X32+AA32</f>
        <v>12540</v>
      </c>
      <c r="AE32" s="246">
        <f t="shared" ref="AE32" si="34">Y32+AB32</f>
        <v>13131</v>
      </c>
      <c r="AF32" s="246">
        <f t="shared" ref="AF32" si="35">Z32+AC32</f>
        <v>13529</v>
      </c>
    </row>
    <row r="33" spans="1:32" s="7" customFormat="1" ht="93.75" customHeight="1" x14ac:dyDescent="0.25">
      <c r="A33" s="175"/>
      <c r="B33" s="176"/>
      <c r="C33" s="177"/>
      <c r="D33" s="242" t="s">
        <v>11</v>
      </c>
      <c r="E33" s="247" t="s">
        <v>113</v>
      </c>
      <c r="F33" s="241">
        <f t="shared" ref="F33:AF33" si="36">F34</f>
        <v>-1181</v>
      </c>
      <c r="G33" s="241">
        <f t="shared" si="36"/>
        <v>-1202</v>
      </c>
      <c r="H33" s="241">
        <f t="shared" si="36"/>
        <v>-1246</v>
      </c>
      <c r="I33" s="241">
        <f t="shared" si="36"/>
        <v>0</v>
      </c>
      <c r="J33" s="241">
        <f t="shared" si="36"/>
        <v>0</v>
      </c>
      <c r="K33" s="241">
        <f t="shared" si="36"/>
        <v>0</v>
      </c>
      <c r="L33" s="56">
        <f t="shared" si="36"/>
        <v>-1181</v>
      </c>
      <c r="M33" s="56">
        <f t="shared" si="36"/>
        <v>-1202</v>
      </c>
      <c r="N33" s="56">
        <f t="shared" si="36"/>
        <v>-1246</v>
      </c>
      <c r="O33" s="56">
        <f t="shared" si="36"/>
        <v>0</v>
      </c>
      <c r="P33" s="56">
        <f t="shared" si="36"/>
        <v>0</v>
      </c>
      <c r="Q33" s="56">
        <f t="shared" si="36"/>
        <v>0</v>
      </c>
      <c r="R33" s="56">
        <f t="shared" si="36"/>
        <v>-1181</v>
      </c>
      <c r="S33" s="56">
        <f t="shared" si="36"/>
        <v>-1202</v>
      </c>
      <c r="T33" s="56">
        <f t="shared" si="36"/>
        <v>-1246</v>
      </c>
      <c r="U33" s="56">
        <f t="shared" si="36"/>
        <v>0</v>
      </c>
      <c r="V33" s="56">
        <f t="shared" si="36"/>
        <v>0</v>
      </c>
      <c r="W33" s="56">
        <f t="shared" si="36"/>
        <v>0</v>
      </c>
      <c r="X33" s="56">
        <f t="shared" si="36"/>
        <v>-1181</v>
      </c>
      <c r="Y33" s="56">
        <f t="shared" si="36"/>
        <v>-1202</v>
      </c>
      <c r="Z33" s="56">
        <f t="shared" si="36"/>
        <v>-1246</v>
      </c>
      <c r="AA33" s="56">
        <f t="shared" si="36"/>
        <v>0</v>
      </c>
      <c r="AB33" s="56">
        <f t="shared" si="36"/>
        <v>0</v>
      </c>
      <c r="AC33" s="56">
        <f t="shared" si="36"/>
        <v>0</v>
      </c>
      <c r="AD33" s="56">
        <f t="shared" si="36"/>
        <v>-1181</v>
      </c>
      <c r="AE33" s="56">
        <f t="shared" si="36"/>
        <v>-1202</v>
      </c>
      <c r="AF33" s="56">
        <f t="shared" si="36"/>
        <v>-1246</v>
      </c>
    </row>
    <row r="34" spans="1:32" s="7" customFormat="1" ht="149.25" customHeight="1" x14ac:dyDescent="0.25">
      <c r="A34" s="175">
        <v>100</v>
      </c>
      <c r="B34" s="176"/>
      <c r="C34" s="177"/>
      <c r="D34" s="242" t="s">
        <v>234</v>
      </c>
      <c r="E34" s="244" t="s">
        <v>235</v>
      </c>
      <c r="F34" s="245">
        <v>-1181</v>
      </c>
      <c r="G34" s="245">
        <v>-1202</v>
      </c>
      <c r="H34" s="245">
        <v>-1246</v>
      </c>
      <c r="I34" s="245"/>
      <c r="J34" s="245"/>
      <c r="K34" s="245"/>
      <c r="L34" s="246">
        <f t="shared" si="5"/>
        <v>-1181</v>
      </c>
      <c r="M34" s="246">
        <f t="shared" si="5"/>
        <v>-1202</v>
      </c>
      <c r="N34" s="246">
        <f t="shared" si="5"/>
        <v>-1246</v>
      </c>
      <c r="O34" s="246"/>
      <c r="P34" s="246"/>
      <c r="Q34" s="246"/>
      <c r="R34" s="246">
        <f t="shared" ref="R34:T34" si="37">L34+O34</f>
        <v>-1181</v>
      </c>
      <c r="S34" s="246">
        <f t="shared" si="37"/>
        <v>-1202</v>
      </c>
      <c r="T34" s="246">
        <f t="shared" si="37"/>
        <v>-1246</v>
      </c>
      <c r="U34" s="246"/>
      <c r="V34" s="246"/>
      <c r="W34" s="246"/>
      <c r="X34" s="246">
        <f t="shared" ref="X34:Z34" si="38">R34+U34</f>
        <v>-1181</v>
      </c>
      <c r="Y34" s="246">
        <f t="shared" si="38"/>
        <v>-1202</v>
      </c>
      <c r="Z34" s="246">
        <f t="shared" si="38"/>
        <v>-1246</v>
      </c>
      <c r="AA34" s="246"/>
      <c r="AB34" s="246"/>
      <c r="AC34" s="246"/>
      <c r="AD34" s="246">
        <f t="shared" ref="AD34" si="39">X34+AA34</f>
        <v>-1181</v>
      </c>
      <c r="AE34" s="246">
        <f t="shared" ref="AE34" si="40">Y34+AB34</f>
        <v>-1202</v>
      </c>
      <c r="AF34" s="246">
        <f t="shared" ref="AF34" si="41">Z34+AC34</f>
        <v>-1246</v>
      </c>
    </row>
    <row r="35" spans="1:32" s="83" customFormat="1" ht="26.25" customHeight="1" x14ac:dyDescent="0.25">
      <c r="A35" s="12"/>
      <c r="B35" s="72"/>
      <c r="C35" s="73"/>
      <c r="D35" s="242" t="s">
        <v>12</v>
      </c>
      <c r="E35" s="82" t="s">
        <v>114</v>
      </c>
      <c r="F35" s="237">
        <f t="shared" ref="F35:Z35" si="42">F36+F40+F43+F46</f>
        <v>61693</v>
      </c>
      <c r="G35" s="237">
        <f t="shared" si="42"/>
        <v>64161</v>
      </c>
      <c r="H35" s="237">
        <f t="shared" si="42"/>
        <v>66728</v>
      </c>
      <c r="I35" s="237">
        <f t="shared" si="42"/>
        <v>0</v>
      </c>
      <c r="J35" s="237">
        <f t="shared" si="42"/>
        <v>0</v>
      </c>
      <c r="K35" s="237">
        <f t="shared" si="42"/>
        <v>0</v>
      </c>
      <c r="L35" s="79">
        <f t="shared" si="42"/>
        <v>61693</v>
      </c>
      <c r="M35" s="79">
        <f t="shared" si="42"/>
        <v>64161</v>
      </c>
      <c r="N35" s="79">
        <f t="shared" si="42"/>
        <v>66728</v>
      </c>
      <c r="O35" s="79">
        <f t="shared" si="42"/>
        <v>0</v>
      </c>
      <c r="P35" s="79">
        <f t="shared" si="42"/>
        <v>0</v>
      </c>
      <c r="Q35" s="79">
        <f t="shared" si="42"/>
        <v>0</v>
      </c>
      <c r="R35" s="79">
        <f t="shared" si="42"/>
        <v>61693</v>
      </c>
      <c r="S35" s="79">
        <f t="shared" si="42"/>
        <v>64161</v>
      </c>
      <c r="T35" s="79">
        <f t="shared" si="42"/>
        <v>66728</v>
      </c>
      <c r="U35" s="79">
        <f t="shared" si="42"/>
        <v>0</v>
      </c>
      <c r="V35" s="79">
        <f t="shared" si="42"/>
        <v>0</v>
      </c>
      <c r="W35" s="79">
        <f t="shared" si="42"/>
        <v>0</v>
      </c>
      <c r="X35" s="79">
        <f t="shared" si="42"/>
        <v>61693</v>
      </c>
      <c r="Y35" s="79">
        <f t="shared" si="42"/>
        <v>64161</v>
      </c>
      <c r="Z35" s="79">
        <f t="shared" si="42"/>
        <v>66728</v>
      </c>
      <c r="AA35" s="79">
        <f t="shared" ref="AA35:AF35" si="43">AA36+AA40+AA43+AA46</f>
        <v>186</v>
      </c>
      <c r="AB35" s="79">
        <f t="shared" si="43"/>
        <v>0</v>
      </c>
      <c r="AC35" s="79">
        <f t="shared" si="43"/>
        <v>0</v>
      </c>
      <c r="AD35" s="79">
        <f t="shared" si="43"/>
        <v>61879</v>
      </c>
      <c r="AE35" s="79">
        <f t="shared" si="43"/>
        <v>64161</v>
      </c>
      <c r="AF35" s="79">
        <f t="shared" si="43"/>
        <v>66728</v>
      </c>
    </row>
    <row r="36" spans="1:32" s="7" customFormat="1" ht="43.5" customHeight="1" x14ac:dyDescent="0.25">
      <c r="A36" s="12"/>
      <c r="B36" s="72"/>
      <c r="C36" s="73"/>
      <c r="D36" s="242" t="s">
        <v>202</v>
      </c>
      <c r="E36" s="247" t="s">
        <v>205</v>
      </c>
      <c r="F36" s="241">
        <f>F37+F38+F39</f>
        <v>45119</v>
      </c>
      <c r="G36" s="241">
        <f>G37+G38+G39</f>
        <v>46924</v>
      </c>
      <c r="H36" s="241">
        <f>H37+H38+H39</f>
        <v>48801</v>
      </c>
      <c r="I36" s="241">
        <f t="shared" ref="I36:Z36" si="44">I37+I38+I39</f>
        <v>0</v>
      </c>
      <c r="J36" s="241">
        <f t="shared" si="44"/>
        <v>0</v>
      </c>
      <c r="K36" s="241">
        <f t="shared" si="44"/>
        <v>0</v>
      </c>
      <c r="L36" s="56">
        <f t="shared" si="44"/>
        <v>45119</v>
      </c>
      <c r="M36" s="56">
        <f t="shared" si="44"/>
        <v>46924</v>
      </c>
      <c r="N36" s="56">
        <f t="shared" si="44"/>
        <v>48801</v>
      </c>
      <c r="O36" s="56">
        <f t="shared" si="44"/>
        <v>0</v>
      </c>
      <c r="P36" s="56">
        <f t="shared" si="44"/>
        <v>0</v>
      </c>
      <c r="Q36" s="56">
        <f t="shared" si="44"/>
        <v>0</v>
      </c>
      <c r="R36" s="56">
        <f t="shared" si="44"/>
        <v>45119</v>
      </c>
      <c r="S36" s="56">
        <f t="shared" si="44"/>
        <v>46924</v>
      </c>
      <c r="T36" s="56">
        <f t="shared" si="44"/>
        <v>48801</v>
      </c>
      <c r="U36" s="56">
        <f t="shared" si="44"/>
        <v>0</v>
      </c>
      <c r="V36" s="56">
        <f t="shared" si="44"/>
        <v>0</v>
      </c>
      <c r="W36" s="56">
        <f t="shared" si="44"/>
        <v>0</v>
      </c>
      <c r="X36" s="56">
        <f t="shared" si="44"/>
        <v>45119</v>
      </c>
      <c r="Y36" s="56">
        <f t="shared" si="44"/>
        <v>46924</v>
      </c>
      <c r="Z36" s="56">
        <f t="shared" si="44"/>
        <v>48801</v>
      </c>
      <c r="AA36" s="56">
        <f t="shared" ref="AA36:AF36" si="45">AA37+AA38+AA39</f>
        <v>2951</v>
      </c>
      <c r="AB36" s="56">
        <f t="shared" si="45"/>
        <v>0</v>
      </c>
      <c r="AC36" s="56">
        <f t="shared" si="45"/>
        <v>0</v>
      </c>
      <c r="AD36" s="56">
        <f t="shared" si="45"/>
        <v>48070</v>
      </c>
      <c r="AE36" s="56">
        <f t="shared" si="45"/>
        <v>46924</v>
      </c>
      <c r="AF36" s="56">
        <f t="shared" si="45"/>
        <v>48801</v>
      </c>
    </row>
    <row r="37" spans="1:32" s="2" customFormat="1" ht="37.5" x14ac:dyDescent="0.25">
      <c r="A37" s="12">
        <v>182</v>
      </c>
      <c r="B37" s="72"/>
      <c r="C37" s="73"/>
      <c r="D37" s="242" t="s">
        <v>203</v>
      </c>
      <c r="E37" s="244" t="s">
        <v>206</v>
      </c>
      <c r="F37" s="245">
        <v>28813</v>
      </c>
      <c r="G37" s="245">
        <v>29966</v>
      </c>
      <c r="H37" s="245">
        <v>31165</v>
      </c>
      <c r="I37" s="245"/>
      <c r="J37" s="245"/>
      <c r="K37" s="245"/>
      <c r="L37" s="246">
        <f t="shared" si="5"/>
        <v>28813</v>
      </c>
      <c r="M37" s="246">
        <f t="shared" si="5"/>
        <v>29966</v>
      </c>
      <c r="N37" s="246">
        <f t="shared" si="5"/>
        <v>31165</v>
      </c>
      <c r="O37" s="246"/>
      <c r="P37" s="246"/>
      <c r="Q37" s="246"/>
      <c r="R37" s="246">
        <f t="shared" ref="R37:T42" si="46">L37+O37</f>
        <v>28813</v>
      </c>
      <c r="S37" s="246">
        <f t="shared" si="46"/>
        <v>29966</v>
      </c>
      <c r="T37" s="246">
        <f t="shared" si="46"/>
        <v>31165</v>
      </c>
      <c r="U37" s="246"/>
      <c r="V37" s="246"/>
      <c r="W37" s="246"/>
      <c r="X37" s="246">
        <f t="shared" ref="X37:Z42" si="47">R37+U37</f>
        <v>28813</v>
      </c>
      <c r="Y37" s="246">
        <f t="shared" si="47"/>
        <v>29966</v>
      </c>
      <c r="Z37" s="246">
        <f t="shared" si="47"/>
        <v>31165</v>
      </c>
      <c r="AA37" s="246">
        <v>2951</v>
      </c>
      <c r="AB37" s="246"/>
      <c r="AC37" s="246"/>
      <c r="AD37" s="246">
        <f t="shared" ref="AD37:AD38" si="48">X37+AA37</f>
        <v>31764</v>
      </c>
      <c r="AE37" s="246">
        <f t="shared" ref="AE37:AE42" si="49">Y37+AB37</f>
        <v>29966</v>
      </c>
      <c r="AF37" s="246">
        <f t="shared" ref="AF37:AF42" si="50">Z37+AC37</f>
        <v>31165</v>
      </c>
    </row>
    <row r="38" spans="1:32" s="2" customFormat="1" ht="56.25" x14ac:dyDescent="0.25">
      <c r="A38" s="12">
        <v>182</v>
      </c>
      <c r="B38" s="72"/>
      <c r="C38" s="73"/>
      <c r="D38" s="242" t="s">
        <v>204</v>
      </c>
      <c r="E38" s="244" t="s">
        <v>207</v>
      </c>
      <c r="F38" s="245">
        <v>16306</v>
      </c>
      <c r="G38" s="245">
        <v>16958</v>
      </c>
      <c r="H38" s="245">
        <v>17636</v>
      </c>
      <c r="I38" s="245"/>
      <c r="J38" s="245"/>
      <c r="K38" s="245"/>
      <c r="L38" s="246">
        <f t="shared" si="5"/>
        <v>16306</v>
      </c>
      <c r="M38" s="246">
        <f t="shared" si="5"/>
        <v>16958</v>
      </c>
      <c r="N38" s="246">
        <f t="shared" si="5"/>
        <v>17636</v>
      </c>
      <c r="O38" s="246"/>
      <c r="P38" s="246"/>
      <c r="Q38" s="246"/>
      <c r="R38" s="246">
        <f t="shared" si="46"/>
        <v>16306</v>
      </c>
      <c r="S38" s="246">
        <f t="shared" si="46"/>
        <v>16958</v>
      </c>
      <c r="T38" s="246">
        <f t="shared" si="46"/>
        <v>17636</v>
      </c>
      <c r="U38" s="246"/>
      <c r="V38" s="246"/>
      <c r="W38" s="246"/>
      <c r="X38" s="246">
        <f t="shared" si="47"/>
        <v>16306</v>
      </c>
      <c r="Y38" s="246">
        <f t="shared" si="47"/>
        <v>16958</v>
      </c>
      <c r="Z38" s="246">
        <f t="shared" si="47"/>
        <v>17636</v>
      </c>
      <c r="AA38" s="246"/>
      <c r="AB38" s="246"/>
      <c r="AC38" s="246"/>
      <c r="AD38" s="246">
        <f t="shared" si="48"/>
        <v>16306</v>
      </c>
      <c r="AE38" s="246">
        <f t="shared" si="49"/>
        <v>16958</v>
      </c>
      <c r="AF38" s="246">
        <f t="shared" si="50"/>
        <v>17636</v>
      </c>
    </row>
    <row r="39" spans="1:32" s="2" customFormat="1" ht="37.5" hidden="1" customHeight="1" x14ac:dyDescent="0.25">
      <c r="A39" s="12">
        <v>182</v>
      </c>
      <c r="B39" s="72"/>
      <c r="C39" s="73"/>
      <c r="D39" s="248" t="s">
        <v>219</v>
      </c>
      <c r="E39" s="249" t="s">
        <v>218</v>
      </c>
      <c r="F39" s="245"/>
      <c r="G39" s="245"/>
      <c r="H39" s="245"/>
      <c r="I39" s="245"/>
      <c r="J39" s="245"/>
      <c r="K39" s="245"/>
      <c r="L39" s="245">
        <f>F39+I39</f>
        <v>0</v>
      </c>
      <c r="M39" s="245">
        <f t="shared" si="5"/>
        <v>0</v>
      </c>
      <c r="N39" s="245">
        <f t="shared" si="5"/>
        <v>0</v>
      </c>
      <c r="O39" s="245"/>
      <c r="P39" s="245"/>
      <c r="Q39" s="245"/>
      <c r="R39" s="245">
        <f>L39+O39</f>
        <v>0</v>
      </c>
      <c r="S39" s="245">
        <f t="shared" si="46"/>
        <v>0</v>
      </c>
      <c r="T39" s="245">
        <f t="shared" si="46"/>
        <v>0</v>
      </c>
      <c r="U39" s="245"/>
      <c r="V39" s="245"/>
      <c r="W39" s="245"/>
      <c r="X39" s="245">
        <f>R39+U39</f>
        <v>0</v>
      </c>
      <c r="Y39" s="245">
        <f t="shared" si="47"/>
        <v>0</v>
      </c>
      <c r="Z39" s="245">
        <f t="shared" si="47"/>
        <v>0</v>
      </c>
      <c r="AA39" s="246"/>
      <c r="AB39" s="245"/>
      <c r="AC39" s="245"/>
      <c r="AD39" s="245">
        <f>X39+AA39</f>
        <v>0</v>
      </c>
      <c r="AE39" s="245">
        <f t="shared" si="49"/>
        <v>0</v>
      </c>
      <c r="AF39" s="245">
        <f t="shared" si="50"/>
        <v>0</v>
      </c>
    </row>
    <row r="40" spans="1:32" s="2" customFormat="1" ht="20.25" hidden="1" customHeight="1" x14ac:dyDescent="0.25">
      <c r="A40" s="12"/>
      <c r="B40" s="72"/>
      <c r="C40" s="73"/>
      <c r="D40" s="250" t="s">
        <v>13</v>
      </c>
      <c r="E40" s="249" t="s">
        <v>115</v>
      </c>
      <c r="F40" s="241">
        <f t="shared" ref="F40:H40" si="51">F41+F42</f>
        <v>0</v>
      </c>
      <c r="G40" s="241">
        <f t="shared" si="51"/>
        <v>0</v>
      </c>
      <c r="H40" s="241">
        <f t="shared" si="51"/>
        <v>0</v>
      </c>
      <c r="I40" s="241"/>
      <c r="J40" s="241"/>
      <c r="K40" s="241"/>
      <c r="L40" s="241">
        <f t="shared" si="5"/>
        <v>0</v>
      </c>
      <c r="M40" s="241">
        <f t="shared" si="5"/>
        <v>0</v>
      </c>
      <c r="N40" s="241">
        <f t="shared" si="5"/>
        <v>0</v>
      </c>
      <c r="O40" s="241"/>
      <c r="P40" s="241"/>
      <c r="Q40" s="241"/>
      <c r="R40" s="241">
        <f t="shared" ref="R40:R42" si="52">L40+O40</f>
        <v>0</v>
      </c>
      <c r="S40" s="241">
        <f t="shared" si="46"/>
        <v>0</v>
      </c>
      <c r="T40" s="241">
        <f t="shared" si="46"/>
        <v>0</v>
      </c>
      <c r="U40" s="241"/>
      <c r="V40" s="241"/>
      <c r="W40" s="241"/>
      <c r="X40" s="241">
        <f t="shared" ref="X40:X42" si="53">R40+U40</f>
        <v>0</v>
      </c>
      <c r="Y40" s="241">
        <f t="shared" si="47"/>
        <v>0</v>
      </c>
      <c r="Z40" s="241">
        <f t="shared" si="47"/>
        <v>0</v>
      </c>
      <c r="AA40" s="56"/>
      <c r="AB40" s="241"/>
      <c r="AC40" s="241"/>
      <c r="AD40" s="241">
        <f t="shared" ref="AD40:AD42" si="54">X40+AA40</f>
        <v>0</v>
      </c>
      <c r="AE40" s="241">
        <f t="shared" si="49"/>
        <v>0</v>
      </c>
      <c r="AF40" s="241">
        <f t="shared" si="50"/>
        <v>0</v>
      </c>
    </row>
    <row r="41" spans="1:32" s="7" customFormat="1" ht="20.25" hidden="1" customHeight="1" x14ac:dyDescent="0.25">
      <c r="A41" s="12">
        <v>182</v>
      </c>
      <c r="B41" s="72"/>
      <c r="C41" s="73"/>
      <c r="D41" s="248" t="s">
        <v>14</v>
      </c>
      <c r="E41" s="251" t="s">
        <v>115</v>
      </c>
      <c r="F41" s="245">
        <v>0</v>
      </c>
      <c r="G41" s="245">
        <v>0</v>
      </c>
      <c r="H41" s="245">
        <v>0</v>
      </c>
      <c r="I41" s="245"/>
      <c r="J41" s="245"/>
      <c r="K41" s="245"/>
      <c r="L41" s="245">
        <f t="shared" si="5"/>
        <v>0</v>
      </c>
      <c r="M41" s="245">
        <f t="shared" si="5"/>
        <v>0</v>
      </c>
      <c r="N41" s="245">
        <f t="shared" si="5"/>
        <v>0</v>
      </c>
      <c r="O41" s="245"/>
      <c r="P41" s="245"/>
      <c r="Q41" s="245"/>
      <c r="R41" s="245">
        <f t="shared" si="52"/>
        <v>0</v>
      </c>
      <c r="S41" s="245">
        <f t="shared" si="46"/>
        <v>0</v>
      </c>
      <c r="T41" s="245">
        <f t="shared" si="46"/>
        <v>0</v>
      </c>
      <c r="U41" s="245"/>
      <c r="V41" s="245"/>
      <c r="W41" s="245"/>
      <c r="X41" s="245">
        <f t="shared" si="53"/>
        <v>0</v>
      </c>
      <c r="Y41" s="245">
        <f t="shared" si="47"/>
        <v>0</v>
      </c>
      <c r="Z41" s="245">
        <f t="shared" si="47"/>
        <v>0</v>
      </c>
      <c r="AA41" s="246"/>
      <c r="AB41" s="245"/>
      <c r="AC41" s="245"/>
      <c r="AD41" s="245">
        <f t="shared" si="54"/>
        <v>0</v>
      </c>
      <c r="AE41" s="245">
        <f t="shared" si="49"/>
        <v>0</v>
      </c>
      <c r="AF41" s="245">
        <f t="shared" si="50"/>
        <v>0</v>
      </c>
    </row>
    <row r="42" spans="1:32" s="6" customFormat="1" ht="42.75" hidden="1" customHeight="1" x14ac:dyDescent="0.25">
      <c r="A42" s="17">
        <v>182</v>
      </c>
      <c r="B42" s="72"/>
      <c r="C42" s="73"/>
      <c r="D42" s="248" t="s">
        <v>15</v>
      </c>
      <c r="E42" s="251" t="s">
        <v>116</v>
      </c>
      <c r="F42" s="245"/>
      <c r="G42" s="245"/>
      <c r="H42" s="245"/>
      <c r="I42" s="245"/>
      <c r="J42" s="245"/>
      <c r="K42" s="245"/>
      <c r="L42" s="245">
        <f t="shared" si="5"/>
        <v>0</v>
      </c>
      <c r="M42" s="245">
        <f t="shared" si="5"/>
        <v>0</v>
      </c>
      <c r="N42" s="245">
        <f t="shared" si="5"/>
        <v>0</v>
      </c>
      <c r="O42" s="245"/>
      <c r="P42" s="245"/>
      <c r="Q42" s="245"/>
      <c r="R42" s="245">
        <f t="shared" si="52"/>
        <v>0</v>
      </c>
      <c r="S42" s="245">
        <f t="shared" si="46"/>
        <v>0</v>
      </c>
      <c r="T42" s="245">
        <f t="shared" si="46"/>
        <v>0</v>
      </c>
      <c r="U42" s="245"/>
      <c r="V42" s="245"/>
      <c r="W42" s="245"/>
      <c r="X42" s="245">
        <f t="shared" si="53"/>
        <v>0</v>
      </c>
      <c r="Y42" s="245">
        <f t="shared" si="47"/>
        <v>0</v>
      </c>
      <c r="Z42" s="245">
        <f t="shared" si="47"/>
        <v>0</v>
      </c>
      <c r="AA42" s="246"/>
      <c r="AB42" s="245"/>
      <c r="AC42" s="245"/>
      <c r="AD42" s="245">
        <f t="shared" si="54"/>
        <v>0</v>
      </c>
      <c r="AE42" s="245">
        <f t="shared" si="49"/>
        <v>0</v>
      </c>
      <c r="AF42" s="245">
        <f t="shared" si="50"/>
        <v>0</v>
      </c>
    </row>
    <row r="43" spans="1:32" s="7" customFormat="1" ht="20.25" x14ac:dyDescent="0.25">
      <c r="A43" s="12"/>
      <c r="B43" s="72"/>
      <c r="C43" s="73"/>
      <c r="D43" s="238" t="s">
        <v>16</v>
      </c>
      <c r="E43" s="247" t="s">
        <v>117</v>
      </c>
      <c r="F43" s="241">
        <f t="shared" ref="F43:Z43" si="55">F44+F45</f>
        <v>119</v>
      </c>
      <c r="G43" s="241">
        <f t="shared" si="55"/>
        <v>124</v>
      </c>
      <c r="H43" s="241">
        <f t="shared" si="55"/>
        <v>129</v>
      </c>
      <c r="I43" s="241">
        <f t="shared" si="55"/>
        <v>0</v>
      </c>
      <c r="J43" s="241">
        <f t="shared" si="55"/>
        <v>0</v>
      </c>
      <c r="K43" s="241">
        <f t="shared" si="55"/>
        <v>0</v>
      </c>
      <c r="L43" s="56">
        <f t="shared" si="55"/>
        <v>119</v>
      </c>
      <c r="M43" s="56">
        <f t="shared" si="55"/>
        <v>124</v>
      </c>
      <c r="N43" s="56">
        <f t="shared" si="55"/>
        <v>129</v>
      </c>
      <c r="O43" s="56">
        <f t="shared" si="55"/>
        <v>0</v>
      </c>
      <c r="P43" s="56">
        <f t="shared" si="55"/>
        <v>0</v>
      </c>
      <c r="Q43" s="56">
        <f t="shared" si="55"/>
        <v>0</v>
      </c>
      <c r="R43" s="56">
        <f t="shared" si="55"/>
        <v>119</v>
      </c>
      <c r="S43" s="56">
        <f t="shared" si="55"/>
        <v>124</v>
      </c>
      <c r="T43" s="56">
        <f t="shared" si="55"/>
        <v>129</v>
      </c>
      <c r="U43" s="56">
        <f t="shared" si="55"/>
        <v>0</v>
      </c>
      <c r="V43" s="56">
        <f t="shared" si="55"/>
        <v>0</v>
      </c>
      <c r="W43" s="56">
        <f t="shared" si="55"/>
        <v>0</v>
      </c>
      <c r="X43" s="56">
        <f t="shared" si="55"/>
        <v>119</v>
      </c>
      <c r="Y43" s="56">
        <f t="shared" si="55"/>
        <v>124</v>
      </c>
      <c r="Z43" s="56">
        <f t="shared" si="55"/>
        <v>129</v>
      </c>
      <c r="AA43" s="56">
        <f t="shared" ref="AA43:AF43" si="56">AA44+AA45</f>
        <v>609</v>
      </c>
      <c r="AB43" s="56">
        <f t="shared" si="56"/>
        <v>0</v>
      </c>
      <c r="AC43" s="56">
        <f t="shared" si="56"/>
        <v>0</v>
      </c>
      <c r="AD43" s="56">
        <f t="shared" si="56"/>
        <v>728</v>
      </c>
      <c r="AE43" s="56">
        <f t="shared" si="56"/>
        <v>124</v>
      </c>
      <c r="AF43" s="56">
        <f t="shared" si="56"/>
        <v>129</v>
      </c>
    </row>
    <row r="44" spans="1:32" s="7" customFormat="1" ht="20.25" x14ac:dyDescent="0.25">
      <c r="A44" s="12">
        <v>182</v>
      </c>
      <c r="B44" s="72"/>
      <c r="C44" s="73"/>
      <c r="D44" s="242" t="s">
        <v>17</v>
      </c>
      <c r="E44" s="252" t="s">
        <v>117</v>
      </c>
      <c r="F44" s="245">
        <v>119</v>
      </c>
      <c r="G44" s="245">
        <v>124</v>
      </c>
      <c r="H44" s="245">
        <v>129</v>
      </c>
      <c r="I44" s="245"/>
      <c r="J44" s="245"/>
      <c r="K44" s="245"/>
      <c r="L44" s="246">
        <f t="shared" si="5"/>
        <v>119</v>
      </c>
      <c r="M44" s="246">
        <f t="shared" si="5"/>
        <v>124</v>
      </c>
      <c r="N44" s="246">
        <f t="shared" si="5"/>
        <v>129</v>
      </c>
      <c r="O44" s="246"/>
      <c r="P44" s="246"/>
      <c r="Q44" s="246"/>
      <c r="R44" s="246">
        <f t="shared" ref="R44:T45" si="57">L44+O44</f>
        <v>119</v>
      </c>
      <c r="S44" s="246">
        <f t="shared" si="57"/>
        <v>124</v>
      </c>
      <c r="T44" s="246">
        <f t="shared" si="57"/>
        <v>129</v>
      </c>
      <c r="U44" s="246"/>
      <c r="V44" s="246"/>
      <c r="W44" s="246"/>
      <c r="X44" s="246">
        <f t="shared" ref="X44:Z45" si="58">R44+U44</f>
        <v>119</v>
      </c>
      <c r="Y44" s="246">
        <f t="shared" si="58"/>
        <v>124</v>
      </c>
      <c r="Z44" s="246">
        <f t="shared" si="58"/>
        <v>129</v>
      </c>
      <c r="AA44" s="246">
        <v>609</v>
      </c>
      <c r="AB44" s="246"/>
      <c r="AC44" s="246"/>
      <c r="AD44" s="246">
        <f t="shared" ref="AD44:AD45" si="59">X44+AA44</f>
        <v>728</v>
      </c>
      <c r="AE44" s="246">
        <f t="shared" ref="AE44:AE45" si="60">Y44+AB44</f>
        <v>124</v>
      </c>
      <c r="AF44" s="246">
        <f t="shared" ref="AF44:AF45" si="61">Z44+AC44</f>
        <v>129</v>
      </c>
    </row>
    <row r="45" spans="1:32" s="7" customFormat="1" ht="22.5" hidden="1" customHeight="1" x14ac:dyDescent="0.25">
      <c r="A45" s="12">
        <v>182</v>
      </c>
      <c r="B45" s="72"/>
      <c r="C45" s="73"/>
      <c r="D45" s="248" t="s">
        <v>236</v>
      </c>
      <c r="E45" s="251" t="s">
        <v>237</v>
      </c>
      <c r="F45" s="245"/>
      <c r="G45" s="245"/>
      <c r="H45" s="245"/>
      <c r="I45" s="245"/>
      <c r="J45" s="245"/>
      <c r="K45" s="245"/>
      <c r="L45" s="245">
        <f t="shared" si="5"/>
        <v>0</v>
      </c>
      <c r="M45" s="245">
        <f t="shared" si="5"/>
        <v>0</v>
      </c>
      <c r="N45" s="245">
        <f t="shared" si="5"/>
        <v>0</v>
      </c>
      <c r="O45" s="245"/>
      <c r="P45" s="245"/>
      <c r="Q45" s="245"/>
      <c r="R45" s="245">
        <f t="shared" si="57"/>
        <v>0</v>
      </c>
      <c r="S45" s="245">
        <f t="shared" si="57"/>
        <v>0</v>
      </c>
      <c r="T45" s="245">
        <f t="shared" si="57"/>
        <v>0</v>
      </c>
      <c r="U45" s="245"/>
      <c r="V45" s="245"/>
      <c r="W45" s="245"/>
      <c r="X45" s="245">
        <f t="shared" si="58"/>
        <v>0</v>
      </c>
      <c r="Y45" s="245">
        <f t="shared" si="58"/>
        <v>0</v>
      </c>
      <c r="Z45" s="245">
        <f t="shared" si="58"/>
        <v>0</v>
      </c>
      <c r="AA45" s="246"/>
      <c r="AB45" s="245"/>
      <c r="AC45" s="245"/>
      <c r="AD45" s="245">
        <f t="shared" si="59"/>
        <v>0</v>
      </c>
      <c r="AE45" s="245">
        <f t="shared" si="60"/>
        <v>0</v>
      </c>
      <c r="AF45" s="245">
        <f t="shared" si="61"/>
        <v>0</v>
      </c>
    </row>
    <row r="46" spans="1:32" s="7" customFormat="1" ht="39" customHeight="1" x14ac:dyDescent="0.25">
      <c r="A46" s="12"/>
      <c r="B46" s="72"/>
      <c r="C46" s="73"/>
      <c r="D46" s="238" t="s">
        <v>18</v>
      </c>
      <c r="E46" s="247" t="s">
        <v>118</v>
      </c>
      <c r="F46" s="241">
        <f t="shared" ref="F46:AF46" si="62">F47</f>
        <v>16455</v>
      </c>
      <c r="G46" s="241">
        <f t="shared" si="62"/>
        <v>17113</v>
      </c>
      <c r="H46" s="241">
        <f t="shared" si="62"/>
        <v>17798</v>
      </c>
      <c r="I46" s="241">
        <f t="shared" si="62"/>
        <v>0</v>
      </c>
      <c r="J46" s="241">
        <f t="shared" si="62"/>
        <v>0</v>
      </c>
      <c r="K46" s="241">
        <f t="shared" si="62"/>
        <v>0</v>
      </c>
      <c r="L46" s="56">
        <f t="shared" si="62"/>
        <v>16455</v>
      </c>
      <c r="M46" s="56">
        <f t="shared" si="62"/>
        <v>17113</v>
      </c>
      <c r="N46" s="56">
        <f t="shared" si="62"/>
        <v>17798</v>
      </c>
      <c r="O46" s="56">
        <f t="shared" si="62"/>
        <v>0</v>
      </c>
      <c r="P46" s="56">
        <f t="shared" si="62"/>
        <v>0</v>
      </c>
      <c r="Q46" s="56">
        <f t="shared" si="62"/>
        <v>0</v>
      </c>
      <c r="R46" s="56">
        <f t="shared" si="62"/>
        <v>16455</v>
      </c>
      <c r="S46" s="56">
        <f t="shared" si="62"/>
        <v>17113</v>
      </c>
      <c r="T46" s="56">
        <f t="shared" si="62"/>
        <v>17798</v>
      </c>
      <c r="U46" s="56">
        <f t="shared" si="62"/>
        <v>0</v>
      </c>
      <c r="V46" s="56">
        <f t="shared" si="62"/>
        <v>0</v>
      </c>
      <c r="W46" s="56">
        <f t="shared" si="62"/>
        <v>0</v>
      </c>
      <c r="X46" s="56">
        <f t="shared" si="62"/>
        <v>16455</v>
      </c>
      <c r="Y46" s="56">
        <f t="shared" si="62"/>
        <v>17113</v>
      </c>
      <c r="Z46" s="56">
        <f t="shared" si="62"/>
        <v>17798</v>
      </c>
      <c r="AA46" s="56">
        <f t="shared" si="62"/>
        <v>-3374</v>
      </c>
      <c r="AB46" s="56">
        <f t="shared" si="62"/>
        <v>0</v>
      </c>
      <c r="AC46" s="56">
        <f t="shared" si="62"/>
        <v>0</v>
      </c>
      <c r="AD46" s="56">
        <f t="shared" si="62"/>
        <v>13081</v>
      </c>
      <c r="AE46" s="56">
        <f t="shared" si="62"/>
        <v>17113</v>
      </c>
      <c r="AF46" s="56">
        <f t="shared" si="62"/>
        <v>17798</v>
      </c>
    </row>
    <row r="47" spans="1:32" s="7" customFormat="1" ht="56.25" x14ac:dyDescent="0.25">
      <c r="A47" s="12">
        <v>182</v>
      </c>
      <c r="B47" s="72"/>
      <c r="C47" s="73"/>
      <c r="D47" s="238" t="s">
        <v>19</v>
      </c>
      <c r="E47" s="244" t="s">
        <v>119</v>
      </c>
      <c r="F47" s="245">
        <v>16455</v>
      </c>
      <c r="G47" s="245">
        <v>17113</v>
      </c>
      <c r="H47" s="245">
        <v>17798</v>
      </c>
      <c r="I47" s="245"/>
      <c r="J47" s="245"/>
      <c r="K47" s="245"/>
      <c r="L47" s="246">
        <f t="shared" si="5"/>
        <v>16455</v>
      </c>
      <c r="M47" s="246">
        <f t="shared" si="5"/>
        <v>17113</v>
      </c>
      <c r="N47" s="246">
        <f t="shared" si="5"/>
        <v>17798</v>
      </c>
      <c r="O47" s="246"/>
      <c r="P47" s="246"/>
      <c r="Q47" s="246"/>
      <c r="R47" s="246">
        <f t="shared" ref="R47:T47" si="63">L47+O47</f>
        <v>16455</v>
      </c>
      <c r="S47" s="246">
        <f t="shared" si="63"/>
        <v>17113</v>
      </c>
      <c r="T47" s="246">
        <f t="shared" si="63"/>
        <v>17798</v>
      </c>
      <c r="U47" s="246"/>
      <c r="V47" s="246"/>
      <c r="W47" s="246"/>
      <c r="X47" s="246">
        <f t="shared" ref="X47:Z47" si="64">R47+U47</f>
        <v>16455</v>
      </c>
      <c r="Y47" s="246">
        <f t="shared" si="64"/>
        <v>17113</v>
      </c>
      <c r="Z47" s="246">
        <f t="shared" si="64"/>
        <v>17798</v>
      </c>
      <c r="AA47" s="246">
        <v>-3374</v>
      </c>
      <c r="AB47" s="246"/>
      <c r="AC47" s="246"/>
      <c r="AD47" s="246">
        <f t="shared" ref="AD47" si="65">X47+AA47</f>
        <v>13081</v>
      </c>
      <c r="AE47" s="246">
        <f t="shared" ref="AE47" si="66">Y47+AB47</f>
        <v>17113</v>
      </c>
      <c r="AF47" s="246">
        <f t="shared" ref="AF47" si="67">Z47+AC47</f>
        <v>17798</v>
      </c>
    </row>
    <row r="48" spans="1:32" s="7" customFormat="1" ht="20.25" x14ac:dyDescent="0.25">
      <c r="A48" s="12"/>
      <c r="B48" s="72"/>
      <c r="C48" s="73"/>
      <c r="D48" s="242" t="s">
        <v>20</v>
      </c>
      <c r="E48" s="82" t="s">
        <v>120</v>
      </c>
      <c r="F48" s="237">
        <f t="shared" ref="F48:Z48" si="68">F49+F51+F54</f>
        <v>54838</v>
      </c>
      <c r="G48" s="237">
        <f t="shared" si="68"/>
        <v>56262</v>
      </c>
      <c r="H48" s="237">
        <f t="shared" si="68"/>
        <v>57822</v>
      </c>
      <c r="I48" s="237">
        <f t="shared" si="68"/>
        <v>0</v>
      </c>
      <c r="J48" s="237">
        <f t="shared" si="68"/>
        <v>0</v>
      </c>
      <c r="K48" s="237">
        <f t="shared" si="68"/>
        <v>0</v>
      </c>
      <c r="L48" s="79">
        <f t="shared" si="68"/>
        <v>54838</v>
      </c>
      <c r="M48" s="79">
        <f t="shared" si="68"/>
        <v>56262</v>
      </c>
      <c r="N48" s="79">
        <f t="shared" si="68"/>
        <v>57822</v>
      </c>
      <c r="O48" s="79">
        <f t="shared" si="68"/>
        <v>0</v>
      </c>
      <c r="P48" s="79">
        <f t="shared" si="68"/>
        <v>0</v>
      </c>
      <c r="Q48" s="79">
        <f t="shared" si="68"/>
        <v>0</v>
      </c>
      <c r="R48" s="79">
        <f t="shared" si="68"/>
        <v>54838</v>
      </c>
      <c r="S48" s="79">
        <f t="shared" si="68"/>
        <v>56262</v>
      </c>
      <c r="T48" s="79">
        <f t="shared" si="68"/>
        <v>57822</v>
      </c>
      <c r="U48" s="79">
        <f t="shared" si="68"/>
        <v>0</v>
      </c>
      <c r="V48" s="79">
        <f t="shared" si="68"/>
        <v>0</v>
      </c>
      <c r="W48" s="79">
        <f t="shared" si="68"/>
        <v>0</v>
      </c>
      <c r="X48" s="79">
        <f t="shared" si="68"/>
        <v>54838</v>
      </c>
      <c r="Y48" s="79">
        <f t="shared" si="68"/>
        <v>56262</v>
      </c>
      <c r="Z48" s="79">
        <f t="shared" si="68"/>
        <v>57822</v>
      </c>
      <c r="AA48" s="79">
        <f t="shared" ref="AA48:AF48" si="69">AA49+AA51+AA54</f>
        <v>-3989</v>
      </c>
      <c r="AB48" s="79">
        <f t="shared" si="69"/>
        <v>0</v>
      </c>
      <c r="AC48" s="79">
        <f t="shared" si="69"/>
        <v>0</v>
      </c>
      <c r="AD48" s="79">
        <f t="shared" si="69"/>
        <v>50849</v>
      </c>
      <c r="AE48" s="79">
        <f t="shared" si="69"/>
        <v>56262</v>
      </c>
      <c r="AF48" s="79">
        <f t="shared" si="69"/>
        <v>57822</v>
      </c>
    </row>
    <row r="49" spans="1:32" s="6" customFormat="1" ht="24.75" customHeight="1" x14ac:dyDescent="0.25">
      <c r="A49" s="12"/>
      <c r="B49" s="72"/>
      <c r="C49" s="73"/>
      <c r="D49" s="238" t="s">
        <v>21</v>
      </c>
      <c r="E49" s="247" t="s">
        <v>121</v>
      </c>
      <c r="F49" s="241">
        <f>F50</f>
        <v>13276</v>
      </c>
      <c r="G49" s="241">
        <f>G50</f>
        <v>14604</v>
      </c>
      <c r="H49" s="241">
        <f>H50</f>
        <v>16064</v>
      </c>
      <c r="I49" s="241">
        <f t="shared" ref="I49:AF49" si="70">I50</f>
        <v>0</v>
      </c>
      <c r="J49" s="241">
        <f t="shared" si="70"/>
        <v>0</v>
      </c>
      <c r="K49" s="241">
        <f t="shared" si="70"/>
        <v>0</v>
      </c>
      <c r="L49" s="56">
        <f t="shared" si="70"/>
        <v>13276</v>
      </c>
      <c r="M49" s="56">
        <f t="shared" si="70"/>
        <v>14604</v>
      </c>
      <c r="N49" s="56">
        <f t="shared" si="70"/>
        <v>16064</v>
      </c>
      <c r="O49" s="56">
        <f t="shared" si="70"/>
        <v>0</v>
      </c>
      <c r="P49" s="56">
        <f t="shared" si="70"/>
        <v>0</v>
      </c>
      <c r="Q49" s="56">
        <f t="shared" si="70"/>
        <v>0</v>
      </c>
      <c r="R49" s="56">
        <f t="shared" si="70"/>
        <v>13276</v>
      </c>
      <c r="S49" s="56">
        <f t="shared" si="70"/>
        <v>14604</v>
      </c>
      <c r="T49" s="56">
        <f t="shared" si="70"/>
        <v>16064</v>
      </c>
      <c r="U49" s="56">
        <f t="shared" si="70"/>
        <v>0</v>
      </c>
      <c r="V49" s="56">
        <f t="shared" si="70"/>
        <v>0</v>
      </c>
      <c r="W49" s="56">
        <f t="shared" si="70"/>
        <v>0</v>
      </c>
      <c r="X49" s="56">
        <f t="shared" si="70"/>
        <v>13276</v>
      </c>
      <c r="Y49" s="56">
        <f t="shared" si="70"/>
        <v>14604</v>
      </c>
      <c r="Z49" s="56">
        <f t="shared" si="70"/>
        <v>16064</v>
      </c>
      <c r="AA49" s="56">
        <f t="shared" si="70"/>
        <v>0</v>
      </c>
      <c r="AB49" s="56">
        <f t="shared" si="70"/>
        <v>0</v>
      </c>
      <c r="AC49" s="56">
        <f t="shared" si="70"/>
        <v>0</v>
      </c>
      <c r="AD49" s="56">
        <f t="shared" si="70"/>
        <v>13276</v>
      </c>
      <c r="AE49" s="56">
        <f t="shared" si="70"/>
        <v>14604</v>
      </c>
      <c r="AF49" s="56">
        <f t="shared" si="70"/>
        <v>16064</v>
      </c>
    </row>
    <row r="50" spans="1:32" s="89" customFormat="1" ht="56.25" x14ac:dyDescent="0.25">
      <c r="A50" s="12">
        <v>182</v>
      </c>
      <c r="B50" s="72"/>
      <c r="C50" s="73"/>
      <c r="D50" s="242" t="s">
        <v>22</v>
      </c>
      <c r="E50" s="243" t="s">
        <v>122</v>
      </c>
      <c r="F50" s="245">
        <v>13276</v>
      </c>
      <c r="G50" s="245">
        <v>14604</v>
      </c>
      <c r="H50" s="245">
        <v>16064</v>
      </c>
      <c r="I50" s="245"/>
      <c r="J50" s="245"/>
      <c r="K50" s="245"/>
      <c r="L50" s="246">
        <f t="shared" si="5"/>
        <v>13276</v>
      </c>
      <c r="M50" s="246">
        <f t="shared" si="5"/>
        <v>14604</v>
      </c>
      <c r="N50" s="246">
        <f t="shared" si="5"/>
        <v>16064</v>
      </c>
      <c r="O50" s="246"/>
      <c r="P50" s="246"/>
      <c r="Q50" s="246"/>
      <c r="R50" s="246">
        <f t="shared" ref="R50:T50" si="71">L50+O50</f>
        <v>13276</v>
      </c>
      <c r="S50" s="246">
        <f t="shared" si="71"/>
        <v>14604</v>
      </c>
      <c r="T50" s="246">
        <f t="shared" si="71"/>
        <v>16064</v>
      </c>
      <c r="U50" s="246"/>
      <c r="V50" s="246"/>
      <c r="W50" s="246"/>
      <c r="X50" s="246">
        <f t="shared" ref="X50:Z50" si="72">R50+U50</f>
        <v>13276</v>
      </c>
      <c r="Y50" s="246">
        <f t="shared" si="72"/>
        <v>14604</v>
      </c>
      <c r="Z50" s="246">
        <f t="shared" si="72"/>
        <v>16064</v>
      </c>
      <c r="AA50" s="246"/>
      <c r="AB50" s="246"/>
      <c r="AC50" s="246"/>
      <c r="AD50" s="246">
        <f t="shared" ref="AD50" si="73">X50+AA50</f>
        <v>13276</v>
      </c>
      <c r="AE50" s="246">
        <f t="shared" ref="AE50" si="74">Y50+AB50</f>
        <v>14604</v>
      </c>
      <c r="AF50" s="246">
        <f t="shared" ref="AF50" si="75">Z50+AC50</f>
        <v>16064</v>
      </c>
    </row>
    <row r="51" spans="1:32" s="6" customFormat="1" ht="20.25" x14ac:dyDescent="0.25">
      <c r="A51" s="12"/>
      <c r="B51" s="72"/>
      <c r="C51" s="73"/>
      <c r="D51" s="238" t="s">
        <v>23</v>
      </c>
      <c r="E51" s="247" t="s">
        <v>123</v>
      </c>
      <c r="F51" s="241">
        <f t="shared" ref="F51:Z51" si="76">F52+F53</f>
        <v>2406</v>
      </c>
      <c r="G51" s="241">
        <f t="shared" si="76"/>
        <v>2502</v>
      </c>
      <c r="H51" s="241">
        <f t="shared" si="76"/>
        <v>2602</v>
      </c>
      <c r="I51" s="241">
        <f t="shared" si="76"/>
        <v>0</v>
      </c>
      <c r="J51" s="241">
        <f t="shared" si="76"/>
        <v>0</v>
      </c>
      <c r="K51" s="241">
        <f t="shared" si="76"/>
        <v>0</v>
      </c>
      <c r="L51" s="56">
        <f t="shared" si="76"/>
        <v>2406</v>
      </c>
      <c r="M51" s="56">
        <f t="shared" si="76"/>
        <v>2502</v>
      </c>
      <c r="N51" s="56">
        <f t="shared" si="76"/>
        <v>2602</v>
      </c>
      <c r="O51" s="56">
        <f t="shared" si="76"/>
        <v>0</v>
      </c>
      <c r="P51" s="56">
        <f t="shared" si="76"/>
        <v>0</v>
      </c>
      <c r="Q51" s="56">
        <f t="shared" si="76"/>
        <v>0</v>
      </c>
      <c r="R51" s="56">
        <f t="shared" si="76"/>
        <v>2406</v>
      </c>
      <c r="S51" s="56">
        <f t="shared" si="76"/>
        <v>2502</v>
      </c>
      <c r="T51" s="56">
        <f t="shared" si="76"/>
        <v>2602</v>
      </c>
      <c r="U51" s="56">
        <f t="shared" si="76"/>
        <v>0</v>
      </c>
      <c r="V51" s="56">
        <f t="shared" si="76"/>
        <v>0</v>
      </c>
      <c r="W51" s="56">
        <f t="shared" si="76"/>
        <v>0</v>
      </c>
      <c r="X51" s="56">
        <f t="shared" si="76"/>
        <v>2406</v>
      </c>
      <c r="Y51" s="56">
        <f t="shared" si="76"/>
        <v>2502</v>
      </c>
      <c r="Z51" s="56">
        <f t="shared" si="76"/>
        <v>2602</v>
      </c>
      <c r="AA51" s="56">
        <f t="shared" ref="AA51:AF51" si="77">AA52+AA53</f>
        <v>0</v>
      </c>
      <c r="AB51" s="56">
        <f t="shared" si="77"/>
        <v>0</v>
      </c>
      <c r="AC51" s="56">
        <f t="shared" si="77"/>
        <v>0</v>
      </c>
      <c r="AD51" s="56">
        <f t="shared" si="77"/>
        <v>2406</v>
      </c>
      <c r="AE51" s="56">
        <f t="shared" si="77"/>
        <v>2502</v>
      </c>
      <c r="AF51" s="56">
        <f t="shared" si="77"/>
        <v>2602</v>
      </c>
    </row>
    <row r="52" spans="1:32" s="92" customFormat="1" ht="20.25" x14ac:dyDescent="0.25">
      <c r="A52" s="16">
        <v>182</v>
      </c>
      <c r="B52" s="90"/>
      <c r="C52" s="91"/>
      <c r="D52" s="242" t="s">
        <v>24</v>
      </c>
      <c r="E52" s="252" t="s">
        <v>124</v>
      </c>
      <c r="F52" s="245">
        <v>355</v>
      </c>
      <c r="G52" s="245">
        <v>369</v>
      </c>
      <c r="H52" s="245">
        <v>384</v>
      </c>
      <c r="I52" s="245"/>
      <c r="J52" s="245"/>
      <c r="K52" s="245"/>
      <c r="L52" s="246">
        <f t="shared" si="5"/>
        <v>355</v>
      </c>
      <c r="M52" s="246">
        <f t="shared" si="5"/>
        <v>369</v>
      </c>
      <c r="N52" s="246">
        <f t="shared" si="5"/>
        <v>384</v>
      </c>
      <c r="O52" s="246"/>
      <c r="P52" s="246"/>
      <c r="Q52" s="246"/>
      <c r="R52" s="246">
        <f t="shared" ref="R52:T53" si="78">L52+O52</f>
        <v>355</v>
      </c>
      <c r="S52" s="246">
        <f t="shared" si="78"/>
        <v>369</v>
      </c>
      <c r="T52" s="246">
        <f t="shared" si="78"/>
        <v>384</v>
      </c>
      <c r="U52" s="246"/>
      <c r="V52" s="246"/>
      <c r="W52" s="246"/>
      <c r="X52" s="246">
        <f t="shared" ref="X52:Z53" si="79">R52+U52</f>
        <v>355</v>
      </c>
      <c r="Y52" s="246">
        <f t="shared" si="79"/>
        <v>369</v>
      </c>
      <c r="Z52" s="246">
        <f t="shared" si="79"/>
        <v>384</v>
      </c>
      <c r="AA52" s="246"/>
      <c r="AB52" s="246"/>
      <c r="AC52" s="246"/>
      <c r="AD52" s="246">
        <f t="shared" ref="AD52:AD53" si="80">X52+AA52</f>
        <v>355</v>
      </c>
      <c r="AE52" s="246">
        <f t="shared" ref="AE52:AE53" si="81">Y52+AB52</f>
        <v>369</v>
      </c>
      <c r="AF52" s="246">
        <f t="shared" ref="AF52:AF53" si="82">Z52+AC52</f>
        <v>384</v>
      </c>
    </row>
    <row r="53" spans="1:32" s="92" customFormat="1" ht="20.25" x14ac:dyDescent="0.25">
      <c r="A53" s="16">
        <v>182</v>
      </c>
      <c r="B53" s="90"/>
      <c r="C53" s="91"/>
      <c r="D53" s="242" t="s">
        <v>25</v>
      </c>
      <c r="E53" s="252" t="s">
        <v>125</v>
      </c>
      <c r="F53" s="245">
        <v>2051</v>
      </c>
      <c r="G53" s="245">
        <v>2133</v>
      </c>
      <c r="H53" s="245">
        <v>2218</v>
      </c>
      <c r="I53" s="245"/>
      <c r="J53" s="245"/>
      <c r="K53" s="245"/>
      <c r="L53" s="246">
        <f t="shared" si="5"/>
        <v>2051</v>
      </c>
      <c r="M53" s="246">
        <f t="shared" si="5"/>
        <v>2133</v>
      </c>
      <c r="N53" s="246">
        <f t="shared" si="5"/>
        <v>2218</v>
      </c>
      <c r="O53" s="246"/>
      <c r="P53" s="246"/>
      <c r="Q53" s="246"/>
      <c r="R53" s="246">
        <f t="shared" si="78"/>
        <v>2051</v>
      </c>
      <c r="S53" s="246">
        <f t="shared" si="78"/>
        <v>2133</v>
      </c>
      <c r="T53" s="246">
        <f t="shared" si="78"/>
        <v>2218</v>
      </c>
      <c r="U53" s="246"/>
      <c r="V53" s="246"/>
      <c r="W53" s="246"/>
      <c r="X53" s="246">
        <f t="shared" si="79"/>
        <v>2051</v>
      </c>
      <c r="Y53" s="246">
        <f t="shared" si="79"/>
        <v>2133</v>
      </c>
      <c r="Z53" s="246">
        <f t="shared" si="79"/>
        <v>2218</v>
      </c>
      <c r="AA53" s="246"/>
      <c r="AB53" s="246"/>
      <c r="AC53" s="246"/>
      <c r="AD53" s="246">
        <f t="shared" si="80"/>
        <v>2051</v>
      </c>
      <c r="AE53" s="246">
        <f t="shared" si="81"/>
        <v>2133</v>
      </c>
      <c r="AF53" s="246">
        <f t="shared" si="82"/>
        <v>2218</v>
      </c>
    </row>
    <row r="54" spans="1:32" s="7" customFormat="1" ht="20.25" x14ac:dyDescent="0.25">
      <c r="A54" s="12"/>
      <c r="B54" s="72"/>
      <c r="C54" s="73"/>
      <c r="D54" s="242" t="s">
        <v>26</v>
      </c>
      <c r="E54" s="247" t="s">
        <v>126</v>
      </c>
      <c r="F54" s="241">
        <f t="shared" ref="F54:Z54" si="83">F55+F57</f>
        <v>39156</v>
      </c>
      <c r="G54" s="241">
        <f t="shared" si="83"/>
        <v>39156</v>
      </c>
      <c r="H54" s="241">
        <f t="shared" si="83"/>
        <v>39156</v>
      </c>
      <c r="I54" s="241">
        <f t="shared" si="83"/>
        <v>0</v>
      </c>
      <c r="J54" s="241">
        <f t="shared" si="83"/>
        <v>0</v>
      </c>
      <c r="K54" s="241">
        <f t="shared" si="83"/>
        <v>0</v>
      </c>
      <c r="L54" s="56">
        <f t="shared" si="83"/>
        <v>39156</v>
      </c>
      <c r="M54" s="56">
        <f t="shared" si="83"/>
        <v>39156</v>
      </c>
      <c r="N54" s="56">
        <f t="shared" si="83"/>
        <v>39156</v>
      </c>
      <c r="O54" s="56">
        <f t="shared" si="83"/>
        <v>0</v>
      </c>
      <c r="P54" s="56">
        <f t="shared" si="83"/>
        <v>0</v>
      </c>
      <c r="Q54" s="56">
        <f t="shared" si="83"/>
        <v>0</v>
      </c>
      <c r="R54" s="56">
        <f t="shared" si="83"/>
        <v>39156</v>
      </c>
      <c r="S54" s="56">
        <f t="shared" si="83"/>
        <v>39156</v>
      </c>
      <c r="T54" s="56">
        <f t="shared" si="83"/>
        <v>39156</v>
      </c>
      <c r="U54" s="56">
        <f t="shared" si="83"/>
        <v>0</v>
      </c>
      <c r="V54" s="56">
        <f t="shared" si="83"/>
        <v>0</v>
      </c>
      <c r="W54" s="56">
        <f t="shared" si="83"/>
        <v>0</v>
      </c>
      <c r="X54" s="56">
        <f t="shared" si="83"/>
        <v>39156</v>
      </c>
      <c r="Y54" s="56">
        <f t="shared" si="83"/>
        <v>39156</v>
      </c>
      <c r="Z54" s="56">
        <f t="shared" si="83"/>
        <v>39156</v>
      </c>
      <c r="AA54" s="56">
        <f t="shared" ref="AA54:AF54" si="84">AA55+AA57</f>
        <v>-3989</v>
      </c>
      <c r="AB54" s="56">
        <f t="shared" si="84"/>
        <v>0</v>
      </c>
      <c r="AC54" s="56">
        <f t="shared" si="84"/>
        <v>0</v>
      </c>
      <c r="AD54" s="56">
        <f t="shared" si="84"/>
        <v>35167</v>
      </c>
      <c r="AE54" s="56">
        <f t="shared" si="84"/>
        <v>39156</v>
      </c>
      <c r="AF54" s="56">
        <f t="shared" si="84"/>
        <v>39156</v>
      </c>
    </row>
    <row r="55" spans="1:32" s="7" customFormat="1" ht="20.25" x14ac:dyDescent="0.25">
      <c r="A55" s="12"/>
      <c r="B55" s="72"/>
      <c r="C55" s="73"/>
      <c r="D55" s="242" t="s">
        <v>27</v>
      </c>
      <c r="E55" s="247" t="s">
        <v>127</v>
      </c>
      <c r="F55" s="241">
        <f t="shared" ref="F55:AF55" si="85">F56</f>
        <v>31949</v>
      </c>
      <c r="G55" s="241">
        <f t="shared" si="85"/>
        <v>31949</v>
      </c>
      <c r="H55" s="241">
        <f t="shared" si="85"/>
        <v>31949</v>
      </c>
      <c r="I55" s="241">
        <f t="shared" si="85"/>
        <v>0</v>
      </c>
      <c r="J55" s="241">
        <f t="shared" si="85"/>
        <v>0</v>
      </c>
      <c r="K55" s="241">
        <f t="shared" si="85"/>
        <v>0</v>
      </c>
      <c r="L55" s="56">
        <f t="shared" si="85"/>
        <v>31949</v>
      </c>
      <c r="M55" s="56">
        <f t="shared" si="85"/>
        <v>31949</v>
      </c>
      <c r="N55" s="56">
        <f t="shared" si="85"/>
        <v>31949</v>
      </c>
      <c r="O55" s="56">
        <f t="shared" si="85"/>
        <v>0</v>
      </c>
      <c r="P55" s="56">
        <f t="shared" si="85"/>
        <v>0</v>
      </c>
      <c r="Q55" s="56">
        <f t="shared" si="85"/>
        <v>0</v>
      </c>
      <c r="R55" s="56">
        <f t="shared" si="85"/>
        <v>31949</v>
      </c>
      <c r="S55" s="56">
        <f t="shared" si="85"/>
        <v>31949</v>
      </c>
      <c r="T55" s="56">
        <f t="shared" si="85"/>
        <v>31949</v>
      </c>
      <c r="U55" s="56">
        <f t="shared" si="85"/>
        <v>0</v>
      </c>
      <c r="V55" s="56">
        <f t="shared" si="85"/>
        <v>0</v>
      </c>
      <c r="W55" s="56">
        <f t="shared" si="85"/>
        <v>0</v>
      </c>
      <c r="X55" s="56">
        <f t="shared" si="85"/>
        <v>31949</v>
      </c>
      <c r="Y55" s="56">
        <f t="shared" si="85"/>
        <v>31949</v>
      </c>
      <c r="Z55" s="56">
        <f t="shared" si="85"/>
        <v>31949</v>
      </c>
      <c r="AA55" s="56">
        <f t="shared" si="85"/>
        <v>-3989</v>
      </c>
      <c r="AB55" s="56">
        <f t="shared" si="85"/>
        <v>0</v>
      </c>
      <c r="AC55" s="56">
        <f t="shared" si="85"/>
        <v>0</v>
      </c>
      <c r="AD55" s="56">
        <f t="shared" si="85"/>
        <v>27960</v>
      </c>
      <c r="AE55" s="56">
        <f t="shared" si="85"/>
        <v>31949</v>
      </c>
      <c r="AF55" s="56">
        <f t="shared" si="85"/>
        <v>31949</v>
      </c>
    </row>
    <row r="56" spans="1:32" s="92" customFormat="1" ht="37.5" x14ac:dyDescent="0.25">
      <c r="A56" s="12">
        <v>182</v>
      </c>
      <c r="B56" s="72"/>
      <c r="C56" s="73"/>
      <c r="D56" s="242" t="s">
        <v>28</v>
      </c>
      <c r="E56" s="244" t="s">
        <v>128</v>
      </c>
      <c r="F56" s="241">
        <v>31949</v>
      </c>
      <c r="G56" s="241">
        <v>31949</v>
      </c>
      <c r="H56" s="241">
        <v>31949</v>
      </c>
      <c r="I56" s="241"/>
      <c r="J56" s="241"/>
      <c r="K56" s="241"/>
      <c r="L56" s="56">
        <f t="shared" si="5"/>
        <v>31949</v>
      </c>
      <c r="M56" s="56">
        <f t="shared" si="5"/>
        <v>31949</v>
      </c>
      <c r="N56" s="56">
        <f t="shared" si="5"/>
        <v>31949</v>
      </c>
      <c r="O56" s="56"/>
      <c r="P56" s="56"/>
      <c r="Q56" s="56"/>
      <c r="R56" s="56">
        <f t="shared" ref="R56:T56" si="86">L56+O56</f>
        <v>31949</v>
      </c>
      <c r="S56" s="56">
        <f t="shared" si="86"/>
        <v>31949</v>
      </c>
      <c r="T56" s="56">
        <f t="shared" si="86"/>
        <v>31949</v>
      </c>
      <c r="U56" s="56"/>
      <c r="V56" s="56"/>
      <c r="W56" s="56"/>
      <c r="X56" s="56">
        <f t="shared" ref="X56:Z56" si="87">R56+U56</f>
        <v>31949</v>
      </c>
      <c r="Y56" s="56">
        <f t="shared" si="87"/>
        <v>31949</v>
      </c>
      <c r="Z56" s="56">
        <f t="shared" si="87"/>
        <v>31949</v>
      </c>
      <c r="AA56" s="56">
        <v>-3989</v>
      </c>
      <c r="AB56" s="56"/>
      <c r="AC56" s="56"/>
      <c r="AD56" s="56">
        <f t="shared" ref="AD56" si="88">X56+AA56</f>
        <v>27960</v>
      </c>
      <c r="AE56" s="56">
        <f t="shared" ref="AE56" si="89">Y56+AB56</f>
        <v>31949</v>
      </c>
      <c r="AF56" s="56">
        <f t="shared" ref="AF56" si="90">Z56+AC56</f>
        <v>31949</v>
      </c>
    </row>
    <row r="57" spans="1:32" s="7" customFormat="1" ht="20.25" x14ac:dyDescent="0.25">
      <c r="A57" s="12"/>
      <c r="B57" s="72"/>
      <c r="C57" s="73"/>
      <c r="D57" s="242" t="s">
        <v>29</v>
      </c>
      <c r="E57" s="247" t="s">
        <v>129</v>
      </c>
      <c r="F57" s="241">
        <f t="shared" ref="F57:AF57" si="91">F58</f>
        <v>7207</v>
      </c>
      <c r="G57" s="241">
        <f t="shared" si="91"/>
        <v>7207</v>
      </c>
      <c r="H57" s="241">
        <f t="shared" si="91"/>
        <v>7207</v>
      </c>
      <c r="I57" s="241">
        <f t="shared" si="91"/>
        <v>0</v>
      </c>
      <c r="J57" s="241">
        <f t="shared" si="91"/>
        <v>0</v>
      </c>
      <c r="K57" s="241">
        <f t="shared" si="91"/>
        <v>0</v>
      </c>
      <c r="L57" s="56">
        <f t="shared" si="91"/>
        <v>7207</v>
      </c>
      <c r="M57" s="56">
        <f t="shared" si="91"/>
        <v>7207</v>
      </c>
      <c r="N57" s="56">
        <f t="shared" si="91"/>
        <v>7207</v>
      </c>
      <c r="O57" s="56">
        <f t="shared" si="91"/>
        <v>0</v>
      </c>
      <c r="P57" s="56">
        <f t="shared" si="91"/>
        <v>0</v>
      </c>
      <c r="Q57" s="56">
        <f t="shared" si="91"/>
        <v>0</v>
      </c>
      <c r="R57" s="56">
        <f t="shared" si="91"/>
        <v>7207</v>
      </c>
      <c r="S57" s="56">
        <f t="shared" si="91"/>
        <v>7207</v>
      </c>
      <c r="T57" s="56">
        <f t="shared" si="91"/>
        <v>7207</v>
      </c>
      <c r="U57" s="56">
        <f t="shared" si="91"/>
        <v>0</v>
      </c>
      <c r="V57" s="56">
        <f t="shared" si="91"/>
        <v>0</v>
      </c>
      <c r="W57" s="56">
        <f t="shared" si="91"/>
        <v>0</v>
      </c>
      <c r="X57" s="56">
        <f t="shared" si="91"/>
        <v>7207</v>
      </c>
      <c r="Y57" s="56">
        <f t="shared" si="91"/>
        <v>7207</v>
      </c>
      <c r="Z57" s="56">
        <f t="shared" si="91"/>
        <v>7207</v>
      </c>
      <c r="AA57" s="56">
        <f t="shared" si="91"/>
        <v>0</v>
      </c>
      <c r="AB57" s="56">
        <f t="shared" si="91"/>
        <v>0</v>
      </c>
      <c r="AC57" s="56">
        <f t="shared" si="91"/>
        <v>0</v>
      </c>
      <c r="AD57" s="56">
        <f t="shared" si="91"/>
        <v>7207</v>
      </c>
      <c r="AE57" s="56">
        <f t="shared" si="91"/>
        <v>7207</v>
      </c>
      <c r="AF57" s="56">
        <f t="shared" si="91"/>
        <v>7207</v>
      </c>
    </row>
    <row r="58" spans="1:32" s="7" customFormat="1" ht="46.5" customHeight="1" x14ac:dyDescent="0.25">
      <c r="A58" s="12">
        <v>182</v>
      </c>
      <c r="B58" s="72"/>
      <c r="C58" s="73"/>
      <c r="D58" s="242" t="s">
        <v>30</v>
      </c>
      <c r="E58" s="244" t="s">
        <v>130</v>
      </c>
      <c r="F58" s="245">
        <v>7207</v>
      </c>
      <c r="G58" s="245">
        <v>7207</v>
      </c>
      <c r="H58" s="245">
        <v>7207</v>
      </c>
      <c r="I58" s="245"/>
      <c r="J58" s="245"/>
      <c r="K58" s="245"/>
      <c r="L58" s="246">
        <f t="shared" si="5"/>
        <v>7207</v>
      </c>
      <c r="M58" s="246">
        <f t="shared" si="5"/>
        <v>7207</v>
      </c>
      <c r="N58" s="246">
        <f t="shared" si="5"/>
        <v>7207</v>
      </c>
      <c r="O58" s="246"/>
      <c r="P58" s="246"/>
      <c r="Q58" s="246"/>
      <c r="R58" s="246">
        <f t="shared" ref="R58:T58" si="92">L58+O58</f>
        <v>7207</v>
      </c>
      <c r="S58" s="246">
        <f t="shared" si="92"/>
        <v>7207</v>
      </c>
      <c r="T58" s="246">
        <f t="shared" si="92"/>
        <v>7207</v>
      </c>
      <c r="U58" s="246"/>
      <c r="V58" s="246"/>
      <c r="W58" s="246"/>
      <c r="X58" s="246">
        <f t="shared" ref="X58:Z58" si="93">R58+U58</f>
        <v>7207</v>
      </c>
      <c r="Y58" s="246">
        <f t="shared" si="93"/>
        <v>7207</v>
      </c>
      <c r="Z58" s="246">
        <f t="shared" si="93"/>
        <v>7207</v>
      </c>
      <c r="AA58" s="246"/>
      <c r="AB58" s="246"/>
      <c r="AC58" s="246"/>
      <c r="AD58" s="246">
        <f t="shared" ref="AD58" si="94">X58+AA58</f>
        <v>7207</v>
      </c>
      <c r="AE58" s="246">
        <f t="shared" ref="AE58" si="95">Y58+AB58</f>
        <v>7207</v>
      </c>
      <c r="AF58" s="246">
        <f t="shared" ref="AF58" si="96">Z58+AC58</f>
        <v>7207</v>
      </c>
    </row>
    <row r="59" spans="1:32" s="7" customFormat="1" ht="20.25" x14ac:dyDescent="0.25">
      <c r="A59" s="12"/>
      <c r="B59" s="72"/>
      <c r="C59" s="73"/>
      <c r="D59" s="242" t="s">
        <v>31</v>
      </c>
      <c r="E59" s="82" t="s">
        <v>131</v>
      </c>
      <c r="F59" s="237">
        <f>F60+F62+F63</f>
        <v>8656</v>
      </c>
      <c r="G59" s="237">
        <f>G60+G62+G63</f>
        <v>9001</v>
      </c>
      <c r="H59" s="237">
        <f>H60+H62+H63</f>
        <v>9360</v>
      </c>
      <c r="I59" s="237">
        <f t="shared" ref="I59:Q59" si="97">I60+I62+I63</f>
        <v>0</v>
      </c>
      <c r="J59" s="237">
        <f t="shared" si="97"/>
        <v>0</v>
      </c>
      <c r="K59" s="237">
        <f t="shared" si="97"/>
        <v>0</v>
      </c>
      <c r="L59" s="79">
        <f>L60+L62+L63</f>
        <v>8656</v>
      </c>
      <c r="M59" s="79">
        <f t="shared" si="97"/>
        <v>9001</v>
      </c>
      <c r="N59" s="79">
        <f t="shared" si="97"/>
        <v>9360</v>
      </c>
      <c r="O59" s="79">
        <f t="shared" si="97"/>
        <v>0</v>
      </c>
      <c r="P59" s="79">
        <f t="shared" si="97"/>
        <v>0</v>
      </c>
      <c r="Q59" s="79">
        <f t="shared" si="97"/>
        <v>0</v>
      </c>
      <c r="R59" s="79">
        <f>R60+R62+R63</f>
        <v>8656</v>
      </c>
      <c r="S59" s="79">
        <f t="shared" ref="S59:W59" si="98">S60+S62+S63</f>
        <v>9001</v>
      </c>
      <c r="T59" s="79">
        <f t="shared" si="98"/>
        <v>9360</v>
      </c>
      <c r="U59" s="79">
        <f t="shared" si="98"/>
        <v>0</v>
      </c>
      <c r="V59" s="79">
        <f t="shared" si="98"/>
        <v>0</v>
      </c>
      <c r="W59" s="79">
        <f t="shared" si="98"/>
        <v>0</v>
      </c>
      <c r="X59" s="79">
        <f>X60+X62+X63</f>
        <v>8656</v>
      </c>
      <c r="Y59" s="79">
        <f t="shared" ref="Y59:AC59" si="99">Y60+Y62+Y63</f>
        <v>9001</v>
      </c>
      <c r="Z59" s="79">
        <f t="shared" si="99"/>
        <v>9360</v>
      </c>
      <c r="AA59" s="79">
        <f t="shared" si="99"/>
        <v>2034</v>
      </c>
      <c r="AB59" s="79">
        <f t="shared" si="99"/>
        <v>0</v>
      </c>
      <c r="AC59" s="79">
        <f t="shared" si="99"/>
        <v>0</v>
      </c>
      <c r="AD59" s="79">
        <f>AD60+AD62+AD63</f>
        <v>10690</v>
      </c>
      <c r="AE59" s="79">
        <f t="shared" ref="AE59:AF59" si="100">AE60+AE62+AE63</f>
        <v>9001</v>
      </c>
      <c r="AF59" s="79">
        <f t="shared" si="100"/>
        <v>9360</v>
      </c>
    </row>
    <row r="60" spans="1:32" s="7" customFormat="1" ht="37.5" x14ac:dyDescent="0.25">
      <c r="A60" s="12"/>
      <c r="B60" s="72"/>
      <c r="C60" s="73"/>
      <c r="D60" s="238" t="s">
        <v>32</v>
      </c>
      <c r="E60" s="247" t="s">
        <v>238</v>
      </c>
      <c r="F60" s="241">
        <f>F61</f>
        <v>8626</v>
      </c>
      <c r="G60" s="241">
        <f>G61</f>
        <v>8971</v>
      </c>
      <c r="H60" s="241">
        <f>H61</f>
        <v>9330</v>
      </c>
      <c r="I60" s="241">
        <f t="shared" ref="I60:AF60" si="101">I61</f>
        <v>0</v>
      </c>
      <c r="J60" s="241">
        <f t="shared" si="101"/>
        <v>0</v>
      </c>
      <c r="K60" s="241">
        <f t="shared" si="101"/>
        <v>0</v>
      </c>
      <c r="L60" s="56">
        <f t="shared" si="101"/>
        <v>8626</v>
      </c>
      <c r="M60" s="56">
        <f t="shared" si="101"/>
        <v>8971</v>
      </c>
      <c r="N60" s="56">
        <f t="shared" si="101"/>
        <v>9330</v>
      </c>
      <c r="O60" s="56">
        <f t="shared" si="101"/>
        <v>0</v>
      </c>
      <c r="P60" s="56">
        <f t="shared" si="101"/>
        <v>0</v>
      </c>
      <c r="Q60" s="56">
        <f t="shared" si="101"/>
        <v>0</v>
      </c>
      <c r="R60" s="56">
        <f t="shared" si="101"/>
        <v>8626</v>
      </c>
      <c r="S60" s="56">
        <f t="shared" si="101"/>
        <v>8971</v>
      </c>
      <c r="T60" s="56">
        <f t="shared" si="101"/>
        <v>9330</v>
      </c>
      <c r="U60" s="56">
        <f t="shared" si="101"/>
        <v>0</v>
      </c>
      <c r="V60" s="56">
        <f t="shared" si="101"/>
        <v>0</v>
      </c>
      <c r="W60" s="56">
        <f t="shared" si="101"/>
        <v>0</v>
      </c>
      <c r="X60" s="56">
        <f t="shared" si="101"/>
        <v>8626</v>
      </c>
      <c r="Y60" s="56">
        <f t="shared" si="101"/>
        <v>8971</v>
      </c>
      <c r="Z60" s="56">
        <f t="shared" si="101"/>
        <v>9330</v>
      </c>
      <c r="AA60" s="56">
        <f t="shared" si="101"/>
        <v>1999</v>
      </c>
      <c r="AB60" s="56">
        <f t="shared" si="101"/>
        <v>0</v>
      </c>
      <c r="AC60" s="56">
        <f t="shared" si="101"/>
        <v>0</v>
      </c>
      <c r="AD60" s="56">
        <f t="shared" si="101"/>
        <v>10625</v>
      </c>
      <c r="AE60" s="56">
        <f t="shared" si="101"/>
        <v>8971</v>
      </c>
      <c r="AF60" s="56">
        <f t="shared" si="101"/>
        <v>9330</v>
      </c>
    </row>
    <row r="61" spans="1:32" s="7" customFormat="1" ht="56.25" x14ac:dyDescent="0.25">
      <c r="A61" s="12">
        <v>182</v>
      </c>
      <c r="B61" s="72"/>
      <c r="C61" s="73"/>
      <c r="D61" s="242" t="s">
        <v>33</v>
      </c>
      <c r="E61" s="244" t="s">
        <v>239</v>
      </c>
      <c r="F61" s="245">
        <v>8626</v>
      </c>
      <c r="G61" s="245">
        <v>8971</v>
      </c>
      <c r="H61" s="245">
        <v>9330</v>
      </c>
      <c r="I61" s="245"/>
      <c r="J61" s="245"/>
      <c r="K61" s="245"/>
      <c r="L61" s="246">
        <f t="shared" si="5"/>
        <v>8626</v>
      </c>
      <c r="M61" s="246">
        <f t="shared" si="5"/>
        <v>8971</v>
      </c>
      <c r="N61" s="246">
        <f t="shared" si="5"/>
        <v>9330</v>
      </c>
      <c r="O61" s="246"/>
      <c r="P61" s="246"/>
      <c r="Q61" s="246"/>
      <c r="R61" s="246">
        <f t="shared" ref="R61:T62" si="102">L61+O61</f>
        <v>8626</v>
      </c>
      <c r="S61" s="246">
        <f t="shared" si="102"/>
        <v>8971</v>
      </c>
      <c r="T61" s="246">
        <f t="shared" si="102"/>
        <v>9330</v>
      </c>
      <c r="U61" s="246"/>
      <c r="V61" s="246"/>
      <c r="W61" s="246"/>
      <c r="X61" s="246">
        <f t="shared" ref="X61:Z62" si="103">R61+U61</f>
        <v>8626</v>
      </c>
      <c r="Y61" s="246">
        <f t="shared" si="103"/>
        <v>8971</v>
      </c>
      <c r="Z61" s="246">
        <f t="shared" si="103"/>
        <v>9330</v>
      </c>
      <c r="AA61" s="246">
        <v>1999</v>
      </c>
      <c r="AB61" s="246"/>
      <c r="AC61" s="246"/>
      <c r="AD61" s="246">
        <f t="shared" ref="AD61:AD62" si="104">X61+AA61</f>
        <v>10625</v>
      </c>
      <c r="AE61" s="246">
        <f t="shared" ref="AE61:AE62" si="105">Y61+AB61</f>
        <v>8971</v>
      </c>
      <c r="AF61" s="246">
        <f t="shared" ref="AF61:AF62" si="106">Z61+AC61</f>
        <v>9330</v>
      </c>
    </row>
    <row r="62" spans="1:32" s="7" customFormat="1" ht="56.25" hidden="1" customHeight="1" x14ac:dyDescent="0.25">
      <c r="A62" s="12"/>
      <c r="B62" s="72"/>
      <c r="C62" s="73"/>
      <c r="D62" s="248" t="s">
        <v>240</v>
      </c>
      <c r="E62" s="249" t="s">
        <v>241</v>
      </c>
      <c r="F62" s="245"/>
      <c r="G62" s="245"/>
      <c r="H62" s="245"/>
      <c r="I62" s="245"/>
      <c r="J62" s="245"/>
      <c r="K62" s="245"/>
      <c r="L62" s="246">
        <f t="shared" si="5"/>
        <v>0</v>
      </c>
      <c r="M62" s="246">
        <f t="shared" si="5"/>
        <v>0</v>
      </c>
      <c r="N62" s="246">
        <f t="shared" si="5"/>
        <v>0</v>
      </c>
      <c r="O62" s="246"/>
      <c r="P62" s="246"/>
      <c r="Q62" s="246"/>
      <c r="R62" s="246">
        <f t="shared" si="102"/>
        <v>0</v>
      </c>
      <c r="S62" s="246">
        <f t="shared" si="102"/>
        <v>0</v>
      </c>
      <c r="T62" s="246">
        <f t="shared" si="102"/>
        <v>0</v>
      </c>
      <c r="U62" s="246"/>
      <c r="V62" s="246"/>
      <c r="W62" s="246"/>
      <c r="X62" s="246">
        <f t="shared" si="103"/>
        <v>0</v>
      </c>
      <c r="Y62" s="246">
        <f t="shared" si="103"/>
        <v>0</v>
      </c>
      <c r="Z62" s="246">
        <f t="shared" si="103"/>
        <v>0</v>
      </c>
      <c r="AA62" s="246"/>
      <c r="AB62" s="246"/>
      <c r="AC62" s="246"/>
      <c r="AD62" s="246">
        <f t="shared" si="104"/>
        <v>0</v>
      </c>
      <c r="AE62" s="246">
        <f t="shared" si="105"/>
        <v>0</v>
      </c>
      <c r="AF62" s="246">
        <f t="shared" si="106"/>
        <v>0</v>
      </c>
    </row>
    <row r="63" spans="1:32" s="6" customFormat="1" ht="46.5" customHeight="1" x14ac:dyDescent="0.25">
      <c r="A63" s="12"/>
      <c r="B63" s="72"/>
      <c r="C63" s="73"/>
      <c r="D63" s="238" t="s">
        <v>34</v>
      </c>
      <c r="E63" s="253" t="s">
        <v>132</v>
      </c>
      <c r="F63" s="241">
        <f>F64+F66</f>
        <v>30</v>
      </c>
      <c r="G63" s="241">
        <f>G64+G66</f>
        <v>30</v>
      </c>
      <c r="H63" s="241">
        <f>H64+H66</f>
        <v>30</v>
      </c>
      <c r="I63" s="241">
        <f t="shared" ref="I63:Z63" si="107">I64+I66</f>
        <v>0</v>
      </c>
      <c r="J63" s="241">
        <f t="shared" si="107"/>
        <v>0</v>
      </c>
      <c r="K63" s="241">
        <f t="shared" si="107"/>
        <v>0</v>
      </c>
      <c r="L63" s="56">
        <f t="shared" si="107"/>
        <v>30</v>
      </c>
      <c r="M63" s="56">
        <f t="shared" si="107"/>
        <v>30</v>
      </c>
      <c r="N63" s="56">
        <f t="shared" si="107"/>
        <v>30</v>
      </c>
      <c r="O63" s="56">
        <f t="shared" si="107"/>
        <v>0</v>
      </c>
      <c r="P63" s="56">
        <f t="shared" si="107"/>
        <v>0</v>
      </c>
      <c r="Q63" s="56">
        <f t="shared" si="107"/>
        <v>0</v>
      </c>
      <c r="R63" s="56">
        <f t="shared" si="107"/>
        <v>30</v>
      </c>
      <c r="S63" s="56">
        <f t="shared" si="107"/>
        <v>30</v>
      </c>
      <c r="T63" s="56">
        <f t="shared" si="107"/>
        <v>30</v>
      </c>
      <c r="U63" s="56">
        <f t="shared" si="107"/>
        <v>0</v>
      </c>
      <c r="V63" s="56">
        <f t="shared" si="107"/>
        <v>0</v>
      </c>
      <c r="W63" s="56">
        <f t="shared" si="107"/>
        <v>0</v>
      </c>
      <c r="X63" s="56">
        <f t="shared" si="107"/>
        <v>30</v>
      </c>
      <c r="Y63" s="56">
        <f t="shared" si="107"/>
        <v>30</v>
      </c>
      <c r="Z63" s="56">
        <f t="shared" si="107"/>
        <v>30</v>
      </c>
      <c r="AA63" s="56">
        <f t="shared" ref="AA63:AF63" si="108">AA64+AA66</f>
        <v>35</v>
      </c>
      <c r="AB63" s="56">
        <f t="shared" si="108"/>
        <v>0</v>
      </c>
      <c r="AC63" s="56">
        <f t="shared" si="108"/>
        <v>0</v>
      </c>
      <c r="AD63" s="56">
        <f t="shared" si="108"/>
        <v>65</v>
      </c>
      <c r="AE63" s="56">
        <f t="shared" si="108"/>
        <v>30</v>
      </c>
      <c r="AF63" s="56">
        <f t="shared" si="108"/>
        <v>30</v>
      </c>
    </row>
    <row r="64" spans="1:32" s="6" customFormat="1" ht="37.5" x14ac:dyDescent="0.25">
      <c r="A64" s="12"/>
      <c r="B64" s="72"/>
      <c r="C64" s="73"/>
      <c r="D64" s="242" t="s">
        <v>35</v>
      </c>
      <c r="E64" s="247" t="s">
        <v>133</v>
      </c>
      <c r="F64" s="245">
        <f t="shared" ref="F64:AF64" si="109">F65</f>
        <v>25</v>
      </c>
      <c r="G64" s="245">
        <f t="shared" si="109"/>
        <v>25</v>
      </c>
      <c r="H64" s="245">
        <f t="shared" si="109"/>
        <v>25</v>
      </c>
      <c r="I64" s="245">
        <f t="shared" si="109"/>
        <v>0</v>
      </c>
      <c r="J64" s="245">
        <f t="shared" si="109"/>
        <v>0</v>
      </c>
      <c r="K64" s="245">
        <f t="shared" si="109"/>
        <v>0</v>
      </c>
      <c r="L64" s="246">
        <f t="shared" si="109"/>
        <v>25</v>
      </c>
      <c r="M64" s="246">
        <f t="shared" si="109"/>
        <v>25</v>
      </c>
      <c r="N64" s="246">
        <f t="shared" si="109"/>
        <v>25</v>
      </c>
      <c r="O64" s="246">
        <f t="shared" si="109"/>
        <v>0</v>
      </c>
      <c r="P64" s="246">
        <f t="shared" si="109"/>
        <v>0</v>
      </c>
      <c r="Q64" s="246">
        <f t="shared" si="109"/>
        <v>0</v>
      </c>
      <c r="R64" s="246">
        <f t="shared" si="109"/>
        <v>25</v>
      </c>
      <c r="S64" s="246">
        <f t="shared" si="109"/>
        <v>25</v>
      </c>
      <c r="T64" s="246">
        <f t="shared" si="109"/>
        <v>25</v>
      </c>
      <c r="U64" s="246">
        <f t="shared" si="109"/>
        <v>0</v>
      </c>
      <c r="V64" s="246">
        <f t="shared" si="109"/>
        <v>0</v>
      </c>
      <c r="W64" s="246">
        <f t="shared" si="109"/>
        <v>0</v>
      </c>
      <c r="X64" s="246">
        <f t="shared" si="109"/>
        <v>25</v>
      </c>
      <c r="Y64" s="246">
        <f t="shared" si="109"/>
        <v>25</v>
      </c>
      <c r="Z64" s="246">
        <f t="shared" si="109"/>
        <v>25</v>
      </c>
      <c r="AA64" s="246">
        <f t="shared" si="109"/>
        <v>35</v>
      </c>
      <c r="AB64" s="246">
        <f t="shared" si="109"/>
        <v>0</v>
      </c>
      <c r="AC64" s="246">
        <f t="shared" si="109"/>
        <v>0</v>
      </c>
      <c r="AD64" s="246">
        <f t="shared" si="109"/>
        <v>60</v>
      </c>
      <c r="AE64" s="246">
        <f t="shared" si="109"/>
        <v>25</v>
      </c>
      <c r="AF64" s="246">
        <f t="shared" si="109"/>
        <v>25</v>
      </c>
    </row>
    <row r="65" spans="1:32" s="6" customFormat="1" ht="75" x14ac:dyDescent="0.25">
      <c r="A65" s="12">
        <v>900</v>
      </c>
      <c r="B65" s="72"/>
      <c r="C65" s="73"/>
      <c r="D65" s="242" t="s">
        <v>362</v>
      </c>
      <c r="E65" s="244" t="s">
        <v>363</v>
      </c>
      <c r="F65" s="245">
        <v>25</v>
      </c>
      <c r="G65" s="245">
        <v>25</v>
      </c>
      <c r="H65" s="245">
        <v>25</v>
      </c>
      <c r="I65" s="245"/>
      <c r="J65" s="245"/>
      <c r="K65" s="245"/>
      <c r="L65" s="246">
        <f t="shared" si="5"/>
        <v>25</v>
      </c>
      <c r="M65" s="246">
        <f t="shared" si="5"/>
        <v>25</v>
      </c>
      <c r="N65" s="246">
        <f t="shared" si="5"/>
        <v>25</v>
      </c>
      <c r="O65" s="246"/>
      <c r="P65" s="246"/>
      <c r="Q65" s="246"/>
      <c r="R65" s="246">
        <f t="shared" ref="R65:T65" si="110">L65+O65</f>
        <v>25</v>
      </c>
      <c r="S65" s="246">
        <f t="shared" si="110"/>
        <v>25</v>
      </c>
      <c r="T65" s="246">
        <f t="shared" si="110"/>
        <v>25</v>
      </c>
      <c r="U65" s="246"/>
      <c r="V65" s="246"/>
      <c r="W65" s="246"/>
      <c r="X65" s="246">
        <f t="shared" ref="X65:Z65" si="111">R65+U65</f>
        <v>25</v>
      </c>
      <c r="Y65" s="246">
        <f t="shared" si="111"/>
        <v>25</v>
      </c>
      <c r="Z65" s="246">
        <f t="shared" si="111"/>
        <v>25</v>
      </c>
      <c r="AA65" s="246">
        <v>35</v>
      </c>
      <c r="AB65" s="246"/>
      <c r="AC65" s="246"/>
      <c r="AD65" s="246">
        <f t="shared" ref="AD65" si="112">X65+AA65</f>
        <v>60</v>
      </c>
      <c r="AE65" s="246">
        <f t="shared" ref="AE65" si="113">Y65+AB65</f>
        <v>25</v>
      </c>
      <c r="AF65" s="246">
        <f t="shared" ref="AF65" si="114">Z65+AC65</f>
        <v>25</v>
      </c>
    </row>
    <row r="66" spans="1:32" s="6" customFormat="1" ht="75" x14ac:dyDescent="0.25">
      <c r="A66" s="12"/>
      <c r="B66" s="72"/>
      <c r="C66" s="73"/>
      <c r="D66" s="242" t="s">
        <v>36</v>
      </c>
      <c r="E66" s="247" t="s">
        <v>134</v>
      </c>
      <c r="F66" s="241">
        <f>F67</f>
        <v>5</v>
      </c>
      <c r="G66" s="241">
        <f>G67</f>
        <v>5</v>
      </c>
      <c r="H66" s="241">
        <f>H67</f>
        <v>5</v>
      </c>
      <c r="I66" s="241">
        <f t="shared" ref="I66:AF66" si="115">I67</f>
        <v>0</v>
      </c>
      <c r="J66" s="241">
        <f t="shared" si="115"/>
        <v>0</v>
      </c>
      <c r="K66" s="241">
        <f t="shared" si="115"/>
        <v>0</v>
      </c>
      <c r="L66" s="56">
        <f t="shared" si="115"/>
        <v>5</v>
      </c>
      <c r="M66" s="56">
        <f t="shared" si="115"/>
        <v>5</v>
      </c>
      <c r="N66" s="56">
        <f t="shared" si="115"/>
        <v>5</v>
      </c>
      <c r="O66" s="56">
        <f t="shared" si="115"/>
        <v>0</v>
      </c>
      <c r="P66" s="56">
        <f t="shared" si="115"/>
        <v>0</v>
      </c>
      <c r="Q66" s="56">
        <f t="shared" si="115"/>
        <v>0</v>
      </c>
      <c r="R66" s="56">
        <f t="shared" si="115"/>
        <v>5</v>
      </c>
      <c r="S66" s="56">
        <f t="shared" si="115"/>
        <v>5</v>
      </c>
      <c r="T66" s="56">
        <f t="shared" si="115"/>
        <v>5</v>
      </c>
      <c r="U66" s="56">
        <f t="shared" si="115"/>
        <v>0</v>
      </c>
      <c r="V66" s="56">
        <f t="shared" si="115"/>
        <v>0</v>
      </c>
      <c r="W66" s="56">
        <f t="shared" si="115"/>
        <v>0</v>
      </c>
      <c r="X66" s="56">
        <f t="shared" si="115"/>
        <v>5</v>
      </c>
      <c r="Y66" s="56">
        <f t="shared" si="115"/>
        <v>5</v>
      </c>
      <c r="Z66" s="56">
        <f t="shared" si="115"/>
        <v>5</v>
      </c>
      <c r="AA66" s="56">
        <f t="shared" si="115"/>
        <v>0</v>
      </c>
      <c r="AB66" s="56">
        <f t="shared" si="115"/>
        <v>0</v>
      </c>
      <c r="AC66" s="56">
        <f t="shared" si="115"/>
        <v>0</v>
      </c>
      <c r="AD66" s="56">
        <f t="shared" si="115"/>
        <v>5</v>
      </c>
      <c r="AE66" s="56">
        <f t="shared" si="115"/>
        <v>5</v>
      </c>
      <c r="AF66" s="56">
        <f t="shared" si="115"/>
        <v>5</v>
      </c>
    </row>
    <row r="67" spans="1:32" s="6" customFormat="1" ht="152.25" customHeight="1" x14ac:dyDescent="0.25">
      <c r="A67" s="12">
        <v>919</v>
      </c>
      <c r="B67" s="72"/>
      <c r="C67" s="73"/>
      <c r="D67" s="242" t="s">
        <v>353</v>
      </c>
      <c r="E67" s="244" t="s">
        <v>354</v>
      </c>
      <c r="F67" s="245">
        <v>5</v>
      </c>
      <c r="G67" s="245">
        <v>5</v>
      </c>
      <c r="H67" s="245">
        <v>5</v>
      </c>
      <c r="I67" s="245"/>
      <c r="J67" s="245"/>
      <c r="K67" s="245"/>
      <c r="L67" s="246">
        <f t="shared" si="5"/>
        <v>5</v>
      </c>
      <c r="M67" s="246">
        <f t="shared" si="5"/>
        <v>5</v>
      </c>
      <c r="N67" s="246">
        <f t="shared" si="5"/>
        <v>5</v>
      </c>
      <c r="O67" s="246"/>
      <c r="P67" s="246"/>
      <c r="Q67" s="246"/>
      <c r="R67" s="246">
        <f t="shared" ref="R67:T67" si="116">L67+O67</f>
        <v>5</v>
      </c>
      <c r="S67" s="246">
        <f t="shared" si="116"/>
        <v>5</v>
      </c>
      <c r="T67" s="246">
        <f t="shared" si="116"/>
        <v>5</v>
      </c>
      <c r="U67" s="246"/>
      <c r="V67" s="246"/>
      <c r="W67" s="246"/>
      <c r="X67" s="246">
        <f t="shared" ref="X67:Z67" si="117">R67+U67</f>
        <v>5</v>
      </c>
      <c r="Y67" s="246">
        <f t="shared" si="117"/>
        <v>5</v>
      </c>
      <c r="Z67" s="246">
        <f t="shared" si="117"/>
        <v>5</v>
      </c>
      <c r="AA67" s="246"/>
      <c r="AB67" s="246"/>
      <c r="AC67" s="246"/>
      <c r="AD67" s="246">
        <f t="shared" ref="AD67" si="118">X67+AA67</f>
        <v>5</v>
      </c>
      <c r="AE67" s="246">
        <f t="shared" ref="AE67" si="119">Y67+AB67</f>
        <v>5</v>
      </c>
      <c r="AF67" s="246">
        <f t="shared" ref="AF67" si="120">Z67+AC67</f>
        <v>5</v>
      </c>
    </row>
    <row r="68" spans="1:32" s="94" customFormat="1" ht="30.75" customHeight="1" x14ac:dyDescent="0.25">
      <c r="A68" s="93"/>
      <c r="B68" s="76"/>
      <c r="C68" s="77"/>
      <c r="D68" s="242"/>
      <c r="E68" s="236" t="s">
        <v>242</v>
      </c>
      <c r="F68" s="237">
        <f>F69+F94+F102+F116+F130+F212</f>
        <v>84094</v>
      </c>
      <c r="G68" s="237">
        <f>G69+G94+G102+G116+G130+G212</f>
        <v>83621</v>
      </c>
      <c r="H68" s="237">
        <f>H69+H94+H102+H116+H130+H212</f>
        <v>83706</v>
      </c>
      <c r="I68" s="237">
        <f t="shared" ref="I68:N68" si="121">I69+I94+I102+I116+I130+I212</f>
        <v>0</v>
      </c>
      <c r="J68" s="237">
        <f t="shared" si="121"/>
        <v>0</v>
      </c>
      <c r="K68" s="237">
        <f t="shared" si="121"/>
        <v>0</v>
      </c>
      <c r="L68" s="79">
        <f t="shared" si="121"/>
        <v>84094</v>
      </c>
      <c r="M68" s="79">
        <f t="shared" si="121"/>
        <v>83621</v>
      </c>
      <c r="N68" s="79">
        <f t="shared" si="121"/>
        <v>83706</v>
      </c>
      <c r="O68" s="79">
        <f>O69+O94+O102+O116+O130+O212+O214</f>
        <v>282.5</v>
      </c>
      <c r="P68" s="79">
        <f t="shared" ref="P68:T68" si="122">P69+P94+P102+P116+P130+P212+P214</f>
        <v>0</v>
      </c>
      <c r="Q68" s="79">
        <f t="shared" si="122"/>
        <v>0</v>
      </c>
      <c r="R68" s="79">
        <f t="shared" si="122"/>
        <v>84376.5</v>
      </c>
      <c r="S68" s="79">
        <f t="shared" si="122"/>
        <v>83621</v>
      </c>
      <c r="T68" s="79">
        <f t="shared" si="122"/>
        <v>83706</v>
      </c>
      <c r="U68" s="79">
        <f>U69+U94+U102+U116+U130+U212+U214</f>
        <v>0</v>
      </c>
      <c r="V68" s="79">
        <f t="shared" ref="V68:Z68" si="123">V69+V94+V102+V116+V130+V212+V214</f>
        <v>0</v>
      </c>
      <c r="W68" s="79">
        <f t="shared" si="123"/>
        <v>0</v>
      </c>
      <c r="X68" s="79">
        <f t="shared" si="123"/>
        <v>84376.5</v>
      </c>
      <c r="Y68" s="79">
        <f t="shared" si="123"/>
        <v>83621</v>
      </c>
      <c r="Z68" s="79">
        <f t="shared" si="123"/>
        <v>83706</v>
      </c>
      <c r="AA68" s="79">
        <f>AA69+AA94+AA102+AA116+AA130+AA212+AA214</f>
        <v>10227</v>
      </c>
      <c r="AB68" s="79">
        <f t="shared" ref="AB68:AF68" si="124">AB69+AB94+AB102+AB116+AB130+AB212+AB214</f>
        <v>0</v>
      </c>
      <c r="AC68" s="79">
        <f t="shared" si="124"/>
        <v>0</v>
      </c>
      <c r="AD68" s="79">
        <f t="shared" si="124"/>
        <v>94603.5</v>
      </c>
      <c r="AE68" s="79">
        <f t="shared" si="124"/>
        <v>83621</v>
      </c>
      <c r="AF68" s="79">
        <f t="shared" si="124"/>
        <v>83706</v>
      </c>
    </row>
    <row r="69" spans="1:32" s="6" customFormat="1" ht="37.5" x14ac:dyDescent="0.25">
      <c r="A69" s="17"/>
      <c r="B69" s="72"/>
      <c r="C69" s="73"/>
      <c r="D69" s="238" t="s">
        <v>37</v>
      </c>
      <c r="E69" s="256" t="s">
        <v>136</v>
      </c>
      <c r="F69" s="237">
        <f t="shared" ref="F69:Z69" si="125">F70+F72+F87+F90</f>
        <v>64133</v>
      </c>
      <c r="G69" s="237">
        <f t="shared" si="125"/>
        <v>64133</v>
      </c>
      <c r="H69" s="237">
        <f t="shared" si="125"/>
        <v>64133</v>
      </c>
      <c r="I69" s="237">
        <f t="shared" si="125"/>
        <v>0</v>
      </c>
      <c r="J69" s="237">
        <f t="shared" si="125"/>
        <v>0</v>
      </c>
      <c r="K69" s="237">
        <f t="shared" si="125"/>
        <v>0</v>
      </c>
      <c r="L69" s="79">
        <f t="shared" si="125"/>
        <v>64133</v>
      </c>
      <c r="M69" s="79">
        <f t="shared" si="125"/>
        <v>64133</v>
      </c>
      <c r="N69" s="79">
        <f t="shared" si="125"/>
        <v>64133</v>
      </c>
      <c r="O69" s="79">
        <f t="shared" si="125"/>
        <v>0</v>
      </c>
      <c r="P69" s="79">
        <f t="shared" si="125"/>
        <v>0</v>
      </c>
      <c r="Q69" s="79">
        <f t="shared" si="125"/>
        <v>0</v>
      </c>
      <c r="R69" s="79">
        <f t="shared" si="125"/>
        <v>64133</v>
      </c>
      <c r="S69" s="79">
        <f t="shared" si="125"/>
        <v>64133</v>
      </c>
      <c r="T69" s="79">
        <f t="shared" si="125"/>
        <v>64133</v>
      </c>
      <c r="U69" s="79">
        <f t="shared" si="125"/>
        <v>0</v>
      </c>
      <c r="V69" s="79">
        <f t="shared" si="125"/>
        <v>0</v>
      </c>
      <c r="W69" s="79">
        <f t="shared" si="125"/>
        <v>0</v>
      </c>
      <c r="X69" s="79">
        <f t="shared" si="125"/>
        <v>64133</v>
      </c>
      <c r="Y69" s="79">
        <f t="shared" si="125"/>
        <v>64133</v>
      </c>
      <c r="Z69" s="79">
        <f t="shared" si="125"/>
        <v>64133</v>
      </c>
      <c r="AA69" s="79">
        <f t="shared" ref="AA69:AF69" si="126">AA70+AA72+AA87+AA90</f>
        <v>1830</v>
      </c>
      <c r="AB69" s="79">
        <f t="shared" si="126"/>
        <v>0</v>
      </c>
      <c r="AC69" s="79">
        <f t="shared" si="126"/>
        <v>0</v>
      </c>
      <c r="AD69" s="79">
        <f t="shared" si="126"/>
        <v>65963</v>
      </c>
      <c r="AE69" s="79">
        <f t="shared" si="126"/>
        <v>64133</v>
      </c>
      <c r="AF69" s="79">
        <f t="shared" si="126"/>
        <v>64133</v>
      </c>
    </row>
    <row r="70" spans="1:32" s="81" customFormat="1" ht="29.25" hidden="1" customHeight="1" x14ac:dyDescent="0.25">
      <c r="A70" s="12">
        <v>900</v>
      </c>
      <c r="B70" s="72"/>
      <c r="C70" s="73"/>
      <c r="D70" s="250" t="s">
        <v>38</v>
      </c>
      <c r="E70" s="249" t="s">
        <v>137</v>
      </c>
      <c r="F70" s="245"/>
      <c r="G70" s="245"/>
      <c r="H70" s="245"/>
      <c r="I70" s="245"/>
      <c r="J70" s="245"/>
      <c r="K70" s="245"/>
      <c r="L70" s="246">
        <f t="shared" si="5"/>
        <v>0</v>
      </c>
      <c r="M70" s="246">
        <f t="shared" si="5"/>
        <v>0</v>
      </c>
      <c r="N70" s="246">
        <f t="shared" si="5"/>
        <v>0</v>
      </c>
      <c r="O70" s="246"/>
      <c r="P70" s="246"/>
      <c r="Q70" s="246"/>
      <c r="R70" s="246">
        <f t="shared" ref="R70:T71" si="127">L70+O70</f>
        <v>0</v>
      </c>
      <c r="S70" s="246">
        <f t="shared" si="127"/>
        <v>0</v>
      </c>
      <c r="T70" s="246">
        <f t="shared" si="127"/>
        <v>0</v>
      </c>
      <c r="U70" s="246"/>
      <c r="V70" s="246"/>
      <c r="W70" s="246"/>
      <c r="X70" s="246">
        <f t="shared" ref="X70:Z71" si="128">R70+U70</f>
        <v>0</v>
      </c>
      <c r="Y70" s="246">
        <f t="shared" si="128"/>
        <v>0</v>
      </c>
      <c r="Z70" s="246">
        <f t="shared" si="128"/>
        <v>0</v>
      </c>
      <c r="AA70" s="246"/>
      <c r="AB70" s="246"/>
      <c r="AC70" s="246"/>
      <c r="AD70" s="246">
        <f t="shared" ref="AD70:AD71" si="129">X70+AA70</f>
        <v>0</v>
      </c>
      <c r="AE70" s="246">
        <f t="shared" ref="AE70:AE71" si="130">Y70+AB70</f>
        <v>0</v>
      </c>
      <c r="AF70" s="246">
        <f t="shared" ref="AF70:AF71" si="131">Z70+AC70</f>
        <v>0</v>
      </c>
    </row>
    <row r="71" spans="1:32" s="81" customFormat="1" ht="36" hidden="1" customHeight="1" x14ac:dyDescent="0.25">
      <c r="A71" s="12">
        <v>900</v>
      </c>
      <c r="B71" s="72"/>
      <c r="C71" s="73"/>
      <c r="D71" s="248" t="s">
        <v>39</v>
      </c>
      <c r="E71" s="257" t="s">
        <v>138</v>
      </c>
      <c r="F71" s="245"/>
      <c r="G71" s="245"/>
      <c r="H71" s="245"/>
      <c r="I71" s="245"/>
      <c r="J71" s="245"/>
      <c r="K71" s="245"/>
      <c r="L71" s="246">
        <f t="shared" si="5"/>
        <v>0</v>
      </c>
      <c r="M71" s="246">
        <f t="shared" si="5"/>
        <v>0</v>
      </c>
      <c r="N71" s="246">
        <f t="shared" si="5"/>
        <v>0</v>
      </c>
      <c r="O71" s="246"/>
      <c r="P71" s="246"/>
      <c r="Q71" s="246"/>
      <c r="R71" s="246">
        <f t="shared" si="127"/>
        <v>0</v>
      </c>
      <c r="S71" s="246">
        <f t="shared" si="127"/>
        <v>0</v>
      </c>
      <c r="T71" s="246">
        <f t="shared" si="127"/>
        <v>0</v>
      </c>
      <c r="U71" s="246"/>
      <c r="V71" s="246"/>
      <c r="W71" s="246"/>
      <c r="X71" s="246">
        <f t="shared" si="128"/>
        <v>0</v>
      </c>
      <c r="Y71" s="246">
        <f t="shared" si="128"/>
        <v>0</v>
      </c>
      <c r="Z71" s="246">
        <f t="shared" si="128"/>
        <v>0</v>
      </c>
      <c r="AA71" s="246"/>
      <c r="AB71" s="246"/>
      <c r="AC71" s="246"/>
      <c r="AD71" s="246">
        <f t="shared" si="129"/>
        <v>0</v>
      </c>
      <c r="AE71" s="246">
        <f t="shared" si="130"/>
        <v>0</v>
      </c>
      <c r="AF71" s="246">
        <f t="shared" si="131"/>
        <v>0</v>
      </c>
    </row>
    <row r="72" spans="1:32" s="6" customFormat="1" ht="112.5" x14ac:dyDescent="0.25">
      <c r="A72" s="17"/>
      <c r="B72" s="72"/>
      <c r="C72" s="73"/>
      <c r="D72" s="238" t="s">
        <v>40</v>
      </c>
      <c r="E72" s="253" t="s">
        <v>415</v>
      </c>
      <c r="F72" s="245">
        <f t="shared" ref="F72:Z72" si="132">F73+F77+F80+F83</f>
        <v>58029</v>
      </c>
      <c r="G72" s="245">
        <f t="shared" si="132"/>
        <v>58029</v>
      </c>
      <c r="H72" s="245">
        <f t="shared" si="132"/>
        <v>58029</v>
      </c>
      <c r="I72" s="245">
        <f t="shared" si="132"/>
        <v>0</v>
      </c>
      <c r="J72" s="245">
        <f t="shared" si="132"/>
        <v>0</v>
      </c>
      <c r="K72" s="245">
        <f t="shared" si="132"/>
        <v>0</v>
      </c>
      <c r="L72" s="246">
        <f t="shared" si="132"/>
        <v>58029</v>
      </c>
      <c r="M72" s="246">
        <f t="shared" si="132"/>
        <v>58029</v>
      </c>
      <c r="N72" s="246">
        <f t="shared" si="132"/>
        <v>58029</v>
      </c>
      <c r="O72" s="246">
        <f t="shared" si="132"/>
        <v>0</v>
      </c>
      <c r="P72" s="246">
        <f t="shared" si="132"/>
        <v>0</v>
      </c>
      <c r="Q72" s="246">
        <f t="shared" si="132"/>
        <v>0</v>
      </c>
      <c r="R72" s="246">
        <f t="shared" si="132"/>
        <v>58029</v>
      </c>
      <c r="S72" s="246">
        <f t="shared" si="132"/>
        <v>58029</v>
      </c>
      <c r="T72" s="246">
        <f t="shared" si="132"/>
        <v>58029</v>
      </c>
      <c r="U72" s="246">
        <f t="shared" si="132"/>
        <v>0</v>
      </c>
      <c r="V72" s="246">
        <f t="shared" si="132"/>
        <v>0</v>
      </c>
      <c r="W72" s="246">
        <f t="shared" si="132"/>
        <v>0</v>
      </c>
      <c r="X72" s="246">
        <f t="shared" si="132"/>
        <v>58029</v>
      </c>
      <c r="Y72" s="246">
        <f t="shared" si="132"/>
        <v>58029</v>
      </c>
      <c r="Z72" s="246">
        <f t="shared" si="132"/>
        <v>58029</v>
      </c>
      <c r="AA72" s="246">
        <f t="shared" ref="AA72:AF72" si="133">AA73+AA77+AA80+AA83</f>
        <v>150</v>
      </c>
      <c r="AB72" s="246">
        <f t="shared" si="133"/>
        <v>0</v>
      </c>
      <c r="AC72" s="246">
        <f t="shared" si="133"/>
        <v>0</v>
      </c>
      <c r="AD72" s="246">
        <f t="shared" si="133"/>
        <v>58179</v>
      </c>
      <c r="AE72" s="246">
        <f t="shared" si="133"/>
        <v>58029</v>
      </c>
      <c r="AF72" s="246">
        <f t="shared" si="133"/>
        <v>58029</v>
      </c>
    </row>
    <row r="73" spans="1:32" s="6" customFormat="1" ht="93.75" x14ac:dyDescent="0.25">
      <c r="A73" s="17"/>
      <c r="B73" s="72"/>
      <c r="C73" s="73"/>
      <c r="D73" s="242" t="s">
        <v>41</v>
      </c>
      <c r="E73" s="247" t="s">
        <v>139</v>
      </c>
      <c r="F73" s="241">
        <f t="shared" ref="F73:AF73" si="134">F74</f>
        <v>37252</v>
      </c>
      <c r="G73" s="241">
        <f t="shared" si="134"/>
        <v>37252</v>
      </c>
      <c r="H73" s="241">
        <f t="shared" si="134"/>
        <v>37252</v>
      </c>
      <c r="I73" s="241">
        <f t="shared" si="134"/>
        <v>0</v>
      </c>
      <c r="J73" s="241">
        <f t="shared" si="134"/>
        <v>0</v>
      </c>
      <c r="K73" s="241">
        <f t="shared" si="134"/>
        <v>0</v>
      </c>
      <c r="L73" s="56">
        <f t="shared" si="134"/>
        <v>37252</v>
      </c>
      <c r="M73" s="56">
        <f t="shared" si="134"/>
        <v>37252</v>
      </c>
      <c r="N73" s="56">
        <f t="shared" si="134"/>
        <v>37252</v>
      </c>
      <c r="O73" s="56">
        <f t="shared" si="134"/>
        <v>0</v>
      </c>
      <c r="P73" s="56">
        <f t="shared" si="134"/>
        <v>0</v>
      </c>
      <c r="Q73" s="56">
        <f t="shared" si="134"/>
        <v>0</v>
      </c>
      <c r="R73" s="56">
        <f t="shared" si="134"/>
        <v>37252</v>
      </c>
      <c r="S73" s="56">
        <f t="shared" si="134"/>
        <v>37252</v>
      </c>
      <c r="T73" s="56">
        <f t="shared" si="134"/>
        <v>37252</v>
      </c>
      <c r="U73" s="56">
        <f t="shared" si="134"/>
        <v>0</v>
      </c>
      <c r="V73" s="56">
        <f t="shared" si="134"/>
        <v>0</v>
      </c>
      <c r="W73" s="56">
        <f t="shared" si="134"/>
        <v>0</v>
      </c>
      <c r="X73" s="56">
        <f t="shared" si="134"/>
        <v>37252</v>
      </c>
      <c r="Y73" s="56">
        <f t="shared" si="134"/>
        <v>37252</v>
      </c>
      <c r="Z73" s="56">
        <f t="shared" si="134"/>
        <v>37252</v>
      </c>
      <c r="AA73" s="56">
        <f t="shared" si="134"/>
        <v>0</v>
      </c>
      <c r="AB73" s="56">
        <f t="shared" si="134"/>
        <v>0</v>
      </c>
      <c r="AC73" s="56">
        <f t="shared" si="134"/>
        <v>0</v>
      </c>
      <c r="AD73" s="56">
        <f t="shared" si="134"/>
        <v>37252</v>
      </c>
      <c r="AE73" s="56">
        <f t="shared" si="134"/>
        <v>37252</v>
      </c>
      <c r="AF73" s="56">
        <f t="shared" si="134"/>
        <v>37252</v>
      </c>
    </row>
    <row r="74" spans="1:32" s="6" customFormat="1" ht="112.5" x14ac:dyDescent="0.25">
      <c r="A74" s="17"/>
      <c r="B74" s="72"/>
      <c r="C74" s="73"/>
      <c r="D74" s="242" t="s">
        <v>42</v>
      </c>
      <c r="E74" s="247" t="s">
        <v>369</v>
      </c>
      <c r="F74" s="245">
        <f>F75+F76</f>
        <v>37252</v>
      </c>
      <c r="G74" s="245">
        <f>G75+G76</f>
        <v>37252</v>
      </c>
      <c r="H74" s="245">
        <f>H75+H76</f>
        <v>37252</v>
      </c>
      <c r="I74" s="245">
        <f t="shared" ref="I74:Z74" si="135">I75+I76</f>
        <v>0</v>
      </c>
      <c r="J74" s="245">
        <f t="shared" si="135"/>
        <v>0</v>
      </c>
      <c r="K74" s="245">
        <f t="shared" si="135"/>
        <v>0</v>
      </c>
      <c r="L74" s="246">
        <f t="shared" si="135"/>
        <v>37252</v>
      </c>
      <c r="M74" s="246">
        <f t="shared" si="135"/>
        <v>37252</v>
      </c>
      <c r="N74" s="246">
        <f t="shared" si="135"/>
        <v>37252</v>
      </c>
      <c r="O74" s="246">
        <f t="shared" si="135"/>
        <v>0</v>
      </c>
      <c r="P74" s="246">
        <f t="shared" si="135"/>
        <v>0</v>
      </c>
      <c r="Q74" s="246">
        <f t="shared" si="135"/>
        <v>0</v>
      </c>
      <c r="R74" s="246">
        <f t="shared" si="135"/>
        <v>37252</v>
      </c>
      <c r="S74" s="246">
        <f t="shared" si="135"/>
        <v>37252</v>
      </c>
      <c r="T74" s="246">
        <f t="shared" si="135"/>
        <v>37252</v>
      </c>
      <c r="U74" s="246">
        <f t="shared" si="135"/>
        <v>0</v>
      </c>
      <c r="V74" s="246">
        <f t="shared" si="135"/>
        <v>0</v>
      </c>
      <c r="W74" s="246">
        <f t="shared" si="135"/>
        <v>0</v>
      </c>
      <c r="X74" s="246">
        <f t="shared" si="135"/>
        <v>37252</v>
      </c>
      <c r="Y74" s="246">
        <f t="shared" si="135"/>
        <v>37252</v>
      </c>
      <c r="Z74" s="246">
        <f t="shared" si="135"/>
        <v>37252</v>
      </c>
      <c r="AA74" s="246">
        <f t="shared" ref="AA74:AF74" si="136">AA75+AA76</f>
        <v>0</v>
      </c>
      <c r="AB74" s="246">
        <f t="shared" si="136"/>
        <v>0</v>
      </c>
      <c r="AC74" s="246">
        <f t="shared" si="136"/>
        <v>0</v>
      </c>
      <c r="AD74" s="246">
        <f t="shared" si="136"/>
        <v>37252</v>
      </c>
      <c r="AE74" s="246">
        <f t="shared" si="136"/>
        <v>37252</v>
      </c>
      <c r="AF74" s="246">
        <f t="shared" si="136"/>
        <v>37252</v>
      </c>
    </row>
    <row r="75" spans="1:32" s="6" customFormat="1" ht="132.75" x14ac:dyDescent="0.25">
      <c r="A75" s="12">
        <v>905</v>
      </c>
      <c r="B75" s="72"/>
      <c r="C75" s="73"/>
      <c r="D75" s="242" t="s">
        <v>413</v>
      </c>
      <c r="E75" s="244" t="s">
        <v>569</v>
      </c>
      <c r="F75" s="245">
        <v>37252</v>
      </c>
      <c r="G75" s="245">
        <v>37252</v>
      </c>
      <c r="H75" s="245">
        <v>37252</v>
      </c>
      <c r="I75" s="245"/>
      <c r="J75" s="245"/>
      <c r="K75" s="245"/>
      <c r="L75" s="246">
        <f t="shared" si="5"/>
        <v>37252</v>
      </c>
      <c r="M75" s="246">
        <f t="shared" si="5"/>
        <v>37252</v>
      </c>
      <c r="N75" s="246">
        <f t="shared" si="5"/>
        <v>37252</v>
      </c>
      <c r="O75" s="246"/>
      <c r="P75" s="246"/>
      <c r="Q75" s="246"/>
      <c r="R75" s="246">
        <f t="shared" ref="R75:T76" si="137">L75+O75</f>
        <v>37252</v>
      </c>
      <c r="S75" s="246">
        <f t="shared" si="137"/>
        <v>37252</v>
      </c>
      <c r="T75" s="246">
        <f t="shared" si="137"/>
        <v>37252</v>
      </c>
      <c r="U75" s="246"/>
      <c r="V75" s="246"/>
      <c r="W75" s="246"/>
      <c r="X75" s="246">
        <f t="shared" ref="X75:Z76" si="138">R75+U75</f>
        <v>37252</v>
      </c>
      <c r="Y75" s="246">
        <f t="shared" si="138"/>
        <v>37252</v>
      </c>
      <c r="Z75" s="246">
        <f t="shared" si="138"/>
        <v>37252</v>
      </c>
      <c r="AA75" s="246"/>
      <c r="AB75" s="246"/>
      <c r="AC75" s="246"/>
      <c r="AD75" s="246">
        <f t="shared" ref="AD75:AD76" si="139">X75+AA75</f>
        <v>37252</v>
      </c>
      <c r="AE75" s="246">
        <f t="shared" ref="AE75:AE76" si="140">Y75+AB75</f>
        <v>37252</v>
      </c>
      <c r="AF75" s="246">
        <f t="shared" ref="AF75:AF76" si="141">Z75+AC75</f>
        <v>37252</v>
      </c>
    </row>
    <row r="76" spans="1:32" s="6" customFormat="1" ht="75.75" hidden="1" customHeight="1" x14ac:dyDescent="0.25">
      <c r="A76" s="12">
        <v>905</v>
      </c>
      <c r="B76" s="12"/>
      <c r="C76" s="44"/>
      <c r="D76" s="248" t="s">
        <v>414</v>
      </c>
      <c r="E76" s="257" t="s">
        <v>576</v>
      </c>
      <c r="F76" s="245">
        <v>0</v>
      </c>
      <c r="G76" s="245">
        <v>0</v>
      </c>
      <c r="H76" s="245">
        <v>0</v>
      </c>
      <c r="I76" s="245"/>
      <c r="J76" s="245"/>
      <c r="K76" s="245"/>
      <c r="L76" s="245">
        <f t="shared" si="5"/>
        <v>0</v>
      </c>
      <c r="M76" s="245">
        <f t="shared" si="5"/>
        <v>0</v>
      </c>
      <c r="N76" s="245">
        <f t="shared" si="5"/>
        <v>0</v>
      </c>
      <c r="O76" s="245"/>
      <c r="P76" s="245"/>
      <c r="Q76" s="245"/>
      <c r="R76" s="245">
        <f t="shared" si="137"/>
        <v>0</v>
      </c>
      <c r="S76" s="245">
        <f t="shared" si="137"/>
        <v>0</v>
      </c>
      <c r="T76" s="245">
        <f t="shared" si="137"/>
        <v>0</v>
      </c>
      <c r="U76" s="245"/>
      <c r="V76" s="245"/>
      <c r="W76" s="245"/>
      <c r="X76" s="245">
        <f t="shared" si="138"/>
        <v>0</v>
      </c>
      <c r="Y76" s="245">
        <f t="shared" si="138"/>
        <v>0</v>
      </c>
      <c r="Z76" s="245">
        <f t="shared" si="138"/>
        <v>0</v>
      </c>
      <c r="AA76" s="246"/>
      <c r="AB76" s="245"/>
      <c r="AC76" s="245"/>
      <c r="AD76" s="245">
        <f t="shared" si="139"/>
        <v>0</v>
      </c>
      <c r="AE76" s="245">
        <f t="shared" si="140"/>
        <v>0</v>
      </c>
      <c r="AF76" s="245">
        <f t="shared" si="141"/>
        <v>0</v>
      </c>
    </row>
    <row r="77" spans="1:32" s="6" customFormat="1" ht="112.5" x14ac:dyDescent="0.25">
      <c r="A77" s="17"/>
      <c r="B77" s="72"/>
      <c r="C77" s="73"/>
      <c r="D77" s="242" t="s">
        <v>43</v>
      </c>
      <c r="E77" s="247" t="s">
        <v>140</v>
      </c>
      <c r="F77" s="241">
        <f t="shared" ref="F77:U78" si="142">F78</f>
        <v>2345</v>
      </c>
      <c r="G77" s="241">
        <f t="shared" si="142"/>
        <v>2345</v>
      </c>
      <c r="H77" s="241">
        <f t="shared" si="142"/>
        <v>2345</v>
      </c>
      <c r="I77" s="241">
        <f t="shared" si="142"/>
        <v>0</v>
      </c>
      <c r="J77" s="241">
        <f t="shared" si="142"/>
        <v>0</v>
      </c>
      <c r="K77" s="241">
        <f t="shared" si="142"/>
        <v>0</v>
      </c>
      <c r="L77" s="56">
        <f t="shared" si="142"/>
        <v>2345</v>
      </c>
      <c r="M77" s="56">
        <f t="shared" si="142"/>
        <v>2345</v>
      </c>
      <c r="N77" s="56">
        <f t="shared" si="142"/>
        <v>2345</v>
      </c>
      <c r="O77" s="56">
        <f t="shared" si="142"/>
        <v>0</v>
      </c>
      <c r="P77" s="56">
        <f t="shared" si="142"/>
        <v>0</v>
      </c>
      <c r="Q77" s="56">
        <f t="shared" si="142"/>
        <v>0</v>
      </c>
      <c r="R77" s="56">
        <f t="shared" si="142"/>
        <v>2345</v>
      </c>
      <c r="S77" s="56">
        <f t="shared" si="142"/>
        <v>2345</v>
      </c>
      <c r="T77" s="56">
        <f t="shared" si="142"/>
        <v>2345</v>
      </c>
      <c r="U77" s="56">
        <f t="shared" si="142"/>
        <v>0</v>
      </c>
      <c r="V77" s="56">
        <f t="shared" ref="U77:AF78" si="143">V78</f>
        <v>0</v>
      </c>
      <c r="W77" s="56">
        <f t="shared" si="143"/>
        <v>0</v>
      </c>
      <c r="X77" s="56">
        <f t="shared" si="143"/>
        <v>2345</v>
      </c>
      <c r="Y77" s="56">
        <f t="shared" si="143"/>
        <v>2345</v>
      </c>
      <c r="Z77" s="56">
        <f t="shared" si="143"/>
        <v>2345</v>
      </c>
      <c r="AA77" s="56">
        <f t="shared" si="143"/>
        <v>0</v>
      </c>
      <c r="AB77" s="56">
        <f t="shared" si="143"/>
        <v>0</v>
      </c>
      <c r="AC77" s="56">
        <f t="shared" si="143"/>
        <v>0</v>
      </c>
      <c r="AD77" s="56">
        <f t="shared" si="143"/>
        <v>2345</v>
      </c>
      <c r="AE77" s="56">
        <f t="shared" si="143"/>
        <v>2345</v>
      </c>
      <c r="AF77" s="56">
        <f t="shared" si="143"/>
        <v>2345</v>
      </c>
    </row>
    <row r="78" spans="1:32" s="6" customFormat="1" ht="93.75" x14ac:dyDescent="0.25">
      <c r="A78" s="17"/>
      <c r="B78" s="72"/>
      <c r="C78" s="73"/>
      <c r="D78" s="242" t="s">
        <v>44</v>
      </c>
      <c r="E78" s="244" t="s">
        <v>141</v>
      </c>
      <c r="F78" s="245">
        <f t="shared" si="142"/>
        <v>2345</v>
      </c>
      <c r="G78" s="245">
        <f t="shared" si="142"/>
        <v>2345</v>
      </c>
      <c r="H78" s="245">
        <f>H79</f>
        <v>2345</v>
      </c>
      <c r="I78" s="245">
        <f t="shared" si="142"/>
        <v>0</v>
      </c>
      <c r="J78" s="245">
        <f t="shared" si="142"/>
        <v>0</v>
      </c>
      <c r="K78" s="245">
        <f t="shared" si="142"/>
        <v>0</v>
      </c>
      <c r="L78" s="246">
        <f t="shared" si="142"/>
        <v>2345</v>
      </c>
      <c r="M78" s="246">
        <f t="shared" si="142"/>
        <v>2345</v>
      </c>
      <c r="N78" s="246">
        <f t="shared" si="142"/>
        <v>2345</v>
      </c>
      <c r="O78" s="246">
        <f t="shared" si="142"/>
        <v>0</v>
      </c>
      <c r="P78" s="246">
        <f t="shared" si="142"/>
        <v>0</v>
      </c>
      <c r="Q78" s="246">
        <f t="shared" si="142"/>
        <v>0</v>
      </c>
      <c r="R78" s="246">
        <f t="shared" si="142"/>
        <v>2345</v>
      </c>
      <c r="S78" s="246">
        <f t="shared" si="142"/>
        <v>2345</v>
      </c>
      <c r="T78" s="246">
        <f t="shared" si="142"/>
        <v>2345</v>
      </c>
      <c r="U78" s="246">
        <f t="shared" si="143"/>
        <v>0</v>
      </c>
      <c r="V78" s="246">
        <f t="shared" si="143"/>
        <v>0</v>
      </c>
      <c r="W78" s="246">
        <f t="shared" si="143"/>
        <v>0</v>
      </c>
      <c r="X78" s="246">
        <f t="shared" si="143"/>
        <v>2345</v>
      </c>
      <c r="Y78" s="246">
        <f t="shared" si="143"/>
        <v>2345</v>
      </c>
      <c r="Z78" s="246">
        <f t="shared" si="143"/>
        <v>2345</v>
      </c>
      <c r="AA78" s="246">
        <f t="shared" si="143"/>
        <v>0</v>
      </c>
      <c r="AB78" s="246">
        <f t="shared" si="143"/>
        <v>0</v>
      </c>
      <c r="AC78" s="246">
        <f t="shared" si="143"/>
        <v>0</v>
      </c>
      <c r="AD78" s="246">
        <f t="shared" si="143"/>
        <v>2345</v>
      </c>
      <c r="AE78" s="246">
        <f t="shared" si="143"/>
        <v>2345</v>
      </c>
      <c r="AF78" s="246">
        <f t="shared" si="143"/>
        <v>2345</v>
      </c>
    </row>
    <row r="79" spans="1:32" s="6" customFormat="1" ht="131.25" x14ac:dyDescent="0.25">
      <c r="A79" s="12">
        <v>905</v>
      </c>
      <c r="B79" s="72"/>
      <c r="C79" s="73"/>
      <c r="D79" s="242" t="s">
        <v>377</v>
      </c>
      <c r="E79" s="244" t="s">
        <v>570</v>
      </c>
      <c r="F79" s="245">
        <v>2345</v>
      </c>
      <c r="G79" s="245">
        <v>2345</v>
      </c>
      <c r="H79" s="245">
        <v>2345</v>
      </c>
      <c r="I79" s="245"/>
      <c r="J79" s="245"/>
      <c r="K79" s="245"/>
      <c r="L79" s="246">
        <f t="shared" si="5"/>
        <v>2345</v>
      </c>
      <c r="M79" s="246">
        <f t="shared" si="5"/>
        <v>2345</v>
      </c>
      <c r="N79" s="246">
        <f t="shared" si="5"/>
        <v>2345</v>
      </c>
      <c r="O79" s="246"/>
      <c r="P79" s="246"/>
      <c r="Q79" s="246"/>
      <c r="R79" s="246">
        <f t="shared" ref="R79:T79" si="144">L79+O79</f>
        <v>2345</v>
      </c>
      <c r="S79" s="246">
        <f t="shared" si="144"/>
        <v>2345</v>
      </c>
      <c r="T79" s="246">
        <f t="shared" si="144"/>
        <v>2345</v>
      </c>
      <c r="U79" s="246"/>
      <c r="V79" s="246"/>
      <c r="W79" s="246"/>
      <c r="X79" s="246">
        <f t="shared" ref="X79:Z79" si="145">R79+U79</f>
        <v>2345</v>
      </c>
      <c r="Y79" s="246">
        <f t="shared" si="145"/>
        <v>2345</v>
      </c>
      <c r="Z79" s="246">
        <f t="shared" si="145"/>
        <v>2345</v>
      </c>
      <c r="AA79" s="246"/>
      <c r="AB79" s="246"/>
      <c r="AC79" s="246"/>
      <c r="AD79" s="246">
        <f t="shared" ref="AD79" si="146">X79+AA79</f>
        <v>2345</v>
      </c>
      <c r="AE79" s="246">
        <f t="shared" ref="AE79" si="147">Y79+AB79</f>
        <v>2345</v>
      </c>
      <c r="AF79" s="246">
        <f t="shared" ref="AF79" si="148">Z79+AC79</f>
        <v>2345</v>
      </c>
    </row>
    <row r="80" spans="1:32" s="6" customFormat="1" ht="112.5" x14ac:dyDescent="0.25">
      <c r="A80" s="17"/>
      <c r="B80" s="72"/>
      <c r="C80" s="73"/>
      <c r="D80" s="242" t="s">
        <v>45</v>
      </c>
      <c r="E80" s="247" t="s">
        <v>142</v>
      </c>
      <c r="F80" s="241">
        <f t="shared" ref="F80:U81" si="149">F81</f>
        <v>152</v>
      </c>
      <c r="G80" s="241">
        <f t="shared" si="149"/>
        <v>152</v>
      </c>
      <c r="H80" s="241">
        <f t="shared" si="149"/>
        <v>152</v>
      </c>
      <c r="I80" s="241">
        <f t="shared" si="149"/>
        <v>0</v>
      </c>
      <c r="J80" s="241">
        <f t="shared" si="149"/>
        <v>0</v>
      </c>
      <c r="K80" s="241">
        <f t="shared" si="149"/>
        <v>0</v>
      </c>
      <c r="L80" s="56">
        <f t="shared" si="149"/>
        <v>152</v>
      </c>
      <c r="M80" s="56">
        <f t="shared" si="149"/>
        <v>152</v>
      </c>
      <c r="N80" s="56">
        <f t="shared" si="149"/>
        <v>152</v>
      </c>
      <c r="O80" s="56">
        <f t="shared" si="149"/>
        <v>0</v>
      </c>
      <c r="P80" s="56">
        <f t="shared" si="149"/>
        <v>0</v>
      </c>
      <c r="Q80" s="56">
        <f t="shared" si="149"/>
        <v>0</v>
      </c>
      <c r="R80" s="56">
        <f t="shared" si="149"/>
        <v>152</v>
      </c>
      <c r="S80" s="56">
        <f t="shared" si="149"/>
        <v>152</v>
      </c>
      <c r="T80" s="56">
        <f t="shared" si="149"/>
        <v>152</v>
      </c>
      <c r="U80" s="56">
        <f t="shared" si="149"/>
        <v>0</v>
      </c>
      <c r="V80" s="56">
        <f t="shared" ref="U80:AF81" si="150">V81</f>
        <v>0</v>
      </c>
      <c r="W80" s="56">
        <f t="shared" si="150"/>
        <v>0</v>
      </c>
      <c r="X80" s="56">
        <f t="shared" si="150"/>
        <v>152</v>
      </c>
      <c r="Y80" s="56">
        <f t="shared" si="150"/>
        <v>152</v>
      </c>
      <c r="Z80" s="56">
        <f t="shared" si="150"/>
        <v>152</v>
      </c>
      <c r="AA80" s="56">
        <f t="shared" si="150"/>
        <v>150</v>
      </c>
      <c r="AB80" s="56">
        <f t="shared" si="150"/>
        <v>0</v>
      </c>
      <c r="AC80" s="56">
        <f t="shared" si="150"/>
        <v>0</v>
      </c>
      <c r="AD80" s="56">
        <f t="shared" si="150"/>
        <v>302</v>
      </c>
      <c r="AE80" s="56">
        <f t="shared" si="150"/>
        <v>152</v>
      </c>
      <c r="AF80" s="56">
        <f t="shared" si="150"/>
        <v>152</v>
      </c>
    </row>
    <row r="81" spans="1:32" s="6" customFormat="1" ht="93.75" x14ac:dyDescent="0.25">
      <c r="A81" s="17"/>
      <c r="B81" s="72"/>
      <c r="C81" s="73"/>
      <c r="D81" s="242" t="s">
        <v>46</v>
      </c>
      <c r="E81" s="247" t="s">
        <v>143</v>
      </c>
      <c r="F81" s="241">
        <f t="shared" si="149"/>
        <v>152</v>
      </c>
      <c r="G81" s="241">
        <f t="shared" si="149"/>
        <v>152</v>
      </c>
      <c r="H81" s="241">
        <f t="shared" si="149"/>
        <v>152</v>
      </c>
      <c r="I81" s="241">
        <f t="shared" si="149"/>
        <v>0</v>
      </c>
      <c r="J81" s="241">
        <f t="shared" si="149"/>
        <v>0</v>
      </c>
      <c r="K81" s="241">
        <f t="shared" si="149"/>
        <v>0</v>
      </c>
      <c r="L81" s="56">
        <f t="shared" si="149"/>
        <v>152</v>
      </c>
      <c r="M81" s="56">
        <f t="shared" si="149"/>
        <v>152</v>
      </c>
      <c r="N81" s="56">
        <f t="shared" si="149"/>
        <v>152</v>
      </c>
      <c r="O81" s="56">
        <f t="shared" si="149"/>
        <v>0</v>
      </c>
      <c r="P81" s="56">
        <f t="shared" si="149"/>
        <v>0</v>
      </c>
      <c r="Q81" s="56">
        <f t="shared" si="149"/>
        <v>0</v>
      </c>
      <c r="R81" s="56">
        <f t="shared" si="149"/>
        <v>152</v>
      </c>
      <c r="S81" s="56">
        <f t="shared" si="149"/>
        <v>152</v>
      </c>
      <c r="T81" s="56">
        <f t="shared" si="149"/>
        <v>152</v>
      </c>
      <c r="U81" s="56">
        <f t="shared" si="150"/>
        <v>0</v>
      </c>
      <c r="V81" s="56">
        <f t="shared" si="150"/>
        <v>0</v>
      </c>
      <c r="W81" s="56">
        <f t="shared" si="150"/>
        <v>0</v>
      </c>
      <c r="X81" s="56">
        <f t="shared" si="150"/>
        <v>152</v>
      </c>
      <c r="Y81" s="56">
        <f t="shared" si="150"/>
        <v>152</v>
      </c>
      <c r="Z81" s="56">
        <f t="shared" si="150"/>
        <v>152</v>
      </c>
      <c r="AA81" s="56">
        <f t="shared" si="150"/>
        <v>150</v>
      </c>
      <c r="AB81" s="56">
        <f t="shared" si="150"/>
        <v>0</v>
      </c>
      <c r="AC81" s="56">
        <f t="shared" si="150"/>
        <v>0</v>
      </c>
      <c r="AD81" s="56">
        <f t="shared" si="150"/>
        <v>302</v>
      </c>
      <c r="AE81" s="56">
        <f t="shared" si="150"/>
        <v>152</v>
      </c>
      <c r="AF81" s="56">
        <f t="shared" si="150"/>
        <v>152</v>
      </c>
    </row>
    <row r="82" spans="1:32" s="6" customFormat="1" ht="112.5" x14ac:dyDescent="0.25">
      <c r="A82" s="12">
        <v>905</v>
      </c>
      <c r="B82" s="72"/>
      <c r="C82" s="73"/>
      <c r="D82" s="242" t="s">
        <v>344</v>
      </c>
      <c r="E82" s="244" t="s">
        <v>571</v>
      </c>
      <c r="F82" s="245">
        <v>152</v>
      </c>
      <c r="G82" s="245">
        <v>152</v>
      </c>
      <c r="H82" s="245">
        <v>152</v>
      </c>
      <c r="I82" s="245"/>
      <c r="J82" s="245"/>
      <c r="K82" s="245"/>
      <c r="L82" s="246">
        <f t="shared" ref="L82:N144" si="151">F82+I82</f>
        <v>152</v>
      </c>
      <c r="M82" s="246">
        <f t="shared" si="151"/>
        <v>152</v>
      </c>
      <c r="N82" s="246">
        <f t="shared" si="151"/>
        <v>152</v>
      </c>
      <c r="O82" s="246"/>
      <c r="P82" s="246"/>
      <c r="Q82" s="246"/>
      <c r="R82" s="246">
        <f t="shared" ref="R82:T82" si="152">L82+O82</f>
        <v>152</v>
      </c>
      <c r="S82" s="246">
        <f t="shared" si="152"/>
        <v>152</v>
      </c>
      <c r="T82" s="246">
        <f t="shared" si="152"/>
        <v>152</v>
      </c>
      <c r="U82" s="246"/>
      <c r="V82" s="246"/>
      <c r="W82" s="246"/>
      <c r="X82" s="246">
        <f t="shared" ref="X82:Z82" si="153">R82+U82</f>
        <v>152</v>
      </c>
      <c r="Y82" s="246">
        <f t="shared" si="153"/>
        <v>152</v>
      </c>
      <c r="Z82" s="246">
        <f t="shared" si="153"/>
        <v>152</v>
      </c>
      <c r="AA82" s="246">
        <v>150</v>
      </c>
      <c r="AB82" s="246"/>
      <c r="AC82" s="246"/>
      <c r="AD82" s="246">
        <f t="shared" ref="AD82" si="154">X82+AA82</f>
        <v>302</v>
      </c>
      <c r="AE82" s="246">
        <f t="shared" ref="AE82" si="155">Y82+AB82</f>
        <v>152</v>
      </c>
      <c r="AF82" s="246">
        <f t="shared" ref="AF82" si="156">Z82+AC82</f>
        <v>152</v>
      </c>
    </row>
    <row r="83" spans="1:32" s="6" customFormat="1" ht="56.25" x14ac:dyDescent="0.25">
      <c r="A83" s="12"/>
      <c r="B83" s="72"/>
      <c r="C83" s="73"/>
      <c r="D83" s="242" t="s">
        <v>47</v>
      </c>
      <c r="E83" s="247" t="s">
        <v>144</v>
      </c>
      <c r="F83" s="241">
        <f t="shared" ref="F83:AF83" si="157">F84</f>
        <v>18280</v>
      </c>
      <c r="G83" s="241">
        <f t="shared" si="157"/>
        <v>18280</v>
      </c>
      <c r="H83" s="241">
        <f t="shared" si="157"/>
        <v>18280</v>
      </c>
      <c r="I83" s="241">
        <f t="shared" si="157"/>
        <v>0</v>
      </c>
      <c r="J83" s="241">
        <f t="shared" si="157"/>
        <v>0</v>
      </c>
      <c r="K83" s="241">
        <f t="shared" si="157"/>
        <v>0</v>
      </c>
      <c r="L83" s="56">
        <f t="shared" si="157"/>
        <v>18280</v>
      </c>
      <c r="M83" s="56">
        <f t="shared" si="157"/>
        <v>18280</v>
      </c>
      <c r="N83" s="56">
        <f t="shared" si="157"/>
        <v>18280</v>
      </c>
      <c r="O83" s="56">
        <f t="shared" si="157"/>
        <v>0</v>
      </c>
      <c r="P83" s="56">
        <f t="shared" si="157"/>
        <v>0</v>
      </c>
      <c r="Q83" s="56">
        <f t="shared" si="157"/>
        <v>0</v>
      </c>
      <c r="R83" s="56">
        <f t="shared" si="157"/>
        <v>18280</v>
      </c>
      <c r="S83" s="56">
        <f t="shared" si="157"/>
        <v>18280</v>
      </c>
      <c r="T83" s="56">
        <f t="shared" si="157"/>
        <v>18280</v>
      </c>
      <c r="U83" s="56">
        <f t="shared" si="157"/>
        <v>0</v>
      </c>
      <c r="V83" s="56">
        <f t="shared" si="157"/>
        <v>0</v>
      </c>
      <c r="W83" s="56">
        <f t="shared" si="157"/>
        <v>0</v>
      </c>
      <c r="X83" s="56">
        <f t="shared" si="157"/>
        <v>18280</v>
      </c>
      <c r="Y83" s="56">
        <f t="shared" si="157"/>
        <v>18280</v>
      </c>
      <c r="Z83" s="56">
        <f t="shared" si="157"/>
        <v>18280</v>
      </c>
      <c r="AA83" s="56">
        <f t="shared" si="157"/>
        <v>0</v>
      </c>
      <c r="AB83" s="56">
        <f t="shared" si="157"/>
        <v>0</v>
      </c>
      <c r="AC83" s="56">
        <f t="shared" si="157"/>
        <v>0</v>
      </c>
      <c r="AD83" s="56">
        <f t="shared" si="157"/>
        <v>18280</v>
      </c>
      <c r="AE83" s="56">
        <f t="shared" si="157"/>
        <v>18280</v>
      </c>
      <c r="AF83" s="56">
        <f t="shared" si="157"/>
        <v>18280</v>
      </c>
    </row>
    <row r="84" spans="1:32" s="6" customFormat="1" ht="56.25" x14ac:dyDescent="0.25">
      <c r="A84" s="12"/>
      <c r="B84" s="72"/>
      <c r="C84" s="73"/>
      <c r="D84" s="242" t="s">
        <v>48</v>
      </c>
      <c r="E84" s="247" t="s">
        <v>284</v>
      </c>
      <c r="F84" s="241">
        <f t="shared" ref="F84:Z84" si="158">F85+F86</f>
        <v>18280</v>
      </c>
      <c r="G84" s="241">
        <f t="shared" si="158"/>
        <v>18280</v>
      </c>
      <c r="H84" s="241">
        <f t="shared" si="158"/>
        <v>18280</v>
      </c>
      <c r="I84" s="241">
        <f t="shared" si="158"/>
        <v>0</v>
      </c>
      <c r="J84" s="241">
        <f t="shared" si="158"/>
        <v>0</v>
      </c>
      <c r="K84" s="241">
        <f t="shared" si="158"/>
        <v>0</v>
      </c>
      <c r="L84" s="56">
        <f t="shared" si="158"/>
        <v>18280</v>
      </c>
      <c r="M84" s="56">
        <f t="shared" si="158"/>
        <v>18280</v>
      </c>
      <c r="N84" s="56">
        <f t="shared" si="158"/>
        <v>18280</v>
      </c>
      <c r="O84" s="56">
        <f t="shared" si="158"/>
        <v>0</v>
      </c>
      <c r="P84" s="56">
        <f t="shared" si="158"/>
        <v>0</v>
      </c>
      <c r="Q84" s="56">
        <f t="shared" si="158"/>
        <v>0</v>
      </c>
      <c r="R84" s="56">
        <f t="shared" si="158"/>
        <v>18280</v>
      </c>
      <c r="S84" s="56">
        <f t="shared" si="158"/>
        <v>18280</v>
      </c>
      <c r="T84" s="56">
        <f t="shared" si="158"/>
        <v>18280</v>
      </c>
      <c r="U84" s="56">
        <f t="shared" si="158"/>
        <v>0</v>
      </c>
      <c r="V84" s="56">
        <f t="shared" si="158"/>
        <v>0</v>
      </c>
      <c r="W84" s="56">
        <f t="shared" si="158"/>
        <v>0</v>
      </c>
      <c r="X84" s="56">
        <f t="shared" si="158"/>
        <v>18280</v>
      </c>
      <c r="Y84" s="56">
        <f t="shared" si="158"/>
        <v>18280</v>
      </c>
      <c r="Z84" s="56">
        <f t="shared" si="158"/>
        <v>18280</v>
      </c>
      <c r="AA84" s="56">
        <f t="shared" ref="AA84:AF84" si="159">AA85+AA86</f>
        <v>0</v>
      </c>
      <c r="AB84" s="56">
        <f t="shared" si="159"/>
        <v>0</v>
      </c>
      <c r="AC84" s="56">
        <f t="shared" si="159"/>
        <v>0</v>
      </c>
      <c r="AD84" s="56">
        <f t="shared" si="159"/>
        <v>18280</v>
      </c>
      <c r="AE84" s="56">
        <f t="shared" si="159"/>
        <v>18280</v>
      </c>
      <c r="AF84" s="56">
        <f t="shared" si="159"/>
        <v>18280</v>
      </c>
    </row>
    <row r="85" spans="1:32" s="6" customFormat="1" ht="75" x14ac:dyDescent="0.25">
      <c r="A85" s="12">
        <v>905</v>
      </c>
      <c r="B85" s="72"/>
      <c r="C85" s="73"/>
      <c r="D85" s="242" t="s">
        <v>345</v>
      </c>
      <c r="E85" s="244" t="s">
        <v>572</v>
      </c>
      <c r="F85" s="245">
        <v>18280</v>
      </c>
      <c r="G85" s="245">
        <v>18280</v>
      </c>
      <c r="H85" s="245">
        <v>18280</v>
      </c>
      <c r="I85" s="245"/>
      <c r="J85" s="245"/>
      <c r="K85" s="245"/>
      <c r="L85" s="246">
        <f t="shared" si="151"/>
        <v>18280</v>
      </c>
      <c r="M85" s="246">
        <f t="shared" si="151"/>
        <v>18280</v>
      </c>
      <c r="N85" s="246">
        <f t="shared" si="151"/>
        <v>18280</v>
      </c>
      <c r="O85" s="246"/>
      <c r="P85" s="246"/>
      <c r="Q85" s="246"/>
      <c r="R85" s="246">
        <f t="shared" ref="R85:T86" si="160">L85+O85</f>
        <v>18280</v>
      </c>
      <c r="S85" s="246">
        <f t="shared" si="160"/>
        <v>18280</v>
      </c>
      <c r="T85" s="246">
        <f t="shared" si="160"/>
        <v>18280</v>
      </c>
      <c r="U85" s="246"/>
      <c r="V85" s="246"/>
      <c r="W85" s="246"/>
      <c r="X85" s="246">
        <f t="shared" ref="X85:Z86" si="161">R85+U85</f>
        <v>18280</v>
      </c>
      <c r="Y85" s="246">
        <f t="shared" si="161"/>
        <v>18280</v>
      </c>
      <c r="Z85" s="246">
        <f t="shared" si="161"/>
        <v>18280</v>
      </c>
      <c r="AA85" s="246"/>
      <c r="AB85" s="246"/>
      <c r="AC85" s="246"/>
      <c r="AD85" s="246">
        <f t="shared" ref="AD85:AD86" si="162">X85+AA85</f>
        <v>18280</v>
      </c>
      <c r="AE85" s="246">
        <f t="shared" ref="AE85:AE86" si="163">Y85+AB85</f>
        <v>18280</v>
      </c>
      <c r="AF85" s="246">
        <f t="shared" ref="AF85:AF86" si="164">Z85+AC85</f>
        <v>18280</v>
      </c>
    </row>
    <row r="86" spans="1:32" s="6" customFormat="1" ht="37.5" hidden="1" customHeight="1" x14ac:dyDescent="0.25">
      <c r="A86" s="12">
        <v>905</v>
      </c>
      <c r="B86" s="12"/>
      <c r="C86" s="44"/>
      <c r="D86" s="248" t="s">
        <v>346</v>
      </c>
      <c r="E86" s="257" t="s">
        <v>347</v>
      </c>
      <c r="F86" s="245">
        <v>0</v>
      </c>
      <c r="G86" s="245">
        <v>0</v>
      </c>
      <c r="H86" s="245">
        <v>0</v>
      </c>
      <c r="I86" s="245"/>
      <c r="J86" s="245"/>
      <c r="K86" s="245"/>
      <c r="L86" s="245">
        <f t="shared" si="151"/>
        <v>0</v>
      </c>
      <c r="M86" s="245">
        <f t="shared" si="151"/>
        <v>0</v>
      </c>
      <c r="N86" s="245">
        <f t="shared" si="151"/>
        <v>0</v>
      </c>
      <c r="O86" s="245"/>
      <c r="P86" s="245"/>
      <c r="Q86" s="245"/>
      <c r="R86" s="245">
        <f t="shared" si="160"/>
        <v>0</v>
      </c>
      <c r="S86" s="245">
        <f t="shared" si="160"/>
        <v>0</v>
      </c>
      <c r="T86" s="245">
        <f t="shared" si="160"/>
        <v>0</v>
      </c>
      <c r="U86" s="245"/>
      <c r="V86" s="245"/>
      <c r="W86" s="245"/>
      <c r="X86" s="245">
        <f t="shared" si="161"/>
        <v>0</v>
      </c>
      <c r="Y86" s="245">
        <f t="shared" si="161"/>
        <v>0</v>
      </c>
      <c r="Z86" s="245">
        <f t="shared" si="161"/>
        <v>0</v>
      </c>
      <c r="AA86" s="246"/>
      <c r="AB86" s="245"/>
      <c r="AC86" s="245"/>
      <c r="AD86" s="245">
        <f t="shared" si="162"/>
        <v>0</v>
      </c>
      <c r="AE86" s="245">
        <f t="shared" si="163"/>
        <v>0</v>
      </c>
      <c r="AF86" s="245">
        <f t="shared" si="164"/>
        <v>0</v>
      </c>
    </row>
    <row r="87" spans="1:32" s="6" customFormat="1" ht="41.25" customHeight="1" x14ac:dyDescent="0.25">
      <c r="A87" s="12"/>
      <c r="B87" s="72"/>
      <c r="C87" s="73"/>
      <c r="D87" s="238" t="s">
        <v>49</v>
      </c>
      <c r="E87" s="247" t="s">
        <v>145</v>
      </c>
      <c r="F87" s="245">
        <f t="shared" ref="F87:U88" si="165">F88</f>
        <v>270</v>
      </c>
      <c r="G87" s="245">
        <f t="shared" si="165"/>
        <v>270</v>
      </c>
      <c r="H87" s="245">
        <f t="shared" si="165"/>
        <v>270</v>
      </c>
      <c r="I87" s="245">
        <f t="shared" si="165"/>
        <v>0</v>
      </c>
      <c r="J87" s="245">
        <f t="shared" si="165"/>
        <v>0</v>
      </c>
      <c r="K87" s="245">
        <f t="shared" si="165"/>
        <v>0</v>
      </c>
      <c r="L87" s="246">
        <f t="shared" si="165"/>
        <v>270</v>
      </c>
      <c r="M87" s="246">
        <f t="shared" si="165"/>
        <v>270</v>
      </c>
      <c r="N87" s="246">
        <f t="shared" si="165"/>
        <v>270</v>
      </c>
      <c r="O87" s="246">
        <f t="shared" si="165"/>
        <v>0</v>
      </c>
      <c r="P87" s="246">
        <f t="shared" si="165"/>
        <v>0</v>
      </c>
      <c r="Q87" s="246">
        <f t="shared" si="165"/>
        <v>0</v>
      </c>
      <c r="R87" s="246">
        <f t="shared" si="165"/>
        <v>270</v>
      </c>
      <c r="S87" s="246">
        <f t="shared" si="165"/>
        <v>270</v>
      </c>
      <c r="T87" s="246">
        <f t="shared" si="165"/>
        <v>270</v>
      </c>
      <c r="U87" s="246">
        <f t="shared" si="165"/>
        <v>0</v>
      </c>
      <c r="V87" s="246">
        <f t="shared" ref="U87:AF88" si="166">V88</f>
        <v>0</v>
      </c>
      <c r="W87" s="246">
        <f t="shared" si="166"/>
        <v>0</v>
      </c>
      <c r="X87" s="246">
        <f t="shared" si="166"/>
        <v>270</v>
      </c>
      <c r="Y87" s="246">
        <f t="shared" si="166"/>
        <v>270</v>
      </c>
      <c r="Z87" s="246">
        <f t="shared" si="166"/>
        <v>270</v>
      </c>
      <c r="AA87" s="246">
        <f t="shared" si="166"/>
        <v>273</v>
      </c>
      <c r="AB87" s="246">
        <f t="shared" si="166"/>
        <v>0</v>
      </c>
      <c r="AC87" s="246">
        <f t="shared" si="166"/>
        <v>0</v>
      </c>
      <c r="AD87" s="246">
        <f t="shared" si="166"/>
        <v>543</v>
      </c>
      <c r="AE87" s="246">
        <f t="shared" si="166"/>
        <v>270</v>
      </c>
      <c r="AF87" s="246">
        <f t="shared" si="166"/>
        <v>270</v>
      </c>
    </row>
    <row r="88" spans="1:32" s="6" customFormat="1" ht="75" x14ac:dyDescent="0.25">
      <c r="A88" s="12"/>
      <c r="B88" s="72"/>
      <c r="C88" s="73"/>
      <c r="D88" s="242" t="s">
        <v>50</v>
      </c>
      <c r="E88" s="247" t="s">
        <v>146</v>
      </c>
      <c r="F88" s="245">
        <f t="shared" si="165"/>
        <v>270</v>
      </c>
      <c r="G88" s="245">
        <f t="shared" si="165"/>
        <v>270</v>
      </c>
      <c r="H88" s="245">
        <f t="shared" si="165"/>
        <v>270</v>
      </c>
      <c r="I88" s="245">
        <f t="shared" si="165"/>
        <v>0</v>
      </c>
      <c r="J88" s="245">
        <f t="shared" si="165"/>
        <v>0</v>
      </c>
      <c r="K88" s="245">
        <f t="shared" si="165"/>
        <v>0</v>
      </c>
      <c r="L88" s="246">
        <f t="shared" si="165"/>
        <v>270</v>
      </c>
      <c r="M88" s="246">
        <f t="shared" si="165"/>
        <v>270</v>
      </c>
      <c r="N88" s="246">
        <f t="shared" si="165"/>
        <v>270</v>
      </c>
      <c r="O88" s="246">
        <f t="shared" si="165"/>
        <v>0</v>
      </c>
      <c r="P88" s="246">
        <f t="shared" si="165"/>
        <v>0</v>
      </c>
      <c r="Q88" s="246">
        <f t="shared" si="165"/>
        <v>0</v>
      </c>
      <c r="R88" s="246">
        <f t="shared" si="165"/>
        <v>270</v>
      </c>
      <c r="S88" s="246">
        <f t="shared" si="165"/>
        <v>270</v>
      </c>
      <c r="T88" s="246">
        <f t="shared" si="165"/>
        <v>270</v>
      </c>
      <c r="U88" s="246">
        <f t="shared" si="166"/>
        <v>0</v>
      </c>
      <c r="V88" s="246">
        <f t="shared" si="166"/>
        <v>0</v>
      </c>
      <c r="W88" s="246">
        <f t="shared" si="166"/>
        <v>0</v>
      </c>
      <c r="X88" s="246">
        <f t="shared" si="166"/>
        <v>270</v>
      </c>
      <c r="Y88" s="246">
        <f t="shared" si="166"/>
        <v>270</v>
      </c>
      <c r="Z88" s="246">
        <f t="shared" si="166"/>
        <v>270</v>
      </c>
      <c r="AA88" s="246">
        <f t="shared" si="166"/>
        <v>273</v>
      </c>
      <c r="AB88" s="246">
        <f t="shared" si="166"/>
        <v>0</v>
      </c>
      <c r="AC88" s="246">
        <f t="shared" si="166"/>
        <v>0</v>
      </c>
      <c r="AD88" s="246">
        <f t="shared" si="166"/>
        <v>543</v>
      </c>
      <c r="AE88" s="246">
        <f t="shared" si="166"/>
        <v>270</v>
      </c>
      <c r="AF88" s="246">
        <f t="shared" si="166"/>
        <v>270</v>
      </c>
    </row>
    <row r="89" spans="1:32" s="6" customFormat="1" ht="76.5" customHeight="1" x14ac:dyDescent="0.25">
      <c r="A89" s="12">
        <v>905</v>
      </c>
      <c r="B89" s="72"/>
      <c r="C89" s="73"/>
      <c r="D89" s="242" t="s">
        <v>51</v>
      </c>
      <c r="E89" s="244" t="s">
        <v>147</v>
      </c>
      <c r="F89" s="245">
        <v>270</v>
      </c>
      <c r="G89" s="245">
        <v>270</v>
      </c>
      <c r="H89" s="245">
        <v>270</v>
      </c>
      <c r="I89" s="245"/>
      <c r="J89" s="245"/>
      <c r="K89" s="245"/>
      <c r="L89" s="246">
        <f t="shared" si="151"/>
        <v>270</v>
      </c>
      <c r="M89" s="246">
        <f t="shared" si="151"/>
        <v>270</v>
      </c>
      <c r="N89" s="246">
        <f t="shared" si="151"/>
        <v>270</v>
      </c>
      <c r="O89" s="246"/>
      <c r="P89" s="246"/>
      <c r="Q89" s="246"/>
      <c r="R89" s="246">
        <f t="shared" ref="R89:T89" si="167">L89+O89</f>
        <v>270</v>
      </c>
      <c r="S89" s="246">
        <f t="shared" si="167"/>
        <v>270</v>
      </c>
      <c r="T89" s="246">
        <f t="shared" si="167"/>
        <v>270</v>
      </c>
      <c r="U89" s="246"/>
      <c r="V89" s="246"/>
      <c r="W89" s="246"/>
      <c r="X89" s="246">
        <f t="shared" ref="X89:Z89" si="168">R89+U89</f>
        <v>270</v>
      </c>
      <c r="Y89" s="246">
        <f t="shared" si="168"/>
        <v>270</v>
      </c>
      <c r="Z89" s="246">
        <f t="shared" si="168"/>
        <v>270</v>
      </c>
      <c r="AA89" s="246">
        <v>273</v>
      </c>
      <c r="AB89" s="246"/>
      <c r="AC89" s="246"/>
      <c r="AD89" s="246">
        <f t="shared" ref="AD89" si="169">X89+AA89</f>
        <v>543</v>
      </c>
      <c r="AE89" s="246">
        <f t="shared" ref="AE89" si="170">Y89+AB89</f>
        <v>270</v>
      </c>
      <c r="AF89" s="246">
        <f t="shared" ref="AF89" si="171">Z89+AC89</f>
        <v>270</v>
      </c>
    </row>
    <row r="90" spans="1:32" s="6" customFormat="1" ht="112.5" x14ac:dyDescent="0.25">
      <c r="A90" s="17"/>
      <c r="B90" s="72"/>
      <c r="C90" s="73"/>
      <c r="D90" s="238" t="s">
        <v>52</v>
      </c>
      <c r="E90" s="253" t="s">
        <v>389</v>
      </c>
      <c r="F90" s="245">
        <f t="shared" ref="F90:AF90" si="172">F91</f>
        <v>5834</v>
      </c>
      <c r="G90" s="245">
        <f t="shared" si="172"/>
        <v>5834</v>
      </c>
      <c r="H90" s="245">
        <f t="shared" si="172"/>
        <v>5834</v>
      </c>
      <c r="I90" s="245">
        <f t="shared" si="172"/>
        <v>0</v>
      </c>
      <c r="J90" s="245">
        <f t="shared" si="172"/>
        <v>0</v>
      </c>
      <c r="K90" s="245">
        <f t="shared" si="172"/>
        <v>0</v>
      </c>
      <c r="L90" s="246">
        <f t="shared" si="172"/>
        <v>5834</v>
      </c>
      <c r="M90" s="246">
        <f t="shared" si="172"/>
        <v>5834</v>
      </c>
      <c r="N90" s="246">
        <f t="shared" si="172"/>
        <v>5834</v>
      </c>
      <c r="O90" s="246">
        <f t="shared" si="172"/>
        <v>0</v>
      </c>
      <c r="P90" s="246">
        <f t="shared" si="172"/>
        <v>0</v>
      </c>
      <c r="Q90" s="246">
        <f t="shared" si="172"/>
        <v>0</v>
      </c>
      <c r="R90" s="246">
        <f t="shared" si="172"/>
        <v>5834</v>
      </c>
      <c r="S90" s="246">
        <f t="shared" si="172"/>
        <v>5834</v>
      </c>
      <c r="T90" s="246">
        <f t="shared" si="172"/>
        <v>5834</v>
      </c>
      <c r="U90" s="246">
        <f t="shared" si="172"/>
        <v>0</v>
      </c>
      <c r="V90" s="246">
        <f t="shared" si="172"/>
        <v>0</v>
      </c>
      <c r="W90" s="246">
        <f t="shared" si="172"/>
        <v>0</v>
      </c>
      <c r="X90" s="246">
        <f t="shared" si="172"/>
        <v>5834</v>
      </c>
      <c r="Y90" s="246">
        <f t="shared" si="172"/>
        <v>5834</v>
      </c>
      <c r="Z90" s="246">
        <f t="shared" si="172"/>
        <v>5834</v>
      </c>
      <c r="AA90" s="246">
        <f t="shared" si="172"/>
        <v>1407</v>
      </c>
      <c r="AB90" s="246">
        <f t="shared" si="172"/>
        <v>0</v>
      </c>
      <c r="AC90" s="246">
        <f t="shared" si="172"/>
        <v>0</v>
      </c>
      <c r="AD90" s="246">
        <f t="shared" si="172"/>
        <v>7241</v>
      </c>
      <c r="AE90" s="246">
        <f t="shared" si="172"/>
        <v>5834</v>
      </c>
      <c r="AF90" s="246">
        <f t="shared" si="172"/>
        <v>5834</v>
      </c>
    </row>
    <row r="91" spans="1:32" s="6" customFormat="1" ht="112.5" x14ac:dyDescent="0.25">
      <c r="A91" s="17"/>
      <c r="B91" s="72"/>
      <c r="C91" s="73"/>
      <c r="D91" s="242" t="s">
        <v>53</v>
      </c>
      <c r="E91" s="247" t="s">
        <v>390</v>
      </c>
      <c r="F91" s="241">
        <f t="shared" ref="F91:Z91" si="173">F92+F93</f>
        <v>5834</v>
      </c>
      <c r="G91" s="241">
        <f t="shared" si="173"/>
        <v>5834</v>
      </c>
      <c r="H91" s="241">
        <f t="shared" si="173"/>
        <v>5834</v>
      </c>
      <c r="I91" s="241">
        <f t="shared" si="173"/>
        <v>0</v>
      </c>
      <c r="J91" s="241">
        <f t="shared" si="173"/>
        <v>0</v>
      </c>
      <c r="K91" s="241">
        <f t="shared" si="173"/>
        <v>0</v>
      </c>
      <c r="L91" s="56">
        <f t="shared" si="173"/>
        <v>5834</v>
      </c>
      <c r="M91" s="56">
        <f t="shared" si="173"/>
        <v>5834</v>
      </c>
      <c r="N91" s="56">
        <f t="shared" si="173"/>
        <v>5834</v>
      </c>
      <c r="O91" s="56">
        <f t="shared" si="173"/>
        <v>0</v>
      </c>
      <c r="P91" s="56">
        <f t="shared" si="173"/>
        <v>0</v>
      </c>
      <c r="Q91" s="56">
        <f t="shared" si="173"/>
        <v>0</v>
      </c>
      <c r="R91" s="56">
        <f t="shared" si="173"/>
        <v>5834</v>
      </c>
      <c r="S91" s="56">
        <f t="shared" si="173"/>
        <v>5834</v>
      </c>
      <c r="T91" s="56">
        <f t="shared" si="173"/>
        <v>5834</v>
      </c>
      <c r="U91" s="56">
        <f t="shared" si="173"/>
        <v>0</v>
      </c>
      <c r="V91" s="56">
        <f t="shared" si="173"/>
        <v>0</v>
      </c>
      <c r="W91" s="56">
        <f t="shared" si="173"/>
        <v>0</v>
      </c>
      <c r="X91" s="56">
        <f t="shared" si="173"/>
        <v>5834</v>
      </c>
      <c r="Y91" s="56">
        <f t="shared" si="173"/>
        <v>5834</v>
      </c>
      <c r="Z91" s="56">
        <f t="shared" si="173"/>
        <v>5834</v>
      </c>
      <c r="AA91" s="56">
        <f t="shared" ref="AA91:AF91" si="174">AA92+AA93</f>
        <v>1407</v>
      </c>
      <c r="AB91" s="56">
        <f t="shared" si="174"/>
        <v>0</v>
      </c>
      <c r="AC91" s="56">
        <f t="shared" si="174"/>
        <v>0</v>
      </c>
      <c r="AD91" s="56">
        <f t="shared" si="174"/>
        <v>7241</v>
      </c>
      <c r="AE91" s="56">
        <f t="shared" si="174"/>
        <v>5834</v>
      </c>
      <c r="AF91" s="56">
        <f t="shared" si="174"/>
        <v>5834</v>
      </c>
    </row>
    <row r="92" spans="1:32" s="6" customFormat="1" ht="138" customHeight="1" x14ac:dyDescent="0.25">
      <c r="A92" s="12">
        <v>905</v>
      </c>
      <c r="B92" s="72"/>
      <c r="C92" s="73"/>
      <c r="D92" s="242" t="s">
        <v>348</v>
      </c>
      <c r="E92" s="244" t="s">
        <v>573</v>
      </c>
      <c r="F92" s="245">
        <v>900</v>
      </c>
      <c r="G92" s="245">
        <v>900</v>
      </c>
      <c r="H92" s="245">
        <v>900</v>
      </c>
      <c r="I92" s="245"/>
      <c r="J92" s="245"/>
      <c r="K92" s="245"/>
      <c r="L92" s="246">
        <f t="shared" si="151"/>
        <v>900</v>
      </c>
      <c r="M92" s="246">
        <f t="shared" si="151"/>
        <v>900</v>
      </c>
      <c r="N92" s="246">
        <f t="shared" si="151"/>
        <v>900</v>
      </c>
      <c r="O92" s="246"/>
      <c r="P92" s="246"/>
      <c r="Q92" s="246"/>
      <c r="R92" s="246">
        <f t="shared" ref="R92:T93" si="175">L92+O92</f>
        <v>900</v>
      </c>
      <c r="S92" s="246">
        <f t="shared" si="175"/>
        <v>900</v>
      </c>
      <c r="T92" s="246">
        <f t="shared" si="175"/>
        <v>900</v>
      </c>
      <c r="U92" s="246"/>
      <c r="V92" s="246"/>
      <c r="W92" s="246"/>
      <c r="X92" s="246">
        <f t="shared" ref="X92:Z93" si="176">R92+U92</f>
        <v>900</v>
      </c>
      <c r="Y92" s="246">
        <f t="shared" si="176"/>
        <v>900</v>
      </c>
      <c r="Z92" s="246">
        <f t="shared" si="176"/>
        <v>900</v>
      </c>
      <c r="AA92" s="246"/>
      <c r="AB92" s="246"/>
      <c r="AC92" s="246"/>
      <c r="AD92" s="246">
        <f t="shared" ref="AD92:AD93" si="177">X92+AA92</f>
        <v>900</v>
      </c>
      <c r="AE92" s="246">
        <f t="shared" ref="AE92:AE93" si="178">Y92+AB92</f>
        <v>900</v>
      </c>
      <c r="AF92" s="246">
        <f t="shared" ref="AF92:AF93" si="179">Z92+AC92</f>
        <v>900</v>
      </c>
    </row>
    <row r="93" spans="1:32" s="6" customFormat="1" ht="130.5" customHeight="1" x14ac:dyDescent="0.25">
      <c r="A93" s="12">
        <v>905</v>
      </c>
      <c r="B93" s="72"/>
      <c r="C93" s="73"/>
      <c r="D93" s="242" t="s">
        <v>349</v>
      </c>
      <c r="E93" s="244" t="s">
        <v>427</v>
      </c>
      <c r="F93" s="245">
        <v>4934</v>
      </c>
      <c r="G93" s="245">
        <v>4934</v>
      </c>
      <c r="H93" s="245">
        <v>4934</v>
      </c>
      <c r="I93" s="245"/>
      <c r="J93" s="245"/>
      <c r="K93" s="245"/>
      <c r="L93" s="246">
        <f t="shared" si="151"/>
        <v>4934</v>
      </c>
      <c r="M93" s="246">
        <f t="shared" si="151"/>
        <v>4934</v>
      </c>
      <c r="N93" s="246">
        <f t="shared" si="151"/>
        <v>4934</v>
      </c>
      <c r="O93" s="246"/>
      <c r="P93" s="246"/>
      <c r="Q93" s="246"/>
      <c r="R93" s="246">
        <f t="shared" si="175"/>
        <v>4934</v>
      </c>
      <c r="S93" s="246">
        <f t="shared" si="175"/>
        <v>4934</v>
      </c>
      <c r="T93" s="246">
        <f t="shared" si="175"/>
        <v>4934</v>
      </c>
      <c r="U93" s="246"/>
      <c r="V93" s="246"/>
      <c r="W93" s="246"/>
      <c r="X93" s="246">
        <f t="shared" si="176"/>
        <v>4934</v>
      </c>
      <c r="Y93" s="246">
        <f t="shared" si="176"/>
        <v>4934</v>
      </c>
      <c r="Z93" s="246">
        <f t="shared" si="176"/>
        <v>4934</v>
      </c>
      <c r="AA93" s="246">
        <v>1407</v>
      </c>
      <c r="AB93" s="246"/>
      <c r="AC93" s="246"/>
      <c r="AD93" s="246">
        <f t="shared" si="177"/>
        <v>6341</v>
      </c>
      <c r="AE93" s="246">
        <f t="shared" si="178"/>
        <v>4934</v>
      </c>
      <c r="AF93" s="246">
        <f t="shared" si="179"/>
        <v>4934</v>
      </c>
    </row>
    <row r="94" spans="1:32" s="7" customFormat="1" ht="32.25" customHeight="1" x14ac:dyDescent="0.25">
      <c r="A94" s="18"/>
      <c r="B94" s="96"/>
      <c r="C94" s="97"/>
      <c r="D94" s="242" t="s">
        <v>54</v>
      </c>
      <c r="E94" s="82" t="s">
        <v>148</v>
      </c>
      <c r="F94" s="258">
        <f t="shared" ref="F94:AF94" si="180">F95</f>
        <v>2716</v>
      </c>
      <c r="G94" s="258">
        <f t="shared" si="180"/>
        <v>2716</v>
      </c>
      <c r="H94" s="258">
        <f t="shared" si="180"/>
        <v>2716</v>
      </c>
      <c r="I94" s="258">
        <f t="shared" si="180"/>
        <v>0</v>
      </c>
      <c r="J94" s="258">
        <f t="shared" si="180"/>
        <v>0</v>
      </c>
      <c r="K94" s="258">
        <f t="shared" si="180"/>
        <v>0</v>
      </c>
      <c r="L94" s="259">
        <f t="shared" si="180"/>
        <v>2716</v>
      </c>
      <c r="M94" s="259">
        <f t="shared" si="180"/>
        <v>2716</v>
      </c>
      <c r="N94" s="259">
        <f t="shared" si="180"/>
        <v>2716</v>
      </c>
      <c r="O94" s="259">
        <f t="shared" si="180"/>
        <v>0</v>
      </c>
      <c r="P94" s="259">
        <f t="shared" si="180"/>
        <v>0</v>
      </c>
      <c r="Q94" s="259">
        <f t="shared" si="180"/>
        <v>0</v>
      </c>
      <c r="R94" s="259">
        <f t="shared" si="180"/>
        <v>2716</v>
      </c>
      <c r="S94" s="259">
        <f t="shared" si="180"/>
        <v>2716</v>
      </c>
      <c r="T94" s="259">
        <f t="shared" si="180"/>
        <v>2716</v>
      </c>
      <c r="U94" s="259">
        <f t="shared" si="180"/>
        <v>0</v>
      </c>
      <c r="V94" s="259">
        <f t="shared" si="180"/>
        <v>0</v>
      </c>
      <c r="W94" s="259">
        <f t="shared" si="180"/>
        <v>0</v>
      </c>
      <c r="X94" s="259">
        <f t="shared" si="180"/>
        <v>2716</v>
      </c>
      <c r="Y94" s="259">
        <f t="shared" si="180"/>
        <v>2716</v>
      </c>
      <c r="Z94" s="259">
        <f t="shared" si="180"/>
        <v>2716</v>
      </c>
      <c r="AA94" s="259">
        <f t="shared" si="180"/>
        <v>1405</v>
      </c>
      <c r="AB94" s="259">
        <f t="shared" si="180"/>
        <v>0</v>
      </c>
      <c r="AC94" s="259">
        <f t="shared" si="180"/>
        <v>0</v>
      </c>
      <c r="AD94" s="259">
        <f t="shared" si="180"/>
        <v>4121</v>
      </c>
      <c r="AE94" s="259">
        <f t="shared" si="180"/>
        <v>2716</v>
      </c>
      <c r="AF94" s="259">
        <f t="shared" si="180"/>
        <v>2716</v>
      </c>
    </row>
    <row r="95" spans="1:32" s="7" customFormat="1" ht="20.25" x14ac:dyDescent="0.25">
      <c r="A95" s="18"/>
      <c r="B95" s="96"/>
      <c r="C95" s="97"/>
      <c r="D95" s="238" t="s">
        <v>55</v>
      </c>
      <c r="E95" s="247" t="s">
        <v>149</v>
      </c>
      <c r="F95" s="241">
        <f t="shared" ref="F95:Z95" si="181">F96+F97+F98+F99</f>
        <v>2716</v>
      </c>
      <c r="G95" s="241">
        <f t="shared" si="181"/>
        <v>2716</v>
      </c>
      <c r="H95" s="241">
        <f t="shared" si="181"/>
        <v>2716</v>
      </c>
      <c r="I95" s="241">
        <f t="shared" si="181"/>
        <v>0</v>
      </c>
      <c r="J95" s="241">
        <f t="shared" si="181"/>
        <v>0</v>
      </c>
      <c r="K95" s="241">
        <f t="shared" si="181"/>
        <v>0</v>
      </c>
      <c r="L95" s="56">
        <f t="shared" si="181"/>
        <v>2716</v>
      </c>
      <c r="M95" s="56">
        <f t="shared" si="181"/>
        <v>2716</v>
      </c>
      <c r="N95" s="56">
        <f t="shared" si="181"/>
        <v>2716</v>
      </c>
      <c r="O95" s="56">
        <f t="shared" si="181"/>
        <v>0</v>
      </c>
      <c r="P95" s="56">
        <f t="shared" si="181"/>
        <v>0</v>
      </c>
      <c r="Q95" s="56">
        <f t="shared" si="181"/>
        <v>0</v>
      </c>
      <c r="R95" s="56">
        <f t="shared" si="181"/>
        <v>2716</v>
      </c>
      <c r="S95" s="56">
        <f t="shared" si="181"/>
        <v>2716</v>
      </c>
      <c r="T95" s="56">
        <f t="shared" si="181"/>
        <v>2716</v>
      </c>
      <c r="U95" s="56">
        <f t="shared" si="181"/>
        <v>0</v>
      </c>
      <c r="V95" s="56">
        <f t="shared" si="181"/>
        <v>0</v>
      </c>
      <c r="W95" s="56">
        <f t="shared" si="181"/>
        <v>0</v>
      </c>
      <c r="X95" s="56">
        <f t="shared" si="181"/>
        <v>2716</v>
      </c>
      <c r="Y95" s="56">
        <f t="shared" si="181"/>
        <v>2716</v>
      </c>
      <c r="Z95" s="56">
        <f t="shared" si="181"/>
        <v>2716</v>
      </c>
      <c r="AA95" s="56">
        <f t="shared" ref="AA95:AF95" si="182">AA96+AA97+AA98+AA99</f>
        <v>1405</v>
      </c>
      <c r="AB95" s="56">
        <f t="shared" si="182"/>
        <v>0</v>
      </c>
      <c r="AC95" s="56">
        <f t="shared" si="182"/>
        <v>0</v>
      </c>
      <c r="AD95" s="56">
        <f t="shared" si="182"/>
        <v>4121</v>
      </c>
      <c r="AE95" s="56">
        <f t="shared" si="182"/>
        <v>2716</v>
      </c>
      <c r="AF95" s="56">
        <f t="shared" si="182"/>
        <v>2716</v>
      </c>
    </row>
    <row r="96" spans="1:32" s="7" customFormat="1" ht="35.25" customHeight="1" x14ac:dyDescent="0.25">
      <c r="A96" s="18" t="s">
        <v>298</v>
      </c>
      <c r="B96" s="96"/>
      <c r="C96" s="97"/>
      <c r="D96" s="242" t="s">
        <v>243</v>
      </c>
      <c r="E96" s="247" t="s">
        <v>150</v>
      </c>
      <c r="F96" s="245">
        <v>921</v>
      </c>
      <c r="G96" s="245">
        <v>921</v>
      </c>
      <c r="H96" s="245">
        <v>921</v>
      </c>
      <c r="I96" s="245"/>
      <c r="J96" s="245"/>
      <c r="K96" s="245"/>
      <c r="L96" s="246">
        <f t="shared" si="151"/>
        <v>921</v>
      </c>
      <c r="M96" s="246">
        <f t="shared" si="151"/>
        <v>921</v>
      </c>
      <c r="N96" s="246">
        <f t="shared" si="151"/>
        <v>921</v>
      </c>
      <c r="O96" s="246"/>
      <c r="P96" s="246"/>
      <c r="Q96" s="246"/>
      <c r="R96" s="246">
        <f t="shared" ref="R96:T98" si="183">L96+O96</f>
        <v>921</v>
      </c>
      <c r="S96" s="246">
        <f t="shared" si="183"/>
        <v>921</v>
      </c>
      <c r="T96" s="246">
        <f t="shared" si="183"/>
        <v>921</v>
      </c>
      <c r="U96" s="246"/>
      <c r="V96" s="246"/>
      <c r="W96" s="246"/>
      <c r="X96" s="246">
        <f t="shared" ref="X96:Z98" si="184">R96+U96</f>
        <v>921</v>
      </c>
      <c r="Y96" s="246">
        <f t="shared" si="184"/>
        <v>921</v>
      </c>
      <c r="Z96" s="246">
        <f t="shared" si="184"/>
        <v>921</v>
      </c>
      <c r="AA96" s="246"/>
      <c r="AB96" s="246"/>
      <c r="AC96" s="246"/>
      <c r="AD96" s="246">
        <f t="shared" ref="AD96:AD98" si="185">X96+AA96</f>
        <v>921</v>
      </c>
      <c r="AE96" s="246">
        <f t="shared" ref="AE96:AE98" si="186">Y96+AB96</f>
        <v>921</v>
      </c>
      <c r="AF96" s="246">
        <f t="shared" ref="AF96:AF98" si="187">Z96+AC96</f>
        <v>921</v>
      </c>
    </row>
    <row r="97" spans="1:32" s="7" customFormat="1" ht="29.25" hidden="1" customHeight="1" x14ac:dyDescent="0.25">
      <c r="A97" s="18" t="s">
        <v>298</v>
      </c>
      <c r="B97" s="18"/>
      <c r="C97" s="98"/>
      <c r="D97" s="248" t="s">
        <v>56</v>
      </c>
      <c r="E97" s="249" t="s">
        <v>151</v>
      </c>
      <c r="F97" s="245"/>
      <c r="G97" s="245"/>
      <c r="H97" s="245"/>
      <c r="I97" s="245"/>
      <c r="J97" s="245"/>
      <c r="K97" s="245"/>
      <c r="L97" s="245">
        <f t="shared" si="151"/>
        <v>0</v>
      </c>
      <c r="M97" s="245">
        <f t="shared" si="151"/>
        <v>0</v>
      </c>
      <c r="N97" s="245">
        <f t="shared" si="151"/>
        <v>0</v>
      </c>
      <c r="O97" s="245"/>
      <c r="P97" s="245"/>
      <c r="Q97" s="245"/>
      <c r="R97" s="245">
        <f t="shared" si="183"/>
        <v>0</v>
      </c>
      <c r="S97" s="245">
        <f t="shared" si="183"/>
        <v>0</v>
      </c>
      <c r="T97" s="245">
        <f t="shared" si="183"/>
        <v>0</v>
      </c>
      <c r="U97" s="245"/>
      <c r="V97" s="245"/>
      <c r="W97" s="245"/>
      <c r="X97" s="245">
        <f t="shared" si="184"/>
        <v>0</v>
      </c>
      <c r="Y97" s="245">
        <f t="shared" si="184"/>
        <v>0</v>
      </c>
      <c r="Z97" s="245">
        <f t="shared" si="184"/>
        <v>0</v>
      </c>
      <c r="AA97" s="246"/>
      <c r="AB97" s="245"/>
      <c r="AC97" s="245"/>
      <c r="AD97" s="245">
        <f t="shared" si="185"/>
        <v>0</v>
      </c>
      <c r="AE97" s="245">
        <f t="shared" si="186"/>
        <v>0</v>
      </c>
      <c r="AF97" s="245">
        <f t="shared" si="187"/>
        <v>0</v>
      </c>
    </row>
    <row r="98" spans="1:32" s="6" customFormat="1" ht="37.5" x14ac:dyDescent="0.25">
      <c r="A98" s="18" t="s">
        <v>298</v>
      </c>
      <c r="B98" s="96"/>
      <c r="C98" s="97"/>
      <c r="D98" s="242" t="s">
        <v>244</v>
      </c>
      <c r="E98" s="247" t="s">
        <v>152</v>
      </c>
      <c r="F98" s="245">
        <v>296</v>
      </c>
      <c r="G98" s="245">
        <v>296</v>
      </c>
      <c r="H98" s="245">
        <v>296</v>
      </c>
      <c r="I98" s="245"/>
      <c r="J98" s="245"/>
      <c r="K98" s="245"/>
      <c r="L98" s="246">
        <f t="shared" si="151"/>
        <v>296</v>
      </c>
      <c r="M98" s="246">
        <f t="shared" si="151"/>
        <v>296</v>
      </c>
      <c r="N98" s="246">
        <f t="shared" si="151"/>
        <v>296</v>
      </c>
      <c r="O98" s="246"/>
      <c r="P98" s="246"/>
      <c r="Q98" s="246"/>
      <c r="R98" s="246">
        <f t="shared" si="183"/>
        <v>296</v>
      </c>
      <c r="S98" s="246">
        <f t="shared" si="183"/>
        <v>296</v>
      </c>
      <c r="T98" s="246">
        <f t="shared" si="183"/>
        <v>296</v>
      </c>
      <c r="U98" s="246"/>
      <c r="V98" s="246"/>
      <c r="W98" s="246"/>
      <c r="X98" s="246">
        <f t="shared" si="184"/>
        <v>296</v>
      </c>
      <c r="Y98" s="246">
        <f t="shared" si="184"/>
        <v>296</v>
      </c>
      <c r="Z98" s="246">
        <f t="shared" si="184"/>
        <v>296</v>
      </c>
      <c r="AA98" s="246"/>
      <c r="AB98" s="246"/>
      <c r="AC98" s="246"/>
      <c r="AD98" s="246">
        <f t="shared" si="185"/>
        <v>296</v>
      </c>
      <c r="AE98" s="246">
        <f t="shared" si="186"/>
        <v>296</v>
      </c>
      <c r="AF98" s="246">
        <f t="shared" si="187"/>
        <v>296</v>
      </c>
    </row>
    <row r="99" spans="1:32" s="7" customFormat="1" ht="37.5" x14ac:dyDescent="0.25">
      <c r="A99" s="18"/>
      <c r="B99" s="96"/>
      <c r="C99" s="97"/>
      <c r="D99" s="242" t="s">
        <v>245</v>
      </c>
      <c r="E99" s="247" t="s">
        <v>153</v>
      </c>
      <c r="F99" s="241">
        <f t="shared" ref="F99:Z99" si="188">F100+F101</f>
        <v>1499</v>
      </c>
      <c r="G99" s="241">
        <f t="shared" si="188"/>
        <v>1499</v>
      </c>
      <c r="H99" s="241">
        <f t="shared" si="188"/>
        <v>1499</v>
      </c>
      <c r="I99" s="241">
        <f t="shared" si="188"/>
        <v>0</v>
      </c>
      <c r="J99" s="241">
        <f t="shared" si="188"/>
        <v>0</v>
      </c>
      <c r="K99" s="241">
        <f t="shared" si="188"/>
        <v>0</v>
      </c>
      <c r="L99" s="56">
        <f t="shared" si="188"/>
        <v>1499</v>
      </c>
      <c r="M99" s="56">
        <f t="shared" si="188"/>
        <v>1499</v>
      </c>
      <c r="N99" s="56">
        <f t="shared" si="188"/>
        <v>1499</v>
      </c>
      <c r="O99" s="56">
        <f t="shared" si="188"/>
        <v>0</v>
      </c>
      <c r="P99" s="56">
        <f t="shared" si="188"/>
        <v>0</v>
      </c>
      <c r="Q99" s="56">
        <f t="shared" si="188"/>
        <v>0</v>
      </c>
      <c r="R99" s="56">
        <f t="shared" si="188"/>
        <v>1499</v>
      </c>
      <c r="S99" s="56">
        <f t="shared" si="188"/>
        <v>1499</v>
      </c>
      <c r="T99" s="56">
        <f t="shared" si="188"/>
        <v>1499</v>
      </c>
      <c r="U99" s="56">
        <f t="shared" si="188"/>
        <v>0</v>
      </c>
      <c r="V99" s="56">
        <f t="shared" si="188"/>
        <v>0</v>
      </c>
      <c r="W99" s="56">
        <f t="shared" si="188"/>
        <v>0</v>
      </c>
      <c r="X99" s="56">
        <f t="shared" si="188"/>
        <v>1499</v>
      </c>
      <c r="Y99" s="56">
        <f t="shared" si="188"/>
        <v>1499</v>
      </c>
      <c r="Z99" s="56">
        <f t="shared" si="188"/>
        <v>1499</v>
      </c>
      <c r="AA99" s="56">
        <f t="shared" ref="AA99:AF99" si="189">AA100+AA101</f>
        <v>1405</v>
      </c>
      <c r="AB99" s="56">
        <f t="shared" si="189"/>
        <v>0</v>
      </c>
      <c r="AC99" s="56">
        <f t="shared" si="189"/>
        <v>0</v>
      </c>
      <c r="AD99" s="56">
        <f t="shared" si="189"/>
        <v>2904</v>
      </c>
      <c r="AE99" s="56">
        <f t="shared" si="189"/>
        <v>1499</v>
      </c>
      <c r="AF99" s="56">
        <f t="shared" si="189"/>
        <v>1499</v>
      </c>
    </row>
    <row r="100" spans="1:32" s="7" customFormat="1" ht="20.25" x14ac:dyDescent="0.25">
      <c r="A100" s="18" t="s">
        <v>298</v>
      </c>
      <c r="B100" s="96"/>
      <c r="C100" s="97"/>
      <c r="D100" s="242" t="s">
        <v>246</v>
      </c>
      <c r="E100" s="244" t="s">
        <v>217</v>
      </c>
      <c r="F100" s="245">
        <v>940</v>
      </c>
      <c r="G100" s="245">
        <v>940</v>
      </c>
      <c r="H100" s="245">
        <v>940</v>
      </c>
      <c r="I100" s="245"/>
      <c r="J100" s="245"/>
      <c r="K100" s="245"/>
      <c r="L100" s="246">
        <f t="shared" si="151"/>
        <v>940</v>
      </c>
      <c r="M100" s="246">
        <f t="shared" si="151"/>
        <v>940</v>
      </c>
      <c r="N100" s="246">
        <f t="shared" si="151"/>
        <v>940</v>
      </c>
      <c r="O100" s="246"/>
      <c r="P100" s="246"/>
      <c r="Q100" s="246"/>
      <c r="R100" s="246">
        <f t="shared" ref="R100:T101" si="190">L100+O100</f>
        <v>940</v>
      </c>
      <c r="S100" s="246">
        <f t="shared" si="190"/>
        <v>940</v>
      </c>
      <c r="T100" s="246">
        <f t="shared" si="190"/>
        <v>940</v>
      </c>
      <c r="U100" s="246"/>
      <c r="V100" s="246"/>
      <c r="W100" s="246"/>
      <c r="X100" s="246">
        <f t="shared" ref="X100:Z101" si="191">R100+U100</f>
        <v>940</v>
      </c>
      <c r="Y100" s="246">
        <f t="shared" si="191"/>
        <v>940</v>
      </c>
      <c r="Z100" s="246">
        <f t="shared" si="191"/>
        <v>940</v>
      </c>
      <c r="AA100" s="246">
        <v>1964</v>
      </c>
      <c r="AB100" s="246"/>
      <c r="AC100" s="246"/>
      <c r="AD100" s="246">
        <f t="shared" ref="AD100:AD101" si="192">X100+AA100</f>
        <v>2904</v>
      </c>
      <c r="AE100" s="246">
        <f t="shared" ref="AE100:AE101" si="193">Y100+AB100</f>
        <v>940</v>
      </c>
      <c r="AF100" s="246">
        <f t="shared" ref="AF100:AF101" si="194">Z100+AC100</f>
        <v>940</v>
      </c>
    </row>
    <row r="101" spans="1:32" s="6" customFormat="1" ht="20.25" x14ac:dyDescent="0.25">
      <c r="A101" s="18" t="s">
        <v>298</v>
      </c>
      <c r="B101" s="96"/>
      <c r="C101" s="97"/>
      <c r="D101" s="242" t="s">
        <v>247</v>
      </c>
      <c r="E101" s="244" t="s">
        <v>221</v>
      </c>
      <c r="F101" s="245">
        <v>559</v>
      </c>
      <c r="G101" s="245">
        <v>559</v>
      </c>
      <c r="H101" s="245">
        <v>559</v>
      </c>
      <c r="I101" s="245"/>
      <c r="J101" s="245"/>
      <c r="K101" s="245"/>
      <c r="L101" s="246">
        <f t="shared" si="151"/>
        <v>559</v>
      </c>
      <c r="M101" s="246">
        <f t="shared" si="151"/>
        <v>559</v>
      </c>
      <c r="N101" s="246">
        <f t="shared" si="151"/>
        <v>559</v>
      </c>
      <c r="O101" s="246"/>
      <c r="P101" s="246"/>
      <c r="Q101" s="246"/>
      <c r="R101" s="246">
        <f t="shared" si="190"/>
        <v>559</v>
      </c>
      <c r="S101" s="246">
        <f t="shared" si="190"/>
        <v>559</v>
      </c>
      <c r="T101" s="246">
        <f t="shared" si="190"/>
        <v>559</v>
      </c>
      <c r="U101" s="246"/>
      <c r="V101" s="246"/>
      <c r="W101" s="246"/>
      <c r="X101" s="246">
        <f t="shared" si="191"/>
        <v>559</v>
      </c>
      <c r="Y101" s="246">
        <f t="shared" si="191"/>
        <v>559</v>
      </c>
      <c r="Z101" s="246">
        <f t="shared" si="191"/>
        <v>559</v>
      </c>
      <c r="AA101" s="246">
        <v>-559</v>
      </c>
      <c r="AB101" s="246"/>
      <c r="AC101" s="246"/>
      <c r="AD101" s="246">
        <f t="shared" si="192"/>
        <v>0</v>
      </c>
      <c r="AE101" s="246">
        <f t="shared" si="193"/>
        <v>559</v>
      </c>
      <c r="AF101" s="246">
        <f t="shared" si="194"/>
        <v>559</v>
      </c>
    </row>
    <row r="102" spans="1:32" s="6" customFormat="1" ht="37.5" x14ac:dyDescent="0.25">
      <c r="A102" s="17"/>
      <c r="B102" s="72"/>
      <c r="C102" s="73"/>
      <c r="D102" s="242" t="s">
        <v>57</v>
      </c>
      <c r="E102" s="82" t="s">
        <v>592</v>
      </c>
      <c r="F102" s="237">
        <f>F103+F108</f>
        <v>8499</v>
      </c>
      <c r="G102" s="237">
        <f>G103+G108</f>
        <v>8499</v>
      </c>
      <c r="H102" s="237">
        <f>H103+H108</f>
        <v>8499</v>
      </c>
      <c r="I102" s="237">
        <f t="shared" ref="I102:Z102" si="195">I103+I108</f>
        <v>0</v>
      </c>
      <c r="J102" s="237">
        <f t="shared" si="195"/>
        <v>0</v>
      </c>
      <c r="K102" s="237">
        <f t="shared" si="195"/>
        <v>0</v>
      </c>
      <c r="L102" s="79">
        <f t="shared" si="195"/>
        <v>8499</v>
      </c>
      <c r="M102" s="79">
        <f t="shared" si="195"/>
        <v>8499</v>
      </c>
      <c r="N102" s="79">
        <f t="shared" si="195"/>
        <v>8499</v>
      </c>
      <c r="O102" s="79">
        <f t="shared" si="195"/>
        <v>0</v>
      </c>
      <c r="P102" s="79">
        <f t="shared" si="195"/>
        <v>0</v>
      </c>
      <c r="Q102" s="79">
        <f t="shared" si="195"/>
        <v>0</v>
      </c>
      <c r="R102" s="79">
        <f t="shared" si="195"/>
        <v>8499</v>
      </c>
      <c r="S102" s="79">
        <f t="shared" si="195"/>
        <v>8499</v>
      </c>
      <c r="T102" s="79">
        <f t="shared" si="195"/>
        <v>8499</v>
      </c>
      <c r="U102" s="79">
        <f t="shared" si="195"/>
        <v>0</v>
      </c>
      <c r="V102" s="79">
        <f t="shared" si="195"/>
        <v>0</v>
      </c>
      <c r="W102" s="79">
        <f t="shared" si="195"/>
        <v>0</v>
      </c>
      <c r="X102" s="79">
        <f t="shared" si="195"/>
        <v>8499</v>
      </c>
      <c r="Y102" s="79">
        <f t="shared" si="195"/>
        <v>8499</v>
      </c>
      <c r="Z102" s="79">
        <f t="shared" si="195"/>
        <v>8499</v>
      </c>
      <c r="AA102" s="79">
        <f t="shared" ref="AA102:AF102" si="196">AA103+AA108</f>
        <v>0</v>
      </c>
      <c r="AB102" s="79">
        <f t="shared" si="196"/>
        <v>0</v>
      </c>
      <c r="AC102" s="79">
        <f t="shared" si="196"/>
        <v>0</v>
      </c>
      <c r="AD102" s="79">
        <f t="shared" si="196"/>
        <v>8499</v>
      </c>
      <c r="AE102" s="79">
        <f t="shared" si="196"/>
        <v>8499</v>
      </c>
      <c r="AF102" s="79">
        <f t="shared" si="196"/>
        <v>8499</v>
      </c>
    </row>
    <row r="103" spans="1:32" s="7" customFormat="1" ht="20.25" x14ac:dyDescent="0.25">
      <c r="A103" s="12"/>
      <c r="B103" s="72"/>
      <c r="C103" s="73"/>
      <c r="D103" s="238" t="s">
        <v>58</v>
      </c>
      <c r="E103" s="247" t="s">
        <v>154</v>
      </c>
      <c r="F103" s="241">
        <f>F104</f>
        <v>1994</v>
      </c>
      <c r="G103" s="241">
        <f>G104</f>
        <v>1994</v>
      </c>
      <c r="H103" s="241">
        <f>H104</f>
        <v>1994</v>
      </c>
      <c r="I103" s="241">
        <f t="shared" ref="I103:AF103" si="197">I104</f>
        <v>0</v>
      </c>
      <c r="J103" s="241">
        <f t="shared" si="197"/>
        <v>0</v>
      </c>
      <c r="K103" s="241">
        <f t="shared" si="197"/>
        <v>0</v>
      </c>
      <c r="L103" s="56">
        <f t="shared" si="197"/>
        <v>1994</v>
      </c>
      <c r="M103" s="56">
        <f t="shared" si="197"/>
        <v>1994</v>
      </c>
      <c r="N103" s="56">
        <f t="shared" si="197"/>
        <v>1994</v>
      </c>
      <c r="O103" s="56">
        <f t="shared" si="197"/>
        <v>0</v>
      </c>
      <c r="P103" s="56">
        <f t="shared" si="197"/>
        <v>0</v>
      </c>
      <c r="Q103" s="56">
        <f t="shared" si="197"/>
        <v>0</v>
      </c>
      <c r="R103" s="56">
        <f t="shared" si="197"/>
        <v>1994</v>
      </c>
      <c r="S103" s="56">
        <f t="shared" si="197"/>
        <v>1994</v>
      </c>
      <c r="T103" s="56">
        <f t="shared" si="197"/>
        <v>1994</v>
      </c>
      <c r="U103" s="56">
        <f t="shared" si="197"/>
        <v>0</v>
      </c>
      <c r="V103" s="56">
        <f t="shared" si="197"/>
        <v>0</v>
      </c>
      <c r="W103" s="56">
        <f t="shared" si="197"/>
        <v>0</v>
      </c>
      <c r="X103" s="56">
        <f t="shared" si="197"/>
        <v>1994</v>
      </c>
      <c r="Y103" s="56">
        <f t="shared" si="197"/>
        <v>1994</v>
      </c>
      <c r="Z103" s="56">
        <f t="shared" si="197"/>
        <v>1994</v>
      </c>
      <c r="AA103" s="56">
        <f t="shared" si="197"/>
        <v>305.79999999999995</v>
      </c>
      <c r="AB103" s="56">
        <f t="shared" si="197"/>
        <v>0</v>
      </c>
      <c r="AC103" s="56">
        <f t="shared" si="197"/>
        <v>0</v>
      </c>
      <c r="AD103" s="56">
        <f t="shared" si="197"/>
        <v>2299.8000000000002</v>
      </c>
      <c r="AE103" s="56">
        <f t="shared" si="197"/>
        <v>1994</v>
      </c>
      <c r="AF103" s="56">
        <f t="shared" si="197"/>
        <v>1994</v>
      </c>
    </row>
    <row r="104" spans="1:32" s="6" customFormat="1" ht="37.5" x14ac:dyDescent="0.25">
      <c r="A104" s="12"/>
      <c r="B104" s="72"/>
      <c r="C104" s="73"/>
      <c r="D104" s="242" t="s">
        <v>59</v>
      </c>
      <c r="E104" s="247" t="s">
        <v>155</v>
      </c>
      <c r="F104" s="241">
        <f>F105+F106+F107</f>
        <v>1994</v>
      </c>
      <c r="G104" s="241">
        <f>G105+G106+G107</f>
        <v>1994</v>
      </c>
      <c r="H104" s="241">
        <f>H105+H106+H107</f>
        <v>1994</v>
      </c>
      <c r="I104" s="241">
        <f t="shared" ref="I104:Z104" si="198">I105+I106+I107</f>
        <v>0</v>
      </c>
      <c r="J104" s="241">
        <f t="shared" si="198"/>
        <v>0</v>
      </c>
      <c r="K104" s="241">
        <f t="shared" si="198"/>
        <v>0</v>
      </c>
      <c r="L104" s="56">
        <f t="shared" si="198"/>
        <v>1994</v>
      </c>
      <c r="M104" s="56">
        <f t="shared" si="198"/>
        <v>1994</v>
      </c>
      <c r="N104" s="56">
        <f t="shared" si="198"/>
        <v>1994</v>
      </c>
      <c r="O104" s="56">
        <f t="shared" si="198"/>
        <v>0</v>
      </c>
      <c r="P104" s="56">
        <f t="shared" si="198"/>
        <v>0</v>
      </c>
      <c r="Q104" s="56">
        <f t="shared" si="198"/>
        <v>0</v>
      </c>
      <c r="R104" s="56">
        <f t="shared" si="198"/>
        <v>1994</v>
      </c>
      <c r="S104" s="56">
        <f t="shared" si="198"/>
        <v>1994</v>
      </c>
      <c r="T104" s="56">
        <f t="shared" si="198"/>
        <v>1994</v>
      </c>
      <c r="U104" s="56">
        <f t="shared" si="198"/>
        <v>0</v>
      </c>
      <c r="V104" s="56">
        <f t="shared" si="198"/>
        <v>0</v>
      </c>
      <c r="W104" s="56">
        <f t="shared" si="198"/>
        <v>0</v>
      </c>
      <c r="X104" s="56">
        <f t="shared" si="198"/>
        <v>1994</v>
      </c>
      <c r="Y104" s="56">
        <f t="shared" si="198"/>
        <v>1994</v>
      </c>
      <c r="Z104" s="56">
        <f t="shared" si="198"/>
        <v>1994</v>
      </c>
      <c r="AA104" s="56">
        <f t="shared" ref="AA104:AF104" si="199">AA105+AA106+AA107</f>
        <v>305.79999999999995</v>
      </c>
      <c r="AB104" s="56">
        <f t="shared" si="199"/>
        <v>0</v>
      </c>
      <c r="AC104" s="56">
        <f t="shared" si="199"/>
        <v>0</v>
      </c>
      <c r="AD104" s="56">
        <f t="shared" si="199"/>
        <v>2299.8000000000002</v>
      </c>
      <c r="AE104" s="56">
        <f t="shared" si="199"/>
        <v>1994</v>
      </c>
      <c r="AF104" s="56">
        <f t="shared" si="199"/>
        <v>1994</v>
      </c>
    </row>
    <row r="105" spans="1:32" s="6" customFormat="1" ht="56.25" x14ac:dyDescent="0.25">
      <c r="A105" s="12">
        <v>911</v>
      </c>
      <c r="B105" s="72"/>
      <c r="C105" s="73"/>
      <c r="D105" s="242" t="s">
        <v>357</v>
      </c>
      <c r="E105" s="244" t="s">
        <v>358</v>
      </c>
      <c r="F105" s="245">
        <v>920.8</v>
      </c>
      <c r="G105" s="245">
        <v>920.8</v>
      </c>
      <c r="H105" s="245">
        <v>920.8</v>
      </c>
      <c r="I105" s="245"/>
      <c r="J105" s="245"/>
      <c r="K105" s="245"/>
      <c r="L105" s="246">
        <f t="shared" si="151"/>
        <v>920.8</v>
      </c>
      <c r="M105" s="246">
        <f t="shared" si="151"/>
        <v>920.8</v>
      </c>
      <c r="N105" s="246">
        <f t="shared" si="151"/>
        <v>920.8</v>
      </c>
      <c r="O105" s="246"/>
      <c r="P105" s="246"/>
      <c r="Q105" s="246"/>
      <c r="R105" s="246">
        <f t="shared" ref="R105:T107" si="200">L105+O105</f>
        <v>920.8</v>
      </c>
      <c r="S105" s="246">
        <f t="shared" si="200"/>
        <v>920.8</v>
      </c>
      <c r="T105" s="246">
        <f t="shared" si="200"/>
        <v>920.8</v>
      </c>
      <c r="U105" s="246"/>
      <c r="V105" s="246"/>
      <c r="W105" s="246"/>
      <c r="X105" s="246">
        <f t="shared" ref="X105:Z107" si="201">R105+U105</f>
        <v>920.8</v>
      </c>
      <c r="Y105" s="246">
        <f t="shared" si="201"/>
        <v>920.8</v>
      </c>
      <c r="Z105" s="246">
        <f t="shared" si="201"/>
        <v>920.8</v>
      </c>
      <c r="AA105" s="246"/>
      <c r="AB105" s="246"/>
      <c r="AC105" s="246"/>
      <c r="AD105" s="246">
        <f t="shared" ref="AD105:AD107" si="202">X105+AA105</f>
        <v>920.8</v>
      </c>
      <c r="AE105" s="246">
        <f t="shared" ref="AE105:AE107" si="203">Y105+AB105</f>
        <v>920.8</v>
      </c>
      <c r="AF105" s="246">
        <f t="shared" ref="AF105:AF107" si="204">Z105+AC105</f>
        <v>920.8</v>
      </c>
    </row>
    <row r="106" spans="1:32" s="6" customFormat="1" ht="63.75" hidden="1" customHeight="1" x14ac:dyDescent="0.25">
      <c r="A106" s="12">
        <v>900</v>
      </c>
      <c r="B106" s="12"/>
      <c r="C106" s="44"/>
      <c r="D106" s="248" t="s">
        <v>355</v>
      </c>
      <c r="E106" s="244" t="s">
        <v>370</v>
      </c>
      <c r="F106" s="245">
        <v>0</v>
      </c>
      <c r="G106" s="245">
        <v>0</v>
      </c>
      <c r="H106" s="245">
        <v>0</v>
      </c>
      <c r="I106" s="245"/>
      <c r="J106" s="245"/>
      <c r="K106" s="245"/>
      <c r="L106" s="245">
        <f t="shared" si="151"/>
        <v>0</v>
      </c>
      <c r="M106" s="245">
        <f t="shared" si="151"/>
        <v>0</v>
      </c>
      <c r="N106" s="245">
        <f t="shared" si="151"/>
        <v>0</v>
      </c>
      <c r="O106" s="245"/>
      <c r="P106" s="245"/>
      <c r="Q106" s="245"/>
      <c r="R106" s="245">
        <f t="shared" si="200"/>
        <v>0</v>
      </c>
      <c r="S106" s="245">
        <f t="shared" si="200"/>
        <v>0</v>
      </c>
      <c r="T106" s="245">
        <f t="shared" si="200"/>
        <v>0</v>
      </c>
      <c r="U106" s="245"/>
      <c r="V106" s="245"/>
      <c r="W106" s="245"/>
      <c r="X106" s="245">
        <f t="shared" si="201"/>
        <v>0</v>
      </c>
      <c r="Y106" s="245">
        <f t="shared" si="201"/>
        <v>0</v>
      </c>
      <c r="Z106" s="245">
        <f t="shared" si="201"/>
        <v>0</v>
      </c>
      <c r="AA106" s="246"/>
      <c r="AB106" s="245"/>
      <c r="AC106" s="245"/>
      <c r="AD106" s="245">
        <f t="shared" si="202"/>
        <v>0</v>
      </c>
      <c r="AE106" s="245">
        <f t="shared" si="203"/>
        <v>0</v>
      </c>
      <c r="AF106" s="245">
        <f t="shared" si="204"/>
        <v>0</v>
      </c>
    </row>
    <row r="107" spans="1:32" s="6" customFormat="1" ht="75" x14ac:dyDescent="0.25">
      <c r="A107" s="12">
        <v>911</v>
      </c>
      <c r="B107" s="72"/>
      <c r="C107" s="73"/>
      <c r="D107" s="242" t="s">
        <v>355</v>
      </c>
      <c r="E107" s="244" t="s">
        <v>370</v>
      </c>
      <c r="F107" s="245">
        <v>1073.2</v>
      </c>
      <c r="G107" s="245">
        <v>1073.2</v>
      </c>
      <c r="H107" s="245">
        <v>1073.2</v>
      </c>
      <c r="I107" s="245"/>
      <c r="J107" s="245"/>
      <c r="K107" s="245"/>
      <c r="L107" s="246">
        <f t="shared" si="151"/>
        <v>1073.2</v>
      </c>
      <c r="M107" s="246">
        <f t="shared" si="151"/>
        <v>1073.2</v>
      </c>
      <c r="N107" s="246">
        <f t="shared" si="151"/>
        <v>1073.2</v>
      </c>
      <c r="O107" s="246"/>
      <c r="P107" s="246"/>
      <c r="Q107" s="246"/>
      <c r="R107" s="246">
        <f t="shared" si="200"/>
        <v>1073.2</v>
      </c>
      <c r="S107" s="246">
        <f t="shared" si="200"/>
        <v>1073.2</v>
      </c>
      <c r="T107" s="246">
        <f t="shared" si="200"/>
        <v>1073.2</v>
      </c>
      <c r="U107" s="246"/>
      <c r="V107" s="246"/>
      <c r="W107" s="246"/>
      <c r="X107" s="246">
        <f t="shared" si="201"/>
        <v>1073.2</v>
      </c>
      <c r="Y107" s="246">
        <f t="shared" si="201"/>
        <v>1073.2</v>
      </c>
      <c r="Z107" s="246">
        <f t="shared" si="201"/>
        <v>1073.2</v>
      </c>
      <c r="AA107" s="246">
        <v>305.79999999999995</v>
      </c>
      <c r="AB107" s="246"/>
      <c r="AC107" s="246"/>
      <c r="AD107" s="246">
        <f t="shared" si="202"/>
        <v>1379</v>
      </c>
      <c r="AE107" s="246">
        <f t="shared" si="203"/>
        <v>1073.2</v>
      </c>
      <c r="AF107" s="246">
        <f t="shared" si="204"/>
        <v>1073.2</v>
      </c>
    </row>
    <row r="108" spans="1:32" s="6" customFormat="1" ht="26.25" customHeight="1" x14ac:dyDescent="0.25">
      <c r="A108" s="12"/>
      <c r="B108" s="72"/>
      <c r="C108" s="73"/>
      <c r="D108" s="242" t="s">
        <v>60</v>
      </c>
      <c r="E108" s="247" t="s">
        <v>156</v>
      </c>
      <c r="F108" s="241">
        <f>F109+F112</f>
        <v>6505</v>
      </c>
      <c r="G108" s="241">
        <f>G109+G112</f>
        <v>6505</v>
      </c>
      <c r="H108" s="241">
        <f>H109+H112</f>
        <v>6505</v>
      </c>
      <c r="I108" s="241">
        <f t="shared" ref="I108:Z108" si="205">I109+I112</f>
        <v>0</v>
      </c>
      <c r="J108" s="241">
        <f t="shared" si="205"/>
        <v>0</v>
      </c>
      <c r="K108" s="241">
        <f t="shared" si="205"/>
        <v>0</v>
      </c>
      <c r="L108" s="56">
        <f t="shared" si="205"/>
        <v>6505</v>
      </c>
      <c r="M108" s="56">
        <f t="shared" si="205"/>
        <v>6505</v>
      </c>
      <c r="N108" s="56">
        <f t="shared" si="205"/>
        <v>6505</v>
      </c>
      <c r="O108" s="56">
        <f t="shared" si="205"/>
        <v>0</v>
      </c>
      <c r="P108" s="56">
        <f t="shared" si="205"/>
        <v>0</v>
      </c>
      <c r="Q108" s="56">
        <f t="shared" si="205"/>
        <v>0</v>
      </c>
      <c r="R108" s="56">
        <f t="shared" si="205"/>
        <v>6505</v>
      </c>
      <c r="S108" s="56">
        <f t="shared" si="205"/>
        <v>6505</v>
      </c>
      <c r="T108" s="56">
        <f t="shared" si="205"/>
        <v>6505</v>
      </c>
      <c r="U108" s="56">
        <f t="shared" si="205"/>
        <v>0</v>
      </c>
      <c r="V108" s="56">
        <f t="shared" si="205"/>
        <v>0</v>
      </c>
      <c r="W108" s="56">
        <f t="shared" si="205"/>
        <v>0</v>
      </c>
      <c r="X108" s="56">
        <f t="shared" si="205"/>
        <v>6505</v>
      </c>
      <c r="Y108" s="56">
        <f t="shared" si="205"/>
        <v>6505</v>
      </c>
      <c r="Z108" s="56">
        <f t="shared" si="205"/>
        <v>6505</v>
      </c>
      <c r="AA108" s="56">
        <f t="shared" ref="AA108:AF108" si="206">AA109+AA112</f>
        <v>-305.8</v>
      </c>
      <c r="AB108" s="56">
        <f t="shared" si="206"/>
        <v>0</v>
      </c>
      <c r="AC108" s="56">
        <f t="shared" si="206"/>
        <v>0</v>
      </c>
      <c r="AD108" s="56">
        <f t="shared" si="206"/>
        <v>6199.2</v>
      </c>
      <c r="AE108" s="56">
        <f t="shared" si="206"/>
        <v>6505</v>
      </c>
      <c r="AF108" s="56">
        <f t="shared" si="206"/>
        <v>6505</v>
      </c>
    </row>
    <row r="109" spans="1:32" s="6" customFormat="1" ht="55.5" customHeight="1" x14ac:dyDescent="0.25">
      <c r="A109" s="19"/>
      <c r="B109" s="99"/>
      <c r="C109" s="100"/>
      <c r="D109" s="242" t="s">
        <v>61</v>
      </c>
      <c r="E109" s="260" t="s">
        <v>157</v>
      </c>
      <c r="F109" s="245">
        <f t="shared" ref="F109:Z109" si="207">F110+F111</f>
        <v>2509</v>
      </c>
      <c r="G109" s="245">
        <f t="shared" si="207"/>
        <v>2509</v>
      </c>
      <c r="H109" s="245">
        <f t="shared" si="207"/>
        <v>2509</v>
      </c>
      <c r="I109" s="245">
        <f t="shared" si="207"/>
        <v>0</v>
      </c>
      <c r="J109" s="245">
        <f t="shared" si="207"/>
        <v>0</v>
      </c>
      <c r="K109" s="245">
        <f t="shared" si="207"/>
        <v>0</v>
      </c>
      <c r="L109" s="246">
        <f t="shared" si="207"/>
        <v>2509</v>
      </c>
      <c r="M109" s="246">
        <f t="shared" si="207"/>
        <v>2509</v>
      </c>
      <c r="N109" s="246">
        <f t="shared" si="207"/>
        <v>2509</v>
      </c>
      <c r="O109" s="246">
        <f t="shared" si="207"/>
        <v>0</v>
      </c>
      <c r="P109" s="246">
        <f t="shared" si="207"/>
        <v>0</v>
      </c>
      <c r="Q109" s="246">
        <f t="shared" si="207"/>
        <v>0</v>
      </c>
      <c r="R109" s="246">
        <f t="shared" si="207"/>
        <v>2509</v>
      </c>
      <c r="S109" s="246">
        <f t="shared" si="207"/>
        <v>2509</v>
      </c>
      <c r="T109" s="246">
        <f t="shared" si="207"/>
        <v>2509</v>
      </c>
      <c r="U109" s="246">
        <f t="shared" si="207"/>
        <v>0</v>
      </c>
      <c r="V109" s="246">
        <f t="shared" si="207"/>
        <v>0</v>
      </c>
      <c r="W109" s="246">
        <f t="shared" si="207"/>
        <v>0</v>
      </c>
      <c r="X109" s="246">
        <f t="shared" si="207"/>
        <v>2509</v>
      </c>
      <c r="Y109" s="246">
        <f t="shared" si="207"/>
        <v>2509</v>
      </c>
      <c r="Z109" s="246">
        <f t="shared" si="207"/>
        <v>2509</v>
      </c>
      <c r="AA109" s="246">
        <f t="shared" ref="AA109:AF109" si="208">AA110+AA111</f>
        <v>0</v>
      </c>
      <c r="AB109" s="246">
        <f t="shared" si="208"/>
        <v>0</v>
      </c>
      <c r="AC109" s="246">
        <f t="shared" si="208"/>
        <v>0</v>
      </c>
      <c r="AD109" s="246">
        <f t="shared" si="208"/>
        <v>2509</v>
      </c>
      <c r="AE109" s="246">
        <f t="shared" si="208"/>
        <v>2509</v>
      </c>
      <c r="AF109" s="246">
        <f t="shared" si="208"/>
        <v>2509</v>
      </c>
    </row>
    <row r="110" spans="1:32" s="6" customFormat="1" ht="55.5" customHeight="1" x14ac:dyDescent="0.25">
      <c r="A110" s="19">
        <v>900</v>
      </c>
      <c r="B110" s="99"/>
      <c r="C110" s="100"/>
      <c r="D110" s="242" t="s">
        <v>61</v>
      </c>
      <c r="E110" s="265" t="s">
        <v>157</v>
      </c>
      <c r="F110" s="245">
        <v>2151</v>
      </c>
      <c r="G110" s="245">
        <v>2151</v>
      </c>
      <c r="H110" s="245">
        <v>2151</v>
      </c>
      <c r="I110" s="245"/>
      <c r="J110" s="245"/>
      <c r="K110" s="245"/>
      <c r="L110" s="261">
        <f t="shared" si="151"/>
        <v>2151</v>
      </c>
      <c r="M110" s="261">
        <f t="shared" si="151"/>
        <v>2151</v>
      </c>
      <c r="N110" s="261">
        <f t="shared" si="151"/>
        <v>2151</v>
      </c>
      <c r="O110" s="261"/>
      <c r="P110" s="261"/>
      <c r="Q110" s="261"/>
      <c r="R110" s="261">
        <f t="shared" ref="R110:T111" si="209">L110+O110</f>
        <v>2151</v>
      </c>
      <c r="S110" s="261">
        <f t="shared" si="209"/>
        <v>2151</v>
      </c>
      <c r="T110" s="261">
        <f t="shared" si="209"/>
        <v>2151</v>
      </c>
      <c r="U110" s="261"/>
      <c r="V110" s="261"/>
      <c r="W110" s="261"/>
      <c r="X110" s="246">
        <f t="shared" ref="X110:Z111" si="210">R110+U110</f>
        <v>2151</v>
      </c>
      <c r="Y110" s="246">
        <f t="shared" si="210"/>
        <v>2151</v>
      </c>
      <c r="Z110" s="246">
        <f t="shared" si="210"/>
        <v>2151</v>
      </c>
      <c r="AA110" s="246"/>
      <c r="AB110" s="246"/>
      <c r="AC110" s="246"/>
      <c r="AD110" s="246">
        <f t="shared" ref="AD110:AD111" si="211">X110+AA110</f>
        <v>2151</v>
      </c>
      <c r="AE110" s="246">
        <f t="shared" ref="AE110:AE111" si="212">Y110+AB110</f>
        <v>2151</v>
      </c>
      <c r="AF110" s="246">
        <f t="shared" ref="AF110:AF111" si="213">Z110+AC110</f>
        <v>2151</v>
      </c>
    </row>
    <row r="111" spans="1:32" s="6" customFormat="1" ht="65.25" customHeight="1" x14ac:dyDescent="0.25">
      <c r="A111" s="19">
        <v>905</v>
      </c>
      <c r="B111" s="99"/>
      <c r="C111" s="100"/>
      <c r="D111" s="242" t="s">
        <v>61</v>
      </c>
      <c r="E111" s="265" t="s">
        <v>157</v>
      </c>
      <c r="F111" s="245">
        <v>358</v>
      </c>
      <c r="G111" s="245">
        <v>358</v>
      </c>
      <c r="H111" s="245">
        <v>358</v>
      </c>
      <c r="I111" s="245"/>
      <c r="J111" s="245"/>
      <c r="K111" s="245"/>
      <c r="L111" s="261">
        <f t="shared" si="151"/>
        <v>358</v>
      </c>
      <c r="M111" s="261">
        <f t="shared" si="151"/>
        <v>358</v>
      </c>
      <c r="N111" s="261">
        <f t="shared" si="151"/>
        <v>358</v>
      </c>
      <c r="O111" s="261"/>
      <c r="P111" s="261"/>
      <c r="Q111" s="261"/>
      <c r="R111" s="261">
        <f t="shared" si="209"/>
        <v>358</v>
      </c>
      <c r="S111" s="261">
        <f t="shared" si="209"/>
        <v>358</v>
      </c>
      <c r="T111" s="261">
        <f t="shared" si="209"/>
        <v>358</v>
      </c>
      <c r="U111" s="261"/>
      <c r="V111" s="261"/>
      <c r="W111" s="261"/>
      <c r="X111" s="246">
        <f t="shared" si="210"/>
        <v>358</v>
      </c>
      <c r="Y111" s="246">
        <f t="shared" si="210"/>
        <v>358</v>
      </c>
      <c r="Z111" s="246">
        <f t="shared" si="210"/>
        <v>358</v>
      </c>
      <c r="AA111" s="246"/>
      <c r="AB111" s="246"/>
      <c r="AC111" s="246"/>
      <c r="AD111" s="246">
        <f t="shared" si="211"/>
        <v>358</v>
      </c>
      <c r="AE111" s="246">
        <f t="shared" si="212"/>
        <v>358</v>
      </c>
      <c r="AF111" s="246">
        <f t="shared" si="213"/>
        <v>358</v>
      </c>
    </row>
    <row r="112" spans="1:32" s="6" customFormat="1" ht="39" customHeight="1" x14ac:dyDescent="0.25">
      <c r="A112" s="19"/>
      <c r="B112" s="99"/>
      <c r="C112" s="100"/>
      <c r="D112" s="262" t="s">
        <v>62</v>
      </c>
      <c r="E112" s="263" t="s">
        <v>158</v>
      </c>
      <c r="F112" s="245">
        <f>F113+F114+F115</f>
        <v>3996</v>
      </c>
      <c r="G112" s="245">
        <f>G113+G114+G115</f>
        <v>3996</v>
      </c>
      <c r="H112" s="245">
        <f>H113+H114+H115</f>
        <v>3996</v>
      </c>
      <c r="I112" s="245">
        <f t="shared" ref="I112:Z112" si="214">I113+I114+I115</f>
        <v>0</v>
      </c>
      <c r="J112" s="245">
        <f t="shared" si="214"/>
        <v>0</v>
      </c>
      <c r="K112" s="245">
        <f t="shared" si="214"/>
        <v>0</v>
      </c>
      <c r="L112" s="246">
        <f t="shared" si="214"/>
        <v>3996</v>
      </c>
      <c r="M112" s="246">
        <f t="shared" si="214"/>
        <v>3996</v>
      </c>
      <c r="N112" s="246">
        <f t="shared" si="214"/>
        <v>3996</v>
      </c>
      <c r="O112" s="246">
        <f t="shared" si="214"/>
        <v>0</v>
      </c>
      <c r="P112" s="246">
        <f t="shared" si="214"/>
        <v>0</v>
      </c>
      <c r="Q112" s="246">
        <f t="shared" si="214"/>
        <v>0</v>
      </c>
      <c r="R112" s="246">
        <f t="shared" si="214"/>
        <v>3996</v>
      </c>
      <c r="S112" s="246">
        <f t="shared" si="214"/>
        <v>3996</v>
      </c>
      <c r="T112" s="246">
        <f t="shared" si="214"/>
        <v>3996</v>
      </c>
      <c r="U112" s="246">
        <f t="shared" si="214"/>
        <v>0</v>
      </c>
      <c r="V112" s="246">
        <f t="shared" si="214"/>
        <v>0</v>
      </c>
      <c r="W112" s="246">
        <f t="shared" si="214"/>
        <v>0</v>
      </c>
      <c r="X112" s="246">
        <f t="shared" si="214"/>
        <v>3996</v>
      </c>
      <c r="Y112" s="246">
        <f t="shared" si="214"/>
        <v>3996</v>
      </c>
      <c r="Z112" s="246">
        <f t="shared" si="214"/>
        <v>3996</v>
      </c>
      <c r="AA112" s="246">
        <f t="shared" ref="AA112:AF112" si="215">AA113+AA114+AA115</f>
        <v>-305.8</v>
      </c>
      <c r="AB112" s="246">
        <f t="shared" si="215"/>
        <v>0</v>
      </c>
      <c r="AC112" s="246">
        <f t="shared" si="215"/>
        <v>0</v>
      </c>
      <c r="AD112" s="246">
        <f t="shared" si="215"/>
        <v>3690.2</v>
      </c>
      <c r="AE112" s="246">
        <f t="shared" si="215"/>
        <v>3996</v>
      </c>
      <c r="AF112" s="246">
        <f t="shared" si="215"/>
        <v>3996</v>
      </c>
    </row>
    <row r="113" spans="1:32" s="101" customFormat="1" ht="56.25" customHeight="1" x14ac:dyDescent="0.25">
      <c r="A113" s="19">
        <v>911</v>
      </c>
      <c r="B113" s="99"/>
      <c r="C113" s="100"/>
      <c r="D113" s="262" t="s">
        <v>356</v>
      </c>
      <c r="E113" s="264" t="s">
        <v>359</v>
      </c>
      <c r="F113" s="245">
        <v>3996</v>
      </c>
      <c r="G113" s="245">
        <v>3996</v>
      </c>
      <c r="H113" s="245">
        <v>3996</v>
      </c>
      <c r="I113" s="245"/>
      <c r="J113" s="245"/>
      <c r="K113" s="245"/>
      <c r="L113" s="246">
        <f t="shared" si="151"/>
        <v>3996</v>
      </c>
      <c r="M113" s="246">
        <f t="shared" si="151"/>
        <v>3996</v>
      </c>
      <c r="N113" s="246">
        <f t="shared" si="151"/>
        <v>3996</v>
      </c>
      <c r="O113" s="246"/>
      <c r="P113" s="246"/>
      <c r="Q113" s="246"/>
      <c r="R113" s="246">
        <f t="shared" ref="R113:T115" si="216">L113+O113</f>
        <v>3996</v>
      </c>
      <c r="S113" s="246">
        <f t="shared" si="216"/>
        <v>3996</v>
      </c>
      <c r="T113" s="246">
        <f t="shared" si="216"/>
        <v>3996</v>
      </c>
      <c r="U113" s="246"/>
      <c r="V113" s="246"/>
      <c r="W113" s="246"/>
      <c r="X113" s="246">
        <f t="shared" ref="X113:Z115" si="217">R113+U113</f>
        <v>3996</v>
      </c>
      <c r="Y113" s="246">
        <f t="shared" si="217"/>
        <v>3996</v>
      </c>
      <c r="Z113" s="246">
        <f t="shared" si="217"/>
        <v>3996</v>
      </c>
      <c r="AA113" s="246">
        <v>-305.8</v>
      </c>
      <c r="AB113" s="246"/>
      <c r="AC113" s="246"/>
      <c r="AD113" s="246">
        <f t="shared" ref="AD113:AD115" si="218">X113+AA113</f>
        <v>3690.2</v>
      </c>
      <c r="AE113" s="246">
        <f t="shared" ref="AE113:AE115" si="219">Y113+AB113</f>
        <v>3996</v>
      </c>
      <c r="AF113" s="246">
        <f t="shared" ref="AF113:AF115" si="220">Z113+AC113</f>
        <v>3996</v>
      </c>
    </row>
    <row r="114" spans="1:32" s="101" customFormat="1" ht="41.25" hidden="1" customHeight="1" x14ac:dyDescent="0.25">
      <c r="A114" s="19">
        <v>900</v>
      </c>
      <c r="B114" s="19"/>
      <c r="C114" s="102"/>
      <c r="D114" s="103" t="s">
        <v>410</v>
      </c>
      <c r="E114" s="104" t="s">
        <v>428</v>
      </c>
      <c r="F114" s="86">
        <v>0</v>
      </c>
      <c r="G114" s="86">
        <v>0</v>
      </c>
      <c r="H114" s="86">
        <v>0</v>
      </c>
      <c r="I114" s="86"/>
      <c r="J114" s="86"/>
      <c r="K114" s="86"/>
      <c r="L114" s="86">
        <f t="shared" si="151"/>
        <v>0</v>
      </c>
      <c r="M114" s="86">
        <f t="shared" si="151"/>
        <v>0</v>
      </c>
      <c r="N114" s="86">
        <f t="shared" si="151"/>
        <v>0</v>
      </c>
      <c r="O114" s="86"/>
      <c r="P114" s="86"/>
      <c r="Q114" s="86"/>
      <c r="R114" s="86">
        <f t="shared" si="216"/>
        <v>0</v>
      </c>
      <c r="S114" s="86">
        <f t="shared" si="216"/>
        <v>0</v>
      </c>
      <c r="T114" s="86">
        <f t="shared" si="216"/>
        <v>0</v>
      </c>
      <c r="U114" s="86"/>
      <c r="V114" s="86"/>
      <c r="W114" s="86"/>
      <c r="X114" s="86">
        <f t="shared" si="217"/>
        <v>0</v>
      </c>
      <c r="Y114" s="86">
        <f t="shared" si="217"/>
        <v>0</v>
      </c>
      <c r="Z114" s="86">
        <f t="shared" si="217"/>
        <v>0</v>
      </c>
      <c r="AA114" s="59"/>
      <c r="AB114" s="86"/>
      <c r="AC114" s="86"/>
      <c r="AD114" s="86">
        <f t="shared" si="218"/>
        <v>0</v>
      </c>
      <c r="AE114" s="86">
        <f t="shared" si="219"/>
        <v>0</v>
      </c>
      <c r="AF114" s="86">
        <f t="shared" si="220"/>
        <v>0</v>
      </c>
    </row>
    <row r="115" spans="1:32" s="101" customFormat="1" ht="39" hidden="1" customHeight="1" x14ac:dyDescent="0.25">
      <c r="A115" s="19">
        <v>905</v>
      </c>
      <c r="B115" s="19"/>
      <c r="C115" s="102"/>
      <c r="D115" s="103" t="s">
        <v>410</v>
      </c>
      <c r="E115" s="104" t="s">
        <v>428</v>
      </c>
      <c r="F115" s="86">
        <v>0</v>
      </c>
      <c r="G115" s="86">
        <v>0</v>
      </c>
      <c r="H115" s="86">
        <v>0</v>
      </c>
      <c r="I115" s="86"/>
      <c r="J115" s="86"/>
      <c r="K115" s="86"/>
      <c r="L115" s="86">
        <f t="shared" si="151"/>
        <v>0</v>
      </c>
      <c r="M115" s="86">
        <f t="shared" si="151"/>
        <v>0</v>
      </c>
      <c r="N115" s="86">
        <f t="shared" si="151"/>
        <v>0</v>
      </c>
      <c r="O115" s="86"/>
      <c r="P115" s="86"/>
      <c r="Q115" s="86"/>
      <c r="R115" s="86">
        <f t="shared" si="216"/>
        <v>0</v>
      </c>
      <c r="S115" s="86">
        <f t="shared" si="216"/>
        <v>0</v>
      </c>
      <c r="T115" s="86">
        <f t="shared" si="216"/>
        <v>0</v>
      </c>
      <c r="U115" s="86"/>
      <c r="V115" s="86"/>
      <c r="W115" s="86"/>
      <c r="X115" s="86">
        <f t="shared" si="217"/>
        <v>0</v>
      </c>
      <c r="Y115" s="86">
        <f t="shared" si="217"/>
        <v>0</v>
      </c>
      <c r="Z115" s="86">
        <f t="shared" si="217"/>
        <v>0</v>
      </c>
      <c r="AA115" s="59"/>
      <c r="AB115" s="86"/>
      <c r="AC115" s="86"/>
      <c r="AD115" s="86">
        <f t="shared" si="218"/>
        <v>0</v>
      </c>
      <c r="AE115" s="86">
        <f t="shared" si="219"/>
        <v>0</v>
      </c>
      <c r="AF115" s="86">
        <f t="shared" si="220"/>
        <v>0</v>
      </c>
    </row>
    <row r="116" spans="1:32" s="7" customFormat="1" ht="34.5" customHeight="1" x14ac:dyDescent="0.25">
      <c r="A116" s="12"/>
      <c r="B116" s="72"/>
      <c r="C116" s="73"/>
      <c r="D116" s="238" t="s">
        <v>63</v>
      </c>
      <c r="E116" s="82" t="s">
        <v>159</v>
      </c>
      <c r="F116" s="237">
        <f t="shared" ref="F116:Z116" si="221">F117+F121+F126+F127</f>
        <v>5872</v>
      </c>
      <c r="G116" s="237">
        <f t="shared" si="221"/>
        <v>5295</v>
      </c>
      <c r="H116" s="237">
        <f t="shared" si="221"/>
        <v>5272</v>
      </c>
      <c r="I116" s="237">
        <f t="shared" si="221"/>
        <v>0</v>
      </c>
      <c r="J116" s="237">
        <f t="shared" si="221"/>
        <v>0</v>
      </c>
      <c r="K116" s="237">
        <f t="shared" si="221"/>
        <v>0</v>
      </c>
      <c r="L116" s="79">
        <f t="shared" si="221"/>
        <v>5872</v>
      </c>
      <c r="M116" s="79">
        <f t="shared" si="221"/>
        <v>5295</v>
      </c>
      <c r="N116" s="79">
        <f t="shared" si="221"/>
        <v>5272</v>
      </c>
      <c r="O116" s="79">
        <f t="shared" si="221"/>
        <v>0</v>
      </c>
      <c r="P116" s="79">
        <f t="shared" si="221"/>
        <v>0</v>
      </c>
      <c r="Q116" s="79">
        <f t="shared" si="221"/>
        <v>0</v>
      </c>
      <c r="R116" s="79">
        <f t="shared" si="221"/>
        <v>5872</v>
      </c>
      <c r="S116" s="79">
        <f t="shared" si="221"/>
        <v>5295</v>
      </c>
      <c r="T116" s="79">
        <f t="shared" si="221"/>
        <v>5272</v>
      </c>
      <c r="U116" s="79">
        <f t="shared" si="221"/>
        <v>0</v>
      </c>
      <c r="V116" s="79">
        <f t="shared" si="221"/>
        <v>0</v>
      </c>
      <c r="W116" s="79">
        <f t="shared" si="221"/>
        <v>0</v>
      </c>
      <c r="X116" s="79">
        <f t="shared" si="221"/>
        <v>5872</v>
      </c>
      <c r="Y116" s="79">
        <f t="shared" si="221"/>
        <v>5295</v>
      </c>
      <c r="Z116" s="79">
        <f t="shared" si="221"/>
        <v>5272</v>
      </c>
      <c r="AA116" s="79">
        <f t="shared" ref="AA116:AF116" si="222">AA117+AA121+AA126+AA127</f>
        <v>6992</v>
      </c>
      <c r="AB116" s="79">
        <f t="shared" si="222"/>
        <v>0</v>
      </c>
      <c r="AC116" s="79">
        <f t="shared" si="222"/>
        <v>0</v>
      </c>
      <c r="AD116" s="79">
        <f t="shared" si="222"/>
        <v>12864</v>
      </c>
      <c r="AE116" s="79">
        <f t="shared" si="222"/>
        <v>5295</v>
      </c>
      <c r="AF116" s="79">
        <f t="shared" si="222"/>
        <v>5272</v>
      </c>
    </row>
    <row r="117" spans="1:32" s="7" customFormat="1" ht="23.25" customHeight="1" x14ac:dyDescent="0.25">
      <c r="A117" s="12"/>
      <c r="B117" s="72"/>
      <c r="C117" s="73"/>
      <c r="D117" s="238" t="s">
        <v>64</v>
      </c>
      <c r="E117" s="247" t="s">
        <v>160</v>
      </c>
      <c r="F117" s="241">
        <f t="shared" ref="F117:AF117" si="223">F118</f>
        <v>441</v>
      </c>
      <c r="G117" s="241">
        <f t="shared" si="223"/>
        <v>364</v>
      </c>
      <c r="H117" s="241">
        <f t="shared" si="223"/>
        <v>341</v>
      </c>
      <c r="I117" s="241">
        <f t="shared" si="223"/>
        <v>0</v>
      </c>
      <c r="J117" s="241">
        <f t="shared" si="223"/>
        <v>0</v>
      </c>
      <c r="K117" s="241">
        <f t="shared" si="223"/>
        <v>0</v>
      </c>
      <c r="L117" s="56">
        <f t="shared" si="223"/>
        <v>441</v>
      </c>
      <c r="M117" s="56">
        <f t="shared" si="223"/>
        <v>364</v>
      </c>
      <c r="N117" s="56">
        <f t="shared" si="223"/>
        <v>341</v>
      </c>
      <c r="O117" s="56">
        <f t="shared" si="223"/>
        <v>0</v>
      </c>
      <c r="P117" s="56">
        <f t="shared" si="223"/>
        <v>0</v>
      </c>
      <c r="Q117" s="56">
        <f t="shared" si="223"/>
        <v>0</v>
      </c>
      <c r="R117" s="56">
        <f t="shared" si="223"/>
        <v>441</v>
      </c>
      <c r="S117" s="56">
        <f t="shared" si="223"/>
        <v>364</v>
      </c>
      <c r="T117" s="56">
        <f t="shared" si="223"/>
        <v>341</v>
      </c>
      <c r="U117" s="56">
        <f t="shared" si="223"/>
        <v>0</v>
      </c>
      <c r="V117" s="56">
        <f t="shared" si="223"/>
        <v>0</v>
      </c>
      <c r="W117" s="56">
        <f t="shared" si="223"/>
        <v>0</v>
      </c>
      <c r="X117" s="56">
        <f t="shared" si="223"/>
        <v>441</v>
      </c>
      <c r="Y117" s="56">
        <f t="shared" si="223"/>
        <v>364</v>
      </c>
      <c r="Z117" s="56">
        <f t="shared" si="223"/>
        <v>341</v>
      </c>
      <c r="AA117" s="56">
        <f t="shared" si="223"/>
        <v>0</v>
      </c>
      <c r="AB117" s="56">
        <f t="shared" si="223"/>
        <v>0</v>
      </c>
      <c r="AC117" s="56">
        <f t="shared" si="223"/>
        <v>0</v>
      </c>
      <c r="AD117" s="56">
        <f t="shared" si="223"/>
        <v>441</v>
      </c>
      <c r="AE117" s="56">
        <f t="shared" si="223"/>
        <v>364</v>
      </c>
      <c r="AF117" s="56">
        <f t="shared" si="223"/>
        <v>341</v>
      </c>
    </row>
    <row r="118" spans="1:32" s="6" customFormat="1" ht="42" customHeight="1" x14ac:dyDescent="0.25">
      <c r="A118" s="12"/>
      <c r="B118" s="72"/>
      <c r="C118" s="73"/>
      <c r="D118" s="242" t="s">
        <v>65</v>
      </c>
      <c r="E118" s="247" t="s">
        <v>161</v>
      </c>
      <c r="F118" s="245">
        <f t="shared" ref="F118:Z118" si="224">F119+F120</f>
        <v>441</v>
      </c>
      <c r="G118" s="245">
        <f t="shared" si="224"/>
        <v>364</v>
      </c>
      <c r="H118" s="245">
        <f t="shared" si="224"/>
        <v>341</v>
      </c>
      <c r="I118" s="245">
        <f t="shared" si="224"/>
        <v>0</v>
      </c>
      <c r="J118" s="245">
        <f t="shared" si="224"/>
        <v>0</v>
      </c>
      <c r="K118" s="245">
        <f t="shared" si="224"/>
        <v>0</v>
      </c>
      <c r="L118" s="246">
        <f t="shared" si="224"/>
        <v>441</v>
      </c>
      <c r="M118" s="246">
        <f t="shared" si="224"/>
        <v>364</v>
      </c>
      <c r="N118" s="246">
        <f t="shared" si="224"/>
        <v>341</v>
      </c>
      <c r="O118" s="246">
        <f t="shared" si="224"/>
        <v>0</v>
      </c>
      <c r="P118" s="246">
        <f t="shared" si="224"/>
        <v>0</v>
      </c>
      <c r="Q118" s="246">
        <f t="shared" si="224"/>
        <v>0</v>
      </c>
      <c r="R118" s="246">
        <f t="shared" si="224"/>
        <v>441</v>
      </c>
      <c r="S118" s="246">
        <f t="shared" si="224"/>
        <v>364</v>
      </c>
      <c r="T118" s="246">
        <f t="shared" si="224"/>
        <v>341</v>
      </c>
      <c r="U118" s="246">
        <f t="shared" si="224"/>
        <v>0</v>
      </c>
      <c r="V118" s="246">
        <f t="shared" si="224"/>
        <v>0</v>
      </c>
      <c r="W118" s="246">
        <f t="shared" si="224"/>
        <v>0</v>
      </c>
      <c r="X118" s="246">
        <f t="shared" si="224"/>
        <v>441</v>
      </c>
      <c r="Y118" s="246">
        <f t="shared" si="224"/>
        <v>364</v>
      </c>
      <c r="Z118" s="246">
        <f t="shared" si="224"/>
        <v>341</v>
      </c>
      <c r="AA118" s="246">
        <f t="shared" ref="AA118:AF118" si="225">AA119+AA120</f>
        <v>0</v>
      </c>
      <c r="AB118" s="246">
        <f t="shared" si="225"/>
        <v>0</v>
      </c>
      <c r="AC118" s="246">
        <f t="shared" si="225"/>
        <v>0</v>
      </c>
      <c r="AD118" s="246">
        <f t="shared" si="225"/>
        <v>441</v>
      </c>
      <c r="AE118" s="246">
        <f t="shared" si="225"/>
        <v>364</v>
      </c>
      <c r="AF118" s="246">
        <f t="shared" si="225"/>
        <v>341</v>
      </c>
    </row>
    <row r="119" spans="1:32" s="6" customFormat="1" ht="56.25" x14ac:dyDescent="0.25">
      <c r="A119" s="12">
        <v>900</v>
      </c>
      <c r="B119" s="72"/>
      <c r="C119" s="73"/>
      <c r="D119" s="242" t="s">
        <v>364</v>
      </c>
      <c r="E119" s="244" t="s">
        <v>366</v>
      </c>
      <c r="F119" s="245">
        <v>431</v>
      </c>
      <c r="G119" s="245">
        <v>357</v>
      </c>
      <c r="H119" s="245">
        <v>336</v>
      </c>
      <c r="I119" s="245"/>
      <c r="J119" s="245"/>
      <c r="K119" s="245"/>
      <c r="L119" s="246">
        <f t="shared" si="151"/>
        <v>431</v>
      </c>
      <c r="M119" s="246">
        <f t="shared" si="151"/>
        <v>357</v>
      </c>
      <c r="N119" s="246">
        <f t="shared" si="151"/>
        <v>336</v>
      </c>
      <c r="O119" s="246"/>
      <c r="P119" s="246"/>
      <c r="Q119" s="246"/>
      <c r="R119" s="246">
        <f t="shared" ref="R119:T120" si="226">L119+O119</f>
        <v>431</v>
      </c>
      <c r="S119" s="246">
        <f t="shared" si="226"/>
        <v>357</v>
      </c>
      <c r="T119" s="246">
        <f t="shared" si="226"/>
        <v>336</v>
      </c>
      <c r="U119" s="246"/>
      <c r="V119" s="246"/>
      <c r="W119" s="246"/>
      <c r="X119" s="246">
        <f t="shared" ref="X119:Z120" si="227">R119+U119</f>
        <v>431</v>
      </c>
      <c r="Y119" s="246">
        <f t="shared" si="227"/>
        <v>357</v>
      </c>
      <c r="Z119" s="246">
        <f t="shared" si="227"/>
        <v>336</v>
      </c>
      <c r="AA119" s="246"/>
      <c r="AB119" s="246"/>
      <c r="AC119" s="246"/>
      <c r="AD119" s="246">
        <f t="shared" ref="AD119:AD120" si="228">X119+AA119</f>
        <v>431</v>
      </c>
      <c r="AE119" s="246">
        <f t="shared" ref="AE119:AE120" si="229">Y119+AB119</f>
        <v>357</v>
      </c>
      <c r="AF119" s="246">
        <f t="shared" ref="AF119:AF120" si="230">Z119+AC119</f>
        <v>336</v>
      </c>
    </row>
    <row r="120" spans="1:32" s="6" customFormat="1" ht="56.25" x14ac:dyDescent="0.25">
      <c r="A120" s="12">
        <v>900</v>
      </c>
      <c r="B120" s="72"/>
      <c r="C120" s="73"/>
      <c r="D120" s="242" t="s">
        <v>365</v>
      </c>
      <c r="E120" s="244" t="s">
        <v>384</v>
      </c>
      <c r="F120" s="245">
        <v>10</v>
      </c>
      <c r="G120" s="245">
        <v>7</v>
      </c>
      <c r="H120" s="245">
        <v>5</v>
      </c>
      <c r="I120" s="245"/>
      <c r="J120" s="245"/>
      <c r="K120" s="245"/>
      <c r="L120" s="246">
        <f t="shared" si="151"/>
        <v>10</v>
      </c>
      <c r="M120" s="246">
        <f t="shared" si="151"/>
        <v>7</v>
      </c>
      <c r="N120" s="246">
        <f t="shared" si="151"/>
        <v>5</v>
      </c>
      <c r="O120" s="246"/>
      <c r="P120" s="246"/>
      <c r="Q120" s="246"/>
      <c r="R120" s="246">
        <f t="shared" si="226"/>
        <v>10</v>
      </c>
      <c r="S120" s="246">
        <f t="shared" si="226"/>
        <v>7</v>
      </c>
      <c r="T120" s="246">
        <f t="shared" si="226"/>
        <v>5</v>
      </c>
      <c r="U120" s="246"/>
      <c r="V120" s="246"/>
      <c r="W120" s="246"/>
      <c r="X120" s="246">
        <f t="shared" si="227"/>
        <v>10</v>
      </c>
      <c r="Y120" s="246">
        <f t="shared" si="227"/>
        <v>7</v>
      </c>
      <c r="Z120" s="246">
        <f t="shared" si="227"/>
        <v>5</v>
      </c>
      <c r="AA120" s="246"/>
      <c r="AB120" s="246"/>
      <c r="AC120" s="246"/>
      <c r="AD120" s="246">
        <f t="shared" si="228"/>
        <v>10</v>
      </c>
      <c r="AE120" s="246">
        <f t="shared" si="229"/>
        <v>7</v>
      </c>
      <c r="AF120" s="246">
        <f t="shared" si="230"/>
        <v>5</v>
      </c>
    </row>
    <row r="121" spans="1:32" s="7" customFormat="1" ht="93.75" x14ac:dyDescent="0.25">
      <c r="A121" s="12"/>
      <c r="B121" s="72"/>
      <c r="C121" s="73"/>
      <c r="D121" s="238" t="s">
        <v>66</v>
      </c>
      <c r="E121" s="253" t="s">
        <v>248</v>
      </c>
      <c r="F121" s="241">
        <f t="shared" ref="F121:AF121" si="231">F122</f>
        <v>1500</v>
      </c>
      <c r="G121" s="241">
        <f t="shared" si="231"/>
        <v>1000</v>
      </c>
      <c r="H121" s="241">
        <f t="shared" si="231"/>
        <v>1000</v>
      </c>
      <c r="I121" s="241">
        <f t="shared" si="231"/>
        <v>0</v>
      </c>
      <c r="J121" s="241">
        <f t="shared" si="231"/>
        <v>0</v>
      </c>
      <c r="K121" s="241">
        <f t="shared" si="231"/>
        <v>0</v>
      </c>
      <c r="L121" s="56">
        <f t="shared" si="231"/>
        <v>1500</v>
      </c>
      <c r="M121" s="56">
        <f t="shared" si="231"/>
        <v>1000</v>
      </c>
      <c r="N121" s="56">
        <f t="shared" si="231"/>
        <v>1000</v>
      </c>
      <c r="O121" s="56">
        <f t="shared" si="231"/>
        <v>0</v>
      </c>
      <c r="P121" s="56">
        <f t="shared" si="231"/>
        <v>0</v>
      </c>
      <c r="Q121" s="56">
        <f t="shared" si="231"/>
        <v>0</v>
      </c>
      <c r="R121" s="56">
        <f t="shared" si="231"/>
        <v>1500</v>
      </c>
      <c r="S121" s="56">
        <f t="shared" si="231"/>
        <v>1000</v>
      </c>
      <c r="T121" s="56">
        <f t="shared" si="231"/>
        <v>1000</v>
      </c>
      <c r="U121" s="56">
        <f t="shared" si="231"/>
        <v>0</v>
      </c>
      <c r="V121" s="56">
        <f t="shared" si="231"/>
        <v>0</v>
      </c>
      <c r="W121" s="56">
        <f t="shared" si="231"/>
        <v>0</v>
      </c>
      <c r="X121" s="56">
        <f t="shared" si="231"/>
        <v>1500</v>
      </c>
      <c r="Y121" s="56">
        <f t="shared" si="231"/>
        <v>1000</v>
      </c>
      <c r="Z121" s="56">
        <f t="shared" si="231"/>
        <v>1000</v>
      </c>
      <c r="AA121" s="56">
        <f t="shared" si="231"/>
        <v>6017</v>
      </c>
      <c r="AB121" s="56">
        <f t="shared" si="231"/>
        <v>0</v>
      </c>
      <c r="AC121" s="56">
        <f t="shared" si="231"/>
        <v>0</v>
      </c>
      <c r="AD121" s="56">
        <f t="shared" si="231"/>
        <v>7517</v>
      </c>
      <c r="AE121" s="56">
        <f t="shared" si="231"/>
        <v>1000</v>
      </c>
      <c r="AF121" s="56">
        <f t="shared" si="231"/>
        <v>1000</v>
      </c>
    </row>
    <row r="122" spans="1:32" s="7" customFormat="1" ht="112.5" x14ac:dyDescent="0.25">
      <c r="A122" s="12"/>
      <c r="B122" s="72"/>
      <c r="C122" s="73"/>
      <c r="D122" s="238" t="s">
        <v>67</v>
      </c>
      <c r="E122" s="253" t="s">
        <v>162</v>
      </c>
      <c r="F122" s="241">
        <f>F123+F124</f>
        <v>1500</v>
      </c>
      <c r="G122" s="241">
        <f>G123+G124</f>
        <v>1000</v>
      </c>
      <c r="H122" s="241">
        <f>H123+H124</f>
        <v>1000</v>
      </c>
      <c r="I122" s="241">
        <f t="shared" ref="I122:Z122" si="232">I123+I124</f>
        <v>0</v>
      </c>
      <c r="J122" s="241">
        <f t="shared" si="232"/>
        <v>0</v>
      </c>
      <c r="K122" s="241">
        <f t="shared" si="232"/>
        <v>0</v>
      </c>
      <c r="L122" s="56">
        <f t="shared" si="232"/>
        <v>1500</v>
      </c>
      <c r="M122" s="56">
        <f t="shared" si="232"/>
        <v>1000</v>
      </c>
      <c r="N122" s="56">
        <f t="shared" si="232"/>
        <v>1000</v>
      </c>
      <c r="O122" s="56">
        <f t="shared" si="232"/>
        <v>0</v>
      </c>
      <c r="P122" s="56">
        <f t="shared" si="232"/>
        <v>0</v>
      </c>
      <c r="Q122" s="56">
        <f t="shared" si="232"/>
        <v>0</v>
      </c>
      <c r="R122" s="56">
        <f t="shared" si="232"/>
        <v>1500</v>
      </c>
      <c r="S122" s="56">
        <f t="shared" si="232"/>
        <v>1000</v>
      </c>
      <c r="T122" s="56">
        <f t="shared" si="232"/>
        <v>1000</v>
      </c>
      <c r="U122" s="56">
        <f t="shared" si="232"/>
        <v>0</v>
      </c>
      <c r="V122" s="56">
        <f t="shared" si="232"/>
        <v>0</v>
      </c>
      <c r="W122" s="56">
        <f t="shared" si="232"/>
        <v>0</v>
      </c>
      <c r="X122" s="56">
        <f t="shared" si="232"/>
        <v>1500</v>
      </c>
      <c r="Y122" s="56">
        <f t="shared" si="232"/>
        <v>1000</v>
      </c>
      <c r="Z122" s="56">
        <f t="shared" si="232"/>
        <v>1000</v>
      </c>
      <c r="AA122" s="56">
        <f t="shared" ref="AA122:AF122" si="233">AA123+AA124</f>
        <v>6017</v>
      </c>
      <c r="AB122" s="56">
        <f t="shared" si="233"/>
        <v>0</v>
      </c>
      <c r="AC122" s="56">
        <f t="shared" si="233"/>
        <v>0</v>
      </c>
      <c r="AD122" s="56">
        <f t="shared" si="233"/>
        <v>7517</v>
      </c>
      <c r="AE122" s="56">
        <f t="shared" si="233"/>
        <v>1000</v>
      </c>
      <c r="AF122" s="56">
        <f t="shared" si="233"/>
        <v>1000</v>
      </c>
    </row>
    <row r="123" spans="1:32" s="6" customFormat="1" ht="75" hidden="1" customHeight="1" x14ac:dyDescent="0.25">
      <c r="A123" s="12">
        <v>913</v>
      </c>
      <c r="B123" s="72"/>
      <c r="C123" s="73"/>
      <c r="D123" s="250" t="s">
        <v>342</v>
      </c>
      <c r="E123" s="251" t="s">
        <v>343</v>
      </c>
      <c r="F123" s="245"/>
      <c r="G123" s="245"/>
      <c r="H123" s="245"/>
      <c r="I123" s="245"/>
      <c r="J123" s="245"/>
      <c r="K123" s="245"/>
      <c r="L123" s="246">
        <f t="shared" si="151"/>
        <v>0</v>
      </c>
      <c r="M123" s="246">
        <f t="shared" si="151"/>
        <v>0</v>
      </c>
      <c r="N123" s="246">
        <f t="shared" si="151"/>
        <v>0</v>
      </c>
      <c r="O123" s="246"/>
      <c r="P123" s="246"/>
      <c r="Q123" s="246"/>
      <c r="R123" s="246">
        <f t="shared" ref="R123:T123" si="234">L123+O123</f>
        <v>0</v>
      </c>
      <c r="S123" s="246">
        <f t="shared" si="234"/>
        <v>0</v>
      </c>
      <c r="T123" s="246">
        <f t="shared" si="234"/>
        <v>0</v>
      </c>
      <c r="U123" s="246"/>
      <c r="V123" s="246"/>
      <c r="W123" s="246"/>
      <c r="X123" s="246">
        <f t="shared" ref="X123:Z123" si="235">R123+U123</f>
        <v>0</v>
      </c>
      <c r="Y123" s="246">
        <f t="shared" si="235"/>
        <v>0</v>
      </c>
      <c r="Z123" s="246">
        <f t="shared" si="235"/>
        <v>0</v>
      </c>
      <c r="AA123" s="246"/>
      <c r="AB123" s="246"/>
      <c r="AC123" s="246"/>
      <c r="AD123" s="246">
        <f t="shared" ref="AD123" si="236">X123+AA123</f>
        <v>0</v>
      </c>
      <c r="AE123" s="246">
        <f t="shared" ref="AE123" si="237">Y123+AB123</f>
        <v>0</v>
      </c>
      <c r="AF123" s="246">
        <f t="shared" ref="AF123" si="238">Z123+AC123</f>
        <v>0</v>
      </c>
    </row>
    <row r="124" spans="1:32" s="6" customFormat="1" ht="112.5" x14ac:dyDescent="0.25">
      <c r="A124" s="12">
        <v>905</v>
      </c>
      <c r="B124" s="72"/>
      <c r="C124" s="73"/>
      <c r="D124" s="242" t="s">
        <v>68</v>
      </c>
      <c r="E124" s="244" t="s">
        <v>383</v>
      </c>
      <c r="F124" s="241">
        <f>F125</f>
        <v>1500</v>
      </c>
      <c r="G124" s="241">
        <f>G125</f>
        <v>1000</v>
      </c>
      <c r="H124" s="241">
        <f>H125</f>
        <v>1000</v>
      </c>
      <c r="I124" s="241">
        <f t="shared" ref="I124:AF124" si="239">I125</f>
        <v>0</v>
      </c>
      <c r="J124" s="241">
        <f t="shared" si="239"/>
        <v>0</v>
      </c>
      <c r="K124" s="241">
        <f t="shared" si="239"/>
        <v>0</v>
      </c>
      <c r="L124" s="56">
        <f t="shared" si="239"/>
        <v>1500</v>
      </c>
      <c r="M124" s="56">
        <f t="shared" si="239"/>
        <v>1000</v>
      </c>
      <c r="N124" s="56">
        <f t="shared" si="239"/>
        <v>1000</v>
      </c>
      <c r="O124" s="56">
        <f t="shared" si="239"/>
        <v>0</v>
      </c>
      <c r="P124" s="56">
        <f t="shared" si="239"/>
        <v>0</v>
      </c>
      <c r="Q124" s="56">
        <f t="shared" si="239"/>
        <v>0</v>
      </c>
      <c r="R124" s="56">
        <f t="shared" si="239"/>
        <v>1500</v>
      </c>
      <c r="S124" s="56">
        <f t="shared" si="239"/>
        <v>1000</v>
      </c>
      <c r="T124" s="56">
        <f t="shared" si="239"/>
        <v>1000</v>
      </c>
      <c r="U124" s="56">
        <f t="shared" si="239"/>
        <v>0</v>
      </c>
      <c r="V124" s="56">
        <f t="shared" si="239"/>
        <v>0</v>
      </c>
      <c r="W124" s="56">
        <f t="shared" si="239"/>
        <v>0</v>
      </c>
      <c r="X124" s="56">
        <f t="shared" si="239"/>
        <v>1500</v>
      </c>
      <c r="Y124" s="56">
        <f t="shared" si="239"/>
        <v>1000</v>
      </c>
      <c r="Z124" s="56">
        <f t="shared" si="239"/>
        <v>1000</v>
      </c>
      <c r="AA124" s="56">
        <f t="shared" si="239"/>
        <v>6017</v>
      </c>
      <c r="AB124" s="56">
        <f t="shared" si="239"/>
        <v>0</v>
      </c>
      <c r="AC124" s="56">
        <f t="shared" si="239"/>
        <v>0</v>
      </c>
      <c r="AD124" s="56">
        <f t="shared" si="239"/>
        <v>7517</v>
      </c>
      <c r="AE124" s="56">
        <f t="shared" si="239"/>
        <v>1000</v>
      </c>
      <c r="AF124" s="56">
        <f t="shared" si="239"/>
        <v>1000</v>
      </c>
    </row>
    <row r="125" spans="1:32" s="6" customFormat="1" ht="105.75" customHeight="1" x14ac:dyDescent="0.25">
      <c r="A125" s="12">
        <v>905</v>
      </c>
      <c r="B125" s="72"/>
      <c r="C125" s="73"/>
      <c r="D125" s="242" t="s">
        <v>378</v>
      </c>
      <c r="E125" s="244" t="s">
        <v>574</v>
      </c>
      <c r="F125" s="245">
        <v>1500</v>
      </c>
      <c r="G125" s="245">
        <v>1000</v>
      </c>
      <c r="H125" s="245">
        <v>1000</v>
      </c>
      <c r="I125" s="245"/>
      <c r="J125" s="245"/>
      <c r="K125" s="245"/>
      <c r="L125" s="246">
        <f t="shared" si="151"/>
        <v>1500</v>
      </c>
      <c r="M125" s="246">
        <f t="shared" si="151"/>
        <v>1000</v>
      </c>
      <c r="N125" s="246">
        <f t="shared" si="151"/>
        <v>1000</v>
      </c>
      <c r="O125" s="246"/>
      <c r="P125" s="246"/>
      <c r="Q125" s="246"/>
      <c r="R125" s="246">
        <f t="shared" ref="R125:T126" si="240">L125+O125</f>
        <v>1500</v>
      </c>
      <c r="S125" s="246">
        <f t="shared" si="240"/>
        <v>1000</v>
      </c>
      <c r="T125" s="246">
        <f t="shared" si="240"/>
        <v>1000</v>
      </c>
      <c r="U125" s="246"/>
      <c r="V125" s="246"/>
      <c r="W125" s="246"/>
      <c r="X125" s="246">
        <f t="shared" ref="X125:Z126" si="241">R125+U125</f>
        <v>1500</v>
      </c>
      <c r="Y125" s="246">
        <f t="shared" si="241"/>
        <v>1000</v>
      </c>
      <c r="Z125" s="246">
        <f t="shared" si="241"/>
        <v>1000</v>
      </c>
      <c r="AA125" s="246">
        <v>6017</v>
      </c>
      <c r="AB125" s="246"/>
      <c r="AC125" s="246"/>
      <c r="AD125" s="246">
        <f t="shared" ref="AD125:AD126" si="242">X125+AA125</f>
        <v>7517</v>
      </c>
      <c r="AE125" s="246">
        <f t="shared" ref="AE125:AE126" si="243">Y125+AB125</f>
        <v>1000</v>
      </c>
      <c r="AF125" s="246">
        <f t="shared" ref="AF125:AF126" si="244">Z125+AC125</f>
        <v>1000</v>
      </c>
    </row>
    <row r="126" spans="1:32" s="6" customFormat="1" ht="12.75" hidden="1" customHeight="1" x14ac:dyDescent="0.25">
      <c r="A126" s="12">
        <v>905</v>
      </c>
      <c r="B126" s="72"/>
      <c r="C126" s="73"/>
      <c r="D126" s="248" t="s">
        <v>350</v>
      </c>
      <c r="E126" s="249" t="s">
        <v>429</v>
      </c>
      <c r="F126" s="245"/>
      <c r="G126" s="245"/>
      <c r="H126" s="245"/>
      <c r="I126" s="245"/>
      <c r="J126" s="245"/>
      <c r="K126" s="245"/>
      <c r="L126" s="246">
        <f t="shared" si="151"/>
        <v>0</v>
      </c>
      <c r="M126" s="246">
        <f t="shared" si="151"/>
        <v>0</v>
      </c>
      <c r="N126" s="246">
        <f t="shared" si="151"/>
        <v>0</v>
      </c>
      <c r="O126" s="246"/>
      <c r="P126" s="246"/>
      <c r="Q126" s="246"/>
      <c r="R126" s="246">
        <f t="shared" si="240"/>
        <v>0</v>
      </c>
      <c r="S126" s="246">
        <f t="shared" si="240"/>
        <v>0</v>
      </c>
      <c r="T126" s="246">
        <f t="shared" si="240"/>
        <v>0</v>
      </c>
      <c r="U126" s="246"/>
      <c r="V126" s="246"/>
      <c r="W126" s="246"/>
      <c r="X126" s="246">
        <f t="shared" si="241"/>
        <v>0</v>
      </c>
      <c r="Y126" s="246">
        <f t="shared" si="241"/>
        <v>0</v>
      </c>
      <c r="Z126" s="246">
        <f t="shared" si="241"/>
        <v>0</v>
      </c>
      <c r="AA126" s="246"/>
      <c r="AB126" s="246"/>
      <c r="AC126" s="246"/>
      <c r="AD126" s="246">
        <f t="shared" si="242"/>
        <v>0</v>
      </c>
      <c r="AE126" s="246">
        <f t="shared" si="243"/>
        <v>0</v>
      </c>
      <c r="AF126" s="246">
        <f t="shared" si="244"/>
        <v>0</v>
      </c>
    </row>
    <row r="127" spans="1:32" s="7" customFormat="1" ht="74.25" customHeight="1" x14ac:dyDescent="0.25">
      <c r="A127" s="12"/>
      <c r="B127" s="72"/>
      <c r="C127" s="73"/>
      <c r="D127" s="238" t="s">
        <v>69</v>
      </c>
      <c r="E127" s="253" t="s">
        <v>163</v>
      </c>
      <c r="F127" s="241">
        <f t="shared" ref="F127:U128" si="245">F128</f>
        <v>3931</v>
      </c>
      <c r="G127" s="241">
        <f t="shared" si="245"/>
        <v>3931</v>
      </c>
      <c r="H127" s="241">
        <f t="shared" si="245"/>
        <v>3931</v>
      </c>
      <c r="I127" s="241">
        <f t="shared" si="245"/>
        <v>0</v>
      </c>
      <c r="J127" s="241">
        <f t="shared" si="245"/>
        <v>0</v>
      </c>
      <c r="K127" s="241">
        <f t="shared" si="245"/>
        <v>0</v>
      </c>
      <c r="L127" s="56">
        <f t="shared" si="245"/>
        <v>3931</v>
      </c>
      <c r="M127" s="56">
        <f t="shared" si="245"/>
        <v>3931</v>
      </c>
      <c r="N127" s="56">
        <f t="shared" si="245"/>
        <v>3931</v>
      </c>
      <c r="O127" s="56">
        <f t="shared" si="245"/>
        <v>0</v>
      </c>
      <c r="P127" s="56">
        <f t="shared" si="245"/>
        <v>0</v>
      </c>
      <c r="Q127" s="56">
        <f t="shared" si="245"/>
        <v>0</v>
      </c>
      <c r="R127" s="56">
        <f t="shared" si="245"/>
        <v>3931</v>
      </c>
      <c r="S127" s="56">
        <f t="shared" si="245"/>
        <v>3931</v>
      </c>
      <c r="T127" s="56">
        <f t="shared" si="245"/>
        <v>3931</v>
      </c>
      <c r="U127" s="56">
        <f t="shared" si="245"/>
        <v>0</v>
      </c>
      <c r="V127" s="56">
        <f t="shared" ref="U127:AF128" si="246">V128</f>
        <v>0</v>
      </c>
      <c r="W127" s="56">
        <f t="shared" si="246"/>
        <v>0</v>
      </c>
      <c r="X127" s="56">
        <f t="shared" si="246"/>
        <v>3931</v>
      </c>
      <c r="Y127" s="56">
        <f t="shared" si="246"/>
        <v>3931</v>
      </c>
      <c r="Z127" s="56">
        <f t="shared" si="246"/>
        <v>3931</v>
      </c>
      <c r="AA127" s="56">
        <f t="shared" si="246"/>
        <v>975</v>
      </c>
      <c r="AB127" s="56">
        <f t="shared" si="246"/>
        <v>0</v>
      </c>
      <c r="AC127" s="56">
        <f t="shared" si="246"/>
        <v>0</v>
      </c>
      <c r="AD127" s="56">
        <f t="shared" si="246"/>
        <v>4906</v>
      </c>
      <c r="AE127" s="56">
        <f t="shared" si="246"/>
        <v>3931</v>
      </c>
      <c r="AF127" s="56">
        <f t="shared" si="246"/>
        <v>3931</v>
      </c>
    </row>
    <row r="128" spans="1:32" s="7" customFormat="1" ht="48" customHeight="1" x14ac:dyDescent="0.25">
      <c r="A128" s="12"/>
      <c r="B128" s="72"/>
      <c r="C128" s="73"/>
      <c r="D128" s="238" t="s">
        <v>70</v>
      </c>
      <c r="E128" s="247" t="s">
        <v>164</v>
      </c>
      <c r="F128" s="241">
        <f t="shared" si="245"/>
        <v>3931</v>
      </c>
      <c r="G128" s="241">
        <f t="shared" si="245"/>
        <v>3931</v>
      </c>
      <c r="H128" s="241">
        <f t="shared" si="245"/>
        <v>3931</v>
      </c>
      <c r="I128" s="241">
        <f t="shared" si="245"/>
        <v>0</v>
      </c>
      <c r="J128" s="241">
        <f t="shared" si="245"/>
        <v>0</v>
      </c>
      <c r="K128" s="241">
        <f t="shared" si="245"/>
        <v>0</v>
      </c>
      <c r="L128" s="56">
        <f t="shared" si="245"/>
        <v>3931</v>
      </c>
      <c r="M128" s="56">
        <f t="shared" si="245"/>
        <v>3931</v>
      </c>
      <c r="N128" s="56">
        <f t="shared" si="245"/>
        <v>3931</v>
      </c>
      <c r="O128" s="56">
        <f t="shared" si="245"/>
        <v>0</v>
      </c>
      <c r="P128" s="56">
        <f t="shared" si="245"/>
        <v>0</v>
      </c>
      <c r="Q128" s="56">
        <f t="shared" si="245"/>
        <v>0</v>
      </c>
      <c r="R128" s="56">
        <f t="shared" si="245"/>
        <v>3931</v>
      </c>
      <c r="S128" s="56">
        <f t="shared" si="245"/>
        <v>3931</v>
      </c>
      <c r="T128" s="56">
        <f t="shared" si="245"/>
        <v>3931</v>
      </c>
      <c r="U128" s="56">
        <f t="shared" si="246"/>
        <v>0</v>
      </c>
      <c r="V128" s="56">
        <f t="shared" si="246"/>
        <v>0</v>
      </c>
      <c r="W128" s="56">
        <f t="shared" si="246"/>
        <v>0</v>
      </c>
      <c r="X128" s="56">
        <f t="shared" si="246"/>
        <v>3931</v>
      </c>
      <c r="Y128" s="56">
        <f t="shared" si="246"/>
        <v>3931</v>
      </c>
      <c r="Z128" s="56">
        <f t="shared" si="246"/>
        <v>3931</v>
      </c>
      <c r="AA128" s="56">
        <f t="shared" si="246"/>
        <v>975</v>
      </c>
      <c r="AB128" s="56">
        <f t="shared" si="246"/>
        <v>0</v>
      </c>
      <c r="AC128" s="56">
        <f t="shared" si="246"/>
        <v>0</v>
      </c>
      <c r="AD128" s="56">
        <f t="shared" si="246"/>
        <v>4906</v>
      </c>
      <c r="AE128" s="56">
        <f t="shared" si="246"/>
        <v>3931</v>
      </c>
      <c r="AF128" s="56">
        <f t="shared" si="246"/>
        <v>3931</v>
      </c>
    </row>
    <row r="129" spans="1:32" s="7" customFormat="1" ht="69" customHeight="1" x14ac:dyDescent="0.25">
      <c r="A129" s="12">
        <v>905</v>
      </c>
      <c r="B129" s="72"/>
      <c r="C129" s="73"/>
      <c r="D129" s="242" t="s">
        <v>71</v>
      </c>
      <c r="E129" s="244" t="s">
        <v>165</v>
      </c>
      <c r="F129" s="245">
        <v>3931</v>
      </c>
      <c r="G129" s="245">
        <v>3931</v>
      </c>
      <c r="H129" s="245">
        <v>3931</v>
      </c>
      <c r="I129" s="245"/>
      <c r="J129" s="245"/>
      <c r="K129" s="245"/>
      <c r="L129" s="246">
        <f t="shared" si="151"/>
        <v>3931</v>
      </c>
      <c r="M129" s="246">
        <f t="shared" si="151"/>
        <v>3931</v>
      </c>
      <c r="N129" s="246">
        <f t="shared" si="151"/>
        <v>3931</v>
      </c>
      <c r="O129" s="246"/>
      <c r="P129" s="246"/>
      <c r="Q129" s="246"/>
      <c r="R129" s="246">
        <f t="shared" ref="R129:T129" si="247">L129+O129</f>
        <v>3931</v>
      </c>
      <c r="S129" s="246">
        <f t="shared" si="247"/>
        <v>3931</v>
      </c>
      <c r="T129" s="246">
        <f t="shared" si="247"/>
        <v>3931</v>
      </c>
      <c r="U129" s="246"/>
      <c r="V129" s="246"/>
      <c r="W129" s="246"/>
      <c r="X129" s="246">
        <f t="shared" ref="X129:Z129" si="248">R129+U129</f>
        <v>3931</v>
      </c>
      <c r="Y129" s="246">
        <f t="shared" si="248"/>
        <v>3931</v>
      </c>
      <c r="Z129" s="246">
        <f t="shared" si="248"/>
        <v>3931</v>
      </c>
      <c r="AA129" s="246">
        <v>975</v>
      </c>
      <c r="AB129" s="246"/>
      <c r="AC129" s="246"/>
      <c r="AD129" s="246">
        <f t="shared" ref="AD129" si="249">X129+AA129</f>
        <v>4906</v>
      </c>
      <c r="AE129" s="246">
        <f t="shared" ref="AE129" si="250">Y129+AB129</f>
        <v>3931</v>
      </c>
      <c r="AF129" s="246">
        <f t="shared" ref="AF129" si="251">Z129+AC129</f>
        <v>3931</v>
      </c>
    </row>
    <row r="130" spans="1:32" s="7" customFormat="1" ht="27.75" customHeight="1" x14ac:dyDescent="0.25">
      <c r="A130" s="12"/>
      <c r="B130" s="72"/>
      <c r="C130" s="73"/>
      <c r="D130" s="242" t="s">
        <v>72</v>
      </c>
      <c r="E130" s="82" t="s">
        <v>166</v>
      </c>
      <c r="F130" s="237">
        <f>F131+F194+F196+F198+F206</f>
        <v>2874</v>
      </c>
      <c r="G130" s="237">
        <f>G131+G194+G196+G198+G206</f>
        <v>2978</v>
      </c>
      <c r="H130" s="237">
        <f>H131+H194+H196+H198+H206</f>
        <v>3086</v>
      </c>
      <c r="I130" s="237">
        <f t="shared" ref="I130:Z130" si="252">I131+I194+I196+I198+I206</f>
        <v>0</v>
      </c>
      <c r="J130" s="237">
        <f t="shared" si="252"/>
        <v>0</v>
      </c>
      <c r="K130" s="237">
        <f t="shared" si="252"/>
        <v>0</v>
      </c>
      <c r="L130" s="79">
        <f t="shared" si="252"/>
        <v>2874</v>
      </c>
      <c r="M130" s="79">
        <f t="shared" si="252"/>
        <v>2978</v>
      </c>
      <c r="N130" s="79">
        <f t="shared" si="252"/>
        <v>3086</v>
      </c>
      <c r="O130" s="79">
        <f t="shared" si="252"/>
        <v>0</v>
      </c>
      <c r="P130" s="79">
        <f t="shared" si="252"/>
        <v>0</v>
      </c>
      <c r="Q130" s="79">
        <f t="shared" si="252"/>
        <v>0</v>
      </c>
      <c r="R130" s="79">
        <f t="shared" si="252"/>
        <v>2874</v>
      </c>
      <c r="S130" s="79">
        <f t="shared" si="252"/>
        <v>2978</v>
      </c>
      <c r="T130" s="79">
        <f t="shared" si="252"/>
        <v>3086</v>
      </c>
      <c r="U130" s="79">
        <f t="shared" si="252"/>
        <v>0</v>
      </c>
      <c r="V130" s="79">
        <f t="shared" si="252"/>
        <v>0</v>
      </c>
      <c r="W130" s="79">
        <f t="shared" si="252"/>
        <v>0</v>
      </c>
      <c r="X130" s="79">
        <f t="shared" si="252"/>
        <v>2874</v>
      </c>
      <c r="Y130" s="79">
        <f t="shared" si="252"/>
        <v>2978</v>
      </c>
      <c r="Z130" s="79">
        <f t="shared" si="252"/>
        <v>3086</v>
      </c>
      <c r="AA130" s="79">
        <f t="shared" ref="AA130:AF130" si="253">AA131+AA194+AA196+AA198+AA206</f>
        <v>0</v>
      </c>
      <c r="AB130" s="79">
        <f t="shared" si="253"/>
        <v>0</v>
      </c>
      <c r="AC130" s="79">
        <f t="shared" si="253"/>
        <v>0</v>
      </c>
      <c r="AD130" s="79">
        <f t="shared" si="253"/>
        <v>2874</v>
      </c>
      <c r="AE130" s="79">
        <f t="shared" si="253"/>
        <v>2978</v>
      </c>
      <c r="AF130" s="79">
        <f t="shared" si="253"/>
        <v>3086</v>
      </c>
    </row>
    <row r="131" spans="1:32" s="7" customFormat="1" ht="60" customHeight="1" x14ac:dyDescent="0.25">
      <c r="A131" s="12"/>
      <c r="B131" s="72"/>
      <c r="C131" s="73"/>
      <c r="D131" s="242" t="s">
        <v>300</v>
      </c>
      <c r="E131" s="263" t="s">
        <v>299</v>
      </c>
      <c r="F131" s="241">
        <f t="shared" ref="F131:Z131" si="254">F132+F137+F145+F152+F158+F160+F165+F171+F176+F185</f>
        <v>1693</v>
      </c>
      <c r="G131" s="241">
        <f t="shared" si="254"/>
        <v>1760</v>
      </c>
      <c r="H131" s="241">
        <f t="shared" si="254"/>
        <v>1830</v>
      </c>
      <c r="I131" s="241">
        <f t="shared" si="254"/>
        <v>0</v>
      </c>
      <c r="J131" s="241">
        <f t="shared" si="254"/>
        <v>0</v>
      </c>
      <c r="K131" s="241">
        <f t="shared" si="254"/>
        <v>0</v>
      </c>
      <c r="L131" s="56">
        <f t="shared" si="254"/>
        <v>1693</v>
      </c>
      <c r="M131" s="56">
        <f t="shared" si="254"/>
        <v>1760</v>
      </c>
      <c r="N131" s="56">
        <f t="shared" si="254"/>
        <v>1830</v>
      </c>
      <c r="O131" s="56">
        <f t="shared" si="254"/>
        <v>0</v>
      </c>
      <c r="P131" s="56">
        <f t="shared" si="254"/>
        <v>0</v>
      </c>
      <c r="Q131" s="56">
        <f t="shared" si="254"/>
        <v>0</v>
      </c>
      <c r="R131" s="56">
        <f t="shared" si="254"/>
        <v>1693</v>
      </c>
      <c r="S131" s="56">
        <f t="shared" si="254"/>
        <v>1760</v>
      </c>
      <c r="T131" s="56">
        <f t="shared" si="254"/>
        <v>1830</v>
      </c>
      <c r="U131" s="56">
        <f t="shared" si="254"/>
        <v>0</v>
      </c>
      <c r="V131" s="56">
        <f t="shared" si="254"/>
        <v>0</v>
      </c>
      <c r="W131" s="56">
        <f t="shared" si="254"/>
        <v>0</v>
      </c>
      <c r="X131" s="56">
        <f t="shared" si="254"/>
        <v>1693</v>
      </c>
      <c r="Y131" s="56">
        <f t="shared" si="254"/>
        <v>1760</v>
      </c>
      <c r="Z131" s="56">
        <f t="shared" si="254"/>
        <v>1830</v>
      </c>
      <c r="AA131" s="56">
        <f t="shared" ref="AA131:AF131" si="255">AA132+AA137+AA145+AA152+AA158+AA160+AA165+AA171+AA176+AA185</f>
        <v>0</v>
      </c>
      <c r="AB131" s="56">
        <f t="shared" si="255"/>
        <v>0</v>
      </c>
      <c r="AC131" s="56">
        <f t="shared" si="255"/>
        <v>0</v>
      </c>
      <c r="AD131" s="56">
        <f t="shared" si="255"/>
        <v>1693</v>
      </c>
      <c r="AE131" s="56">
        <f t="shared" si="255"/>
        <v>1760</v>
      </c>
      <c r="AF131" s="56">
        <f t="shared" si="255"/>
        <v>1830</v>
      </c>
    </row>
    <row r="132" spans="1:32" s="7" customFormat="1" ht="80.25" customHeight="1" x14ac:dyDescent="0.25">
      <c r="A132" s="12"/>
      <c r="B132" s="72"/>
      <c r="C132" s="73"/>
      <c r="D132" s="242" t="s">
        <v>301</v>
      </c>
      <c r="E132" s="263" t="s">
        <v>391</v>
      </c>
      <c r="F132" s="241">
        <f t="shared" ref="F132:AF132" si="256">F133</f>
        <v>24</v>
      </c>
      <c r="G132" s="241">
        <f t="shared" si="256"/>
        <v>25</v>
      </c>
      <c r="H132" s="241">
        <f t="shared" si="256"/>
        <v>26</v>
      </c>
      <c r="I132" s="241">
        <f t="shared" si="256"/>
        <v>0</v>
      </c>
      <c r="J132" s="241">
        <f t="shared" si="256"/>
        <v>0</v>
      </c>
      <c r="K132" s="241">
        <f t="shared" si="256"/>
        <v>0</v>
      </c>
      <c r="L132" s="56">
        <f t="shared" si="256"/>
        <v>24</v>
      </c>
      <c r="M132" s="56">
        <f t="shared" si="256"/>
        <v>25</v>
      </c>
      <c r="N132" s="56">
        <f t="shared" si="256"/>
        <v>26</v>
      </c>
      <c r="O132" s="56">
        <f t="shared" si="256"/>
        <v>0</v>
      </c>
      <c r="P132" s="56">
        <f t="shared" si="256"/>
        <v>0</v>
      </c>
      <c r="Q132" s="56">
        <f t="shared" si="256"/>
        <v>0</v>
      </c>
      <c r="R132" s="56">
        <f t="shared" si="256"/>
        <v>24</v>
      </c>
      <c r="S132" s="56">
        <f t="shared" si="256"/>
        <v>25</v>
      </c>
      <c r="T132" s="56">
        <f t="shared" si="256"/>
        <v>26</v>
      </c>
      <c r="U132" s="56">
        <f t="shared" si="256"/>
        <v>0</v>
      </c>
      <c r="V132" s="56">
        <f t="shared" si="256"/>
        <v>0</v>
      </c>
      <c r="W132" s="56">
        <f t="shared" si="256"/>
        <v>0</v>
      </c>
      <c r="X132" s="56">
        <f t="shared" si="256"/>
        <v>24</v>
      </c>
      <c r="Y132" s="56">
        <f t="shared" si="256"/>
        <v>25</v>
      </c>
      <c r="Z132" s="56">
        <f t="shared" si="256"/>
        <v>26</v>
      </c>
      <c r="AA132" s="56">
        <f t="shared" si="256"/>
        <v>0</v>
      </c>
      <c r="AB132" s="56">
        <f t="shared" si="256"/>
        <v>0</v>
      </c>
      <c r="AC132" s="56">
        <f t="shared" si="256"/>
        <v>0</v>
      </c>
      <c r="AD132" s="56">
        <f t="shared" si="256"/>
        <v>24</v>
      </c>
      <c r="AE132" s="56">
        <f t="shared" si="256"/>
        <v>25</v>
      </c>
      <c r="AF132" s="56">
        <f t="shared" si="256"/>
        <v>26</v>
      </c>
    </row>
    <row r="133" spans="1:32" s="7" customFormat="1" ht="113.25" customHeight="1" x14ac:dyDescent="0.25">
      <c r="A133" s="15"/>
      <c r="B133" s="99"/>
      <c r="C133" s="100"/>
      <c r="D133" s="242" t="s">
        <v>293</v>
      </c>
      <c r="E133" s="264" t="s">
        <v>392</v>
      </c>
      <c r="F133" s="241">
        <f t="shared" ref="F133:Z133" si="257">F134+F135+F136</f>
        <v>24</v>
      </c>
      <c r="G133" s="241">
        <f t="shared" si="257"/>
        <v>25</v>
      </c>
      <c r="H133" s="241">
        <f t="shared" si="257"/>
        <v>26</v>
      </c>
      <c r="I133" s="241">
        <f t="shared" si="257"/>
        <v>0</v>
      </c>
      <c r="J133" s="241">
        <f t="shared" si="257"/>
        <v>0</v>
      </c>
      <c r="K133" s="241">
        <f t="shared" si="257"/>
        <v>0</v>
      </c>
      <c r="L133" s="56">
        <f t="shared" si="257"/>
        <v>24</v>
      </c>
      <c r="M133" s="56">
        <f t="shared" si="257"/>
        <v>25</v>
      </c>
      <c r="N133" s="56">
        <f t="shared" si="257"/>
        <v>26</v>
      </c>
      <c r="O133" s="56">
        <f t="shared" si="257"/>
        <v>0</v>
      </c>
      <c r="P133" s="56">
        <f t="shared" si="257"/>
        <v>0</v>
      </c>
      <c r="Q133" s="56">
        <f t="shared" si="257"/>
        <v>0</v>
      </c>
      <c r="R133" s="56">
        <f t="shared" si="257"/>
        <v>24</v>
      </c>
      <c r="S133" s="56">
        <f t="shared" si="257"/>
        <v>25</v>
      </c>
      <c r="T133" s="56">
        <f t="shared" si="257"/>
        <v>26</v>
      </c>
      <c r="U133" s="56">
        <f t="shared" si="257"/>
        <v>0</v>
      </c>
      <c r="V133" s="56">
        <f t="shared" si="257"/>
        <v>0</v>
      </c>
      <c r="W133" s="56">
        <f t="shared" si="257"/>
        <v>0</v>
      </c>
      <c r="X133" s="56">
        <f t="shared" si="257"/>
        <v>24</v>
      </c>
      <c r="Y133" s="56">
        <f t="shared" si="257"/>
        <v>25</v>
      </c>
      <c r="Z133" s="56">
        <f t="shared" si="257"/>
        <v>26</v>
      </c>
      <c r="AA133" s="56">
        <f t="shared" ref="AA133:AF133" si="258">AA134+AA135+AA136</f>
        <v>0</v>
      </c>
      <c r="AB133" s="56">
        <f t="shared" si="258"/>
        <v>0</v>
      </c>
      <c r="AC133" s="56">
        <f t="shared" si="258"/>
        <v>0</v>
      </c>
      <c r="AD133" s="56">
        <f t="shared" si="258"/>
        <v>24</v>
      </c>
      <c r="AE133" s="56">
        <f t="shared" si="258"/>
        <v>25</v>
      </c>
      <c r="AF133" s="56">
        <f t="shared" si="258"/>
        <v>26</v>
      </c>
    </row>
    <row r="134" spans="1:32" s="7" customFormat="1" ht="152.25" hidden="1" customHeight="1" x14ac:dyDescent="0.25">
      <c r="A134" s="50" t="s">
        <v>470</v>
      </c>
      <c r="B134" s="99"/>
      <c r="C134" s="100"/>
      <c r="D134" s="52" t="s">
        <v>473</v>
      </c>
      <c r="E134" s="51" t="s">
        <v>502</v>
      </c>
      <c r="F134" s="88">
        <v>1</v>
      </c>
      <c r="G134" s="88">
        <v>1</v>
      </c>
      <c r="H134" s="88">
        <v>1</v>
      </c>
      <c r="I134" s="88"/>
      <c r="J134" s="88"/>
      <c r="K134" s="88"/>
      <c r="L134" s="60">
        <f t="shared" si="151"/>
        <v>1</v>
      </c>
      <c r="M134" s="60">
        <f t="shared" si="151"/>
        <v>1</v>
      </c>
      <c r="N134" s="60">
        <f t="shared" si="151"/>
        <v>1</v>
      </c>
      <c r="O134" s="60"/>
      <c r="P134" s="60"/>
      <c r="Q134" s="60"/>
      <c r="R134" s="60">
        <f t="shared" ref="R134:T136" si="259">L134+O134</f>
        <v>1</v>
      </c>
      <c r="S134" s="60">
        <f t="shared" si="259"/>
        <v>1</v>
      </c>
      <c r="T134" s="60">
        <f t="shared" si="259"/>
        <v>1</v>
      </c>
      <c r="U134" s="60"/>
      <c r="V134" s="60"/>
      <c r="W134" s="60"/>
      <c r="X134" s="60">
        <f t="shared" ref="X134:Z136" si="260">R134+U134</f>
        <v>1</v>
      </c>
      <c r="Y134" s="60">
        <f t="shared" si="260"/>
        <v>1</v>
      </c>
      <c r="Z134" s="60">
        <f t="shared" si="260"/>
        <v>1</v>
      </c>
      <c r="AA134" s="60"/>
      <c r="AB134" s="60"/>
      <c r="AC134" s="60"/>
      <c r="AD134" s="60">
        <f t="shared" ref="AD134:AD136" si="261">X134+AA134</f>
        <v>1</v>
      </c>
      <c r="AE134" s="60">
        <f t="shared" ref="AE134:AE136" si="262">Y134+AB134</f>
        <v>1</v>
      </c>
      <c r="AF134" s="60">
        <f t="shared" ref="AF134:AF136" si="263">Z134+AC134</f>
        <v>1</v>
      </c>
    </row>
    <row r="135" spans="1:32" s="7" customFormat="1" ht="116.25" hidden="1" customHeight="1" x14ac:dyDescent="0.25">
      <c r="A135" s="19">
        <v>853</v>
      </c>
      <c r="B135" s="99"/>
      <c r="C135" s="100"/>
      <c r="D135" s="52" t="s">
        <v>430</v>
      </c>
      <c r="E135" s="51" t="s">
        <v>431</v>
      </c>
      <c r="F135" s="86">
        <v>21</v>
      </c>
      <c r="G135" s="86">
        <v>22</v>
      </c>
      <c r="H135" s="86">
        <v>23</v>
      </c>
      <c r="I135" s="86"/>
      <c r="J135" s="86"/>
      <c r="K135" s="86"/>
      <c r="L135" s="59">
        <f t="shared" si="151"/>
        <v>21</v>
      </c>
      <c r="M135" s="59">
        <f t="shared" si="151"/>
        <v>22</v>
      </c>
      <c r="N135" s="59">
        <f t="shared" si="151"/>
        <v>23</v>
      </c>
      <c r="O135" s="59"/>
      <c r="P135" s="59"/>
      <c r="Q135" s="59"/>
      <c r="R135" s="59">
        <f t="shared" si="259"/>
        <v>21</v>
      </c>
      <c r="S135" s="59">
        <f t="shared" si="259"/>
        <v>22</v>
      </c>
      <c r="T135" s="59">
        <f t="shared" si="259"/>
        <v>23</v>
      </c>
      <c r="U135" s="59"/>
      <c r="V135" s="59"/>
      <c r="W135" s="59"/>
      <c r="X135" s="59">
        <f t="shared" si="260"/>
        <v>21</v>
      </c>
      <c r="Y135" s="59">
        <f t="shared" si="260"/>
        <v>22</v>
      </c>
      <c r="Z135" s="59">
        <f t="shared" si="260"/>
        <v>23</v>
      </c>
      <c r="AA135" s="59"/>
      <c r="AB135" s="59"/>
      <c r="AC135" s="59"/>
      <c r="AD135" s="59">
        <f t="shared" si="261"/>
        <v>21</v>
      </c>
      <c r="AE135" s="59">
        <f t="shared" si="262"/>
        <v>22</v>
      </c>
      <c r="AF135" s="59">
        <f t="shared" si="263"/>
        <v>23</v>
      </c>
    </row>
    <row r="136" spans="1:32" s="7" customFormat="1" ht="123.75" hidden="1" customHeight="1" x14ac:dyDescent="0.25">
      <c r="A136" s="19">
        <v>874</v>
      </c>
      <c r="B136" s="99"/>
      <c r="C136" s="100"/>
      <c r="D136" s="52" t="s">
        <v>430</v>
      </c>
      <c r="E136" s="51" t="s">
        <v>431</v>
      </c>
      <c r="F136" s="86">
        <v>2</v>
      </c>
      <c r="G136" s="86">
        <v>2</v>
      </c>
      <c r="H136" s="86">
        <v>2</v>
      </c>
      <c r="I136" s="86"/>
      <c r="J136" s="86"/>
      <c r="K136" s="86"/>
      <c r="L136" s="59">
        <f t="shared" si="151"/>
        <v>2</v>
      </c>
      <c r="M136" s="59">
        <f t="shared" si="151"/>
        <v>2</v>
      </c>
      <c r="N136" s="59">
        <f t="shared" si="151"/>
        <v>2</v>
      </c>
      <c r="O136" s="59"/>
      <c r="P136" s="59"/>
      <c r="Q136" s="59"/>
      <c r="R136" s="59">
        <f t="shared" si="259"/>
        <v>2</v>
      </c>
      <c r="S136" s="59">
        <f t="shared" si="259"/>
        <v>2</v>
      </c>
      <c r="T136" s="59">
        <f t="shared" si="259"/>
        <v>2</v>
      </c>
      <c r="U136" s="59"/>
      <c r="V136" s="59"/>
      <c r="W136" s="59"/>
      <c r="X136" s="59">
        <f t="shared" si="260"/>
        <v>2</v>
      </c>
      <c r="Y136" s="59">
        <f t="shared" si="260"/>
        <v>2</v>
      </c>
      <c r="Z136" s="59">
        <f t="shared" si="260"/>
        <v>2</v>
      </c>
      <c r="AA136" s="59"/>
      <c r="AB136" s="59"/>
      <c r="AC136" s="59"/>
      <c r="AD136" s="59">
        <f t="shared" si="261"/>
        <v>2</v>
      </c>
      <c r="AE136" s="59">
        <f t="shared" si="262"/>
        <v>2</v>
      </c>
      <c r="AF136" s="59">
        <f t="shared" si="263"/>
        <v>2</v>
      </c>
    </row>
    <row r="137" spans="1:32" s="7" customFormat="1" ht="101.25" customHeight="1" x14ac:dyDescent="0.25">
      <c r="A137" s="19"/>
      <c r="B137" s="99"/>
      <c r="C137" s="100"/>
      <c r="D137" s="242" t="s">
        <v>302</v>
      </c>
      <c r="E137" s="263" t="s">
        <v>393</v>
      </c>
      <c r="F137" s="245">
        <f>F138</f>
        <v>267</v>
      </c>
      <c r="G137" s="245">
        <f>G138</f>
        <v>278</v>
      </c>
      <c r="H137" s="245">
        <f>H138</f>
        <v>289</v>
      </c>
      <c r="I137" s="245">
        <f t="shared" ref="I137:AF137" si="264">I138</f>
        <v>0</v>
      </c>
      <c r="J137" s="245">
        <f t="shared" si="264"/>
        <v>0</v>
      </c>
      <c r="K137" s="245">
        <f t="shared" si="264"/>
        <v>0</v>
      </c>
      <c r="L137" s="246">
        <f t="shared" si="264"/>
        <v>267</v>
      </c>
      <c r="M137" s="246">
        <f t="shared" si="264"/>
        <v>278</v>
      </c>
      <c r="N137" s="246">
        <f t="shared" si="264"/>
        <v>289</v>
      </c>
      <c r="O137" s="246">
        <f t="shared" si="264"/>
        <v>0</v>
      </c>
      <c r="P137" s="246">
        <f t="shared" si="264"/>
        <v>0</v>
      </c>
      <c r="Q137" s="246">
        <f t="shared" si="264"/>
        <v>0</v>
      </c>
      <c r="R137" s="246">
        <f t="shared" si="264"/>
        <v>267</v>
      </c>
      <c r="S137" s="246">
        <f t="shared" si="264"/>
        <v>278</v>
      </c>
      <c r="T137" s="246">
        <f t="shared" si="264"/>
        <v>289</v>
      </c>
      <c r="U137" s="246">
        <f t="shared" si="264"/>
        <v>0</v>
      </c>
      <c r="V137" s="246">
        <f t="shared" si="264"/>
        <v>0</v>
      </c>
      <c r="W137" s="246">
        <f t="shared" si="264"/>
        <v>0</v>
      </c>
      <c r="X137" s="246">
        <f t="shared" si="264"/>
        <v>267</v>
      </c>
      <c r="Y137" s="246">
        <f t="shared" si="264"/>
        <v>278</v>
      </c>
      <c r="Z137" s="246">
        <f t="shared" si="264"/>
        <v>289</v>
      </c>
      <c r="AA137" s="246">
        <f t="shared" si="264"/>
        <v>0</v>
      </c>
      <c r="AB137" s="246">
        <f t="shared" si="264"/>
        <v>0</v>
      </c>
      <c r="AC137" s="246">
        <f t="shared" si="264"/>
        <v>0</v>
      </c>
      <c r="AD137" s="246">
        <f t="shared" si="264"/>
        <v>267</v>
      </c>
      <c r="AE137" s="246">
        <f t="shared" si="264"/>
        <v>278</v>
      </c>
      <c r="AF137" s="246">
        <f t="shared" si="264"/>
        <v>289</v>
      </c>
    </row>
    <row r="138" spans="1:32" s="7" customFormat="1" ht="135" customHeight="1" x14ac:dyDescent="0.25">
      <c r="A138" s="19"/>
      <c r="B138" s="99"/>
      <c r="C138" s="100"/>
      <c r="D138" s="242" t="s">
        <v>290</v>
      </c>
      <c r="E138" s="244" t="s">
        <v>394</v>
      </c>
      <c r="F138" s="241">
        <f>SUM(F139:F144)</f>
        <v>267</v>
      </c>
      <c r="G138" s="241">
        <f>SUM(G139:G144)</f>
        <v>278</v>
      </c>
      <c r="H138" s="241">
        <f>SUM(H139:H144)</f>
        <v>289</v>
      </c>
      <c r="I138" s="241">
        <f t="shared" ref="I138:Z138" si="265">SUM(I139:I144)</f>
        <v>0</v>
      </c>
      <c r="J138" s="241">
        <f t="shared" si="265"/>
        <v>0</v>
      </c>
      <c r="K138" s="241">
        <f t="shared" si="265"/>
        <v>0</v>
      </c>
      <c r="L138" s="56">
        <f t="shared" si="265"/>
        <v>267</v>
      </c>
      <c r="M138" s="56">
        <f t="shared" si="265"/>
        <v>278</v>
      </c>
      <c r="N138" s="56">
        <f t="shared" si="265"/>
        <v>289</v>
      </c>
      <c r="O138" s="56">
        <f t="shared" si="265"/>
        <v>0</v>
      </c>
      <c r="P138" s="56">
        <f t="shared" si="265"/>
        <v>0</v>
      </c>
      <c r="Q138" s="56">
        <f t="shared" si="265"/>
        <v>0</v>
      </c>
      <c r="R138" s="56">
        <f t="shared" si="265"/>
        <v>267</v>
      </c>
      <c r="S138" s="56">
        <f t="shared" si="265"/>
        <v>278</v>
      </c>
      <c r="T138" s="56">
        <f t="shared" si="265"/>
        <v>289</v>
      </c>
      <c r="U138" s="56">
        <f t="shared" si="265"/>
        <v>0</v>
      </c>
      <c r="V138" s="56">
        <f t="shared" si="265"/>
        <v>0</v>
      </c>
      <c r="W138" s="56">
        <f t="shared" si="265"/>
        <v>0</v>
      </c>
      <c r="X138" s="56">
        <f t="shared" si="265"/>
        <v>267</v>
      </c>
      <c r="Y138" s="56">
        <f t="shared" si="265"/>
        <v>278</v>
      </c>
      <c r="Z138" s="56">
        <f t="shared" si="265"/>
        <v>289</v>
      </c>
      <c r="AA138" s="56">
        <f t="shared" ref="AA138:AF138" si="266">SUM(AA139:AA144)</f>
        <v>0</v>
      </c>
      <c r="AB138" s="56">
        <f t="shared" si="266"/>
        <v>0</v>
      </c>
      <c r="AC138" s="56">
        <f t="shared" si="266"/>
        <v>0</v>
      </c>
      <c r="AD138" s="56">
        <f t="shared" si="266"/>
        <v>267</v>
      </c>
      <c r="AE138" s="56">
        <f t="shared" si="266"/>
        <v>278</v>
      </c>
      <c r="AF138" s="56">
        <f t="shared" si="266"/>
        <v>289</v>
      </c>
    </row>
    <row r="139" spans="1:32" s="7" customFormat="1" ht="162" hidden="1" customHeight="1" x14ac:dyDescent="0.25">
      <c r="A139" s="50" t="s">
        <v>470</v>
      </c>
      <c r="B139" s="99"/>
      <c r="C139" s="100"/>
      <c r="D139" s="52" t="s">
        <v>475</v>
      </c>
      <c r="E139" s="167" t="s">
        <v>503</v>
      </c>
      <c r="F139" s="86">
        <v>1</v>
      </c>
      <c r="G139" s="86">
        <v>1</v>
      </c>
      <c r="H139" s="86">
        <v>1</v>
      </c>
      <c r="I139" s="86"/>
      <c r="J139" s="86"/>
      <c r="K139" s="86"/>
      <c r="L139" s="59">
        <f t="shared" si="151"/>
        <v>1</v>
      </c>
      <c r="M139" s="59">
        <f t="shared" si="151"/>
        <v>1</v>
      </c>
      <c r="N139" s="59">
        <f t="shared" si="151"/>
        <v>1</v>
      </c>
      <c r="O139" s="59"/>
      <c r="P139" s="59"/>
      <c r="Q139" s="59"/>
      <c r="R139" s="59">
        <f t="shared" ref="R139:T144" si="267">L139+O139</f>
        <v>1</v>
      </c>
      <c r="S139" s="59">
        <f t="shared" si="267"/>
        <v>1</v>
      </c>
      <c r="T139" s="59">
        <f t="shared" si="267"/>
        <v>1</v>
      </c>
      <c r="U139" s="59"/>
      <c r="V139" s="59"/>
      <c r="W139" s="59"/>
      <c r="X139" s="59">
        <f t="shared" ref="X139:Z144" si="268">R139+U139</f>
        <v>1</v>
      </c>
      <c r="Y139" s="59">
        <f t="shared" si="268"/>
        <v>1</v>
      </c>
      <c r="Z139" s="59">
        <f t="shared" si="268"/>
        <v>1</v>
      </c>
      <c r="AA139" s="59"/>
      <c r="AB139" s="59"/>
      <c r="AC139" s="59"/>
      <c r="AD139" s="59">
        <f t="shared" ref="AD139:AD144" si="269">X139+AA139</f>
        <v>1</v>
      </c>
      <c r="AE139" s="59">
        <f t="shared" ref="AE139:AE144" si="270">Y139+AB139</f>
        <v>1</v>
      </c>
      <c r="AF139" s="59">
        <f t="shared" ref="AF139:AF144" si="271">Z139+AC139</f>
        <v>1</v>
      </c>
    </row>
    <row r="140" spans="1:32" s="7" customFormat="1" ht="99" hidden="1" customHeight="1" x14ac:dyDescent="0.25">
      <c r="A140" s="50" t="s">
        <v>470</v>
      </c>
      <c r="B140" s="99"/>
      <c r="C140" s="100"/>
      <c r="D140" s="148" t="s">
        <v>474</v>
      </c>
      <c r="E140" s="150" t="s">
        <v>504</v>
      </c>
      <c r="F140" s="86">
        <v>4</v>
      </c>
      <c r="G140" s="86">
        <v>5</v>
      </c>
      <c r="H140" s="86">
        <v>6</v>
      </c>
      <c r="I140" s="86"/>
      <c r="J140" s="86"/>
      <c r="K140" s="86"/>
      <c r="L140" s="149">
        <f t="shared" si="151"/>
        <v>4</v>
      </c>
      <c r="M140" s="149">
        <f t="shared" si="151"/>
        <v>5</v>
      </c>
      <c r="N140" s="149">
        <f t="shared" si="151"/>
        <v>6</v>
      </c>
      <c r="O140" s="149"/>
      <c r="P140" s="149"/>
      <c r="Q140" s="149"/>
      <c r="R140" s="149">
        <f t="shared" si="267"/>
        <v>4</v>
      </c>
      <c r="S140" s="149">
        <f t="shared" si="267"/>
        <v>5</v>
      </c>
      <c r="T140" s="149">
        <f t="shared" si="267"/>
        <v>6</v>
      </c>
      <c r="U140" s="149"/>
      <c r="V140" s="149"/>
      <c r="W140" s="149"/>
      <c r="X140" s="149">
        <f t="shared" si="268"/>
        <v>4</v>
      </c>
      <c r="Y140" s="149">
        <f t="shared" si="268"/>
        <v>5</v>
      </c>
      <c r="Z140" s="149">
        <f t="shared" si="268"/>
        <v>6</v>
      </c>
      <c r="AA140" s="59"/>
      <c r="AB140" s="149"/>
      <c r="AC140" s="149"/>
      <c r="AD140" s="149">
        <f t="shared" si="269"/>
        <v>4</v>
      </c>
      <c r="AE140" s="149">
        <f t="shared" si="270"/>
        <v>5</v>
      </c>
      <c r="AF140" s="149">
        <f t="shared" si="271"/>
        <v>6</v>
      </c>
    </row>
    <row r="141" spans="1:32" s="81" customFormat="1" ht="103.5" hidden="1" customHeight="1" x14ac:dyDescent="0.25">
      <c r="A141" s="50" t="s">
        <v>470</v>
      </c>
      <c r="B141" s="105"/>
      <c r="C141" s="106"/>
      <c r="D141" s="148" t="s">
        <v>432</v>
      </c>
      <c r="E141" s="150" t="s">
        <v>433</v>
      </c>
      <c r="F141" s="86">
        <v>5</v>
      </c>
      <c r="G141" s="86">
        <v>6</v>
      </c>
      <c r="H141" s="86">
        <v>7</v>
      </c>
      <c r="I141" s="86"/>
      <c r="J141" s="86"/>
      <c r="K141" s="86"/>
      <c r="L141" s="149">
        <f t="shared" si="151"/>
        <v>5</v>
      </c>
      <c r="M141" s="149">
        <f t="shared" si="151"/>
        <v>6</v>
      </c>
      <c r="N141" s="149">
        <f t="shared" si="151"/>
        <v>7</v>
      </c>
      <c r="O141" s="149"/>
      <c r="P141" s="149"/>
      <c r="Q141" s="149"/>
      <c r="R141" s="149">
        <f t="shared" si="267"/>
        <v>5</v>
      </c>
      <c r="S141" s="149">
        <f t="shared" si="267"/>
        <v>6</v>
      </c>
      <c r="T141" s="149">
        <f t="shared" si="267"/>
        <v>7</v>
      </c>
      <c r="U141" s="149"/>
      <c r="V141" s="149"/>
      <c r="W141" s="149"/>
      <c r="X141" s="149">
        <f t="shared" si="268"/>
        <v>5</v>
      </c>
      <c r="Y141" s="149">
        <f t="shared" si="268"/>
        <v>6</v>
      </c>
      <c r="Z141" s="149">
        <f t="shared" si="268"/>
        <v>7</v>
      </c>
      <c r="AA141" s="59"/>
      <c r="AB141" s="149"/>
      <c r="AC141" s="149"/>
      <c r="AD141" s="149">
        <f t="shared" si="269"/>
        <v>5</v>
      </c>
      <c r="AE141" s="149">
        <f t="shared" si="270"/>
        <v>6</v>
      </c>
      <c r="AF141" s="149">
        <f t="shared" si="271"/>
        <v>7</v>
      </c>
    </row>
    <row r="142" spans="1:32" s="81" customFormat="1" ht="117" hidden="1" customHeight="1" x14ac:dyDescent="0.25">
      <c r="A142" s="50" t="s">
        <v>471</v>
      </c>
      <c r="B142" s="105"/>
      <c r="C142" s="106"/>
      <c r="D142" s="148" t="s">
        <v>477</v>
      </c>
      <c r="E142" s="150" t="s">
        <v>505</v>
      </c>
      <c r="F142" s="86">
        <v>29</v>
      </c>
      <c r="G142" s="86">
        <v>30</v>
      </c>
      <c r="H142" s="86">
        <v>31</v>
      </c>
      <c r="I142" s="86"/>
      <c r="J142" s="86"/>
      <c r="K142" s="86"/>
      <c r="L142" s="149">
        <f t="shared" si="151"/>
        <v>29</v>
      </c>
      <c r="M142" s="149">
        <f t="shared" si="151"/>
        <v>30</v>
      </c>
      <c r="N142" s="149">
        <f t="shared" si="151"/>
        <v>31</v>
      </c>
      <c r="O142" s="149"/>
      <c r="P142" s="149"/>
      <c r="Q142" s="149"/>
      <c r="R142" s="149">
        <f t="shared" si="267"/>
        <v>29</v>
      </c>
      <c r="S142" s="149">
        <f t="shared" si="267"/>
        <v>30</v>
      </c>
      <c r="T142" s="149">
        <f t="shared" si="267"/>
        <v>31</v>
      </c>
      <c r="U142" s="149"/>
      <c r="V142" s="149"/>
      <c r="W142" s="149"/>
      <c r="X142" s="149">
        <f t="shared" si="268"/>
        <v>29</v>
      </c>
      <c r="Y142" s="149">
        <f t="shared" si="268"/>
        <v>30</v>
      </c>
      <c r="Z142" s="149">
        <f t="shared" si="268"/>
        <v>31</v>
      </c>
      <c r="AA142" s="59"/>
      <c r="AB142" s="149"/>
      <c r="AC142" s="149"/>
      <c r="AD142" s="149">
        <f t="shared" si="269"/>
        <v>29</v>
      </c>
      <c r="AE142" s="149">
        <f t="shared" si="270"/>
        <v>30</v>
      </c>
      <c r="AF142" s="149">
        <f t="shared" si="271"/>
        <v>31</v>
      </c>
    </row>
    <row r="143" spans="1:32" s="81" customFormat="1" ht="172.5" hidden="1" customHeight="1" x14ac:dyDescent="0.25">
      <c r="A143" s="50" t="s">
        <v>471</v>
      </c>
      <c r="B143" s="105"/>
      <c r="C143" s="106"/>
      <c r="D143" s="148" t="s">
        <v>476</v>
      </c>
      <c r="E143" s="150" t="s">
        <v>506</v>
      </c>
      <c r="F143" s="86">
        <v>12</v>
      </c>
      <c r="G143" s="86">
        <v>13</v>
      </c>
      <c r="H143" s="86">
        <v>14</v>
      </c>
      <c r="I143" s="86"/>
      <c r="J143" s="86"/>
      <c r="K143" s="86"/>
      <c r="L143" s="149">
        <f t="shared" si="151"/>
        <v>12</v>
      </c>
      <c r="M143" s="149">
        <f t="shared" si="151"/>
        <v>13</v>
      </c>
      <c r="N143" s="149">
        <f t="shared" si="151"/>
        <v>14</v>
      </c>
      <c r="O143" s="149"/>
      <c r="P143" s="149"/>
      <c r="Q143" s="149"/>
      <c r="R143" s="149">
        <f t="shared" si="267"/>
        <v>12</v>
      </c>
      <c r="S143" s="149">
        <f t="shared" si="267"/>
        <v>13</v>
      </c>
      <c r="T143" s="149">
        <f t="shared" si="267"/>
        <v>14</v>
      </c>
      <c r="U143" s="149"/>
      <c r="V143" s="149"/>
      <c r="W143" s="149"/>
      <c r="X143" s="149">
        <f t="shared" si="268"/>
        <v>12</v>
      </c>
      <c r="Y143" s="149">
        <f t="shared" si="268"/>
        <v>13</v>
      </c>
      <c r="Z143" s="149">
        <f t="shared" si="268"/>
        <v>14</v>
      </c>
      <c r="AA143" s="59"/>
      <c r="AB143" s="149"/>
      <c r="AC143" s="149"/>
      <c r="AD143" s="149">
        <f t="shared" si="269"/>
        <v>12</v>
      </c>
      <c r="AE143" s="149">
        <f t="shared" si="270"/>
        <v>13</v>
      </c>
      <c r="AF143" s="149">
        <f t="shared" si="271"/>
        <v>14</v>
      </c>
    </row>
    <row r="144" spans="1:32" s="81" customFormat="1" ht="103.5" hidden="1" customHeight="1" x14ac:dyDescent="0.25">
      <c r="A144" s="50" t="s">
        <v>471</v>
      </c>
      <c r="B144" s="105"/>
      <c r="C144" s="106"/>
      <c r="D144" s="148" t="s">
        <v>474</v>
      </c>
      <c r="E144" s="150" t="s">
        <v>504</v>
      </c>
      <c r="F144" s="86">
        <v>216</v>
      </c>
      <c r="G144" s="86">
        <v>223</v>
      </c>
      <c r="H144" s="86">
        <v>230</v>
      </c>
      <c r="I144" s="86"/>
      <c r="J144" s="86"/>
      <c r="K144" s="86"/>
      <c r="L144" s="149">
        <f t="shared" si="151"/>
        <v>216</v>
      </c>
      <c r="M144" s="149">
        <f t="shared" si="151"/>
        <v>223</v>
      </c>
      <c r="N144" s="149">
        <f t="shared" si="151"/>
        <v>230</v>
      </c>
      <c r="O144" s="149"/>
      <c r="P144" s="149"/>
      <c r="Q144" s="149"/>
      <c r="R144" s="149">
        <f t="shared" si="267"/>
        <v>216</v>
      </c>
      <c r="S144" s="149">
        <f t="shared" si="267"/>
        <v>223</v>
      </c>
      <c r="T144" s="149">
        <f t="shared" si="267"/>
        <v>230</v>
      </c>
      <c r="U144" s="149"/>
      <c r="V144" s="149"/>
      <c r="W144" s="149"/>
      <c r="X144" s="149">
        <f t="shared" si="268"/>
        <v>216</v>
      </c>
      <c r="Y144" s="149">
        <f t="shared" si="268"/>
        <v>223</v>
      </c>
      <c r="Z144" s="149">
        <f t="shared" si="268"/>
        <v>230</v>
      </c>
      <c r="AA144" s="59"/>
      <c r="AB144" s="149"/>
      <c r="AC144" s="149"/>
      <c r="AD144" s="149">
        <f t="shared" si="269"/>
        <v>216</v>
      </c>
      <c r="AE144" s="149">
        <f t="shared" si="270"/>
        <v>223</v>
      </c>
      <c r="AF144" s="149">
        <f t="shared" si="271"/>
        <v>230</v>
      </c>
    </row>
    <row r="145" spans="1:32" s="7" customFormat="1" ht="87.75" customHeight="1" x14ac:dyDescent="0.25">
      <c r="A145" s="19"/>
      <c r="B145" s="99"/>
      <c r="C145" s="100"/>
      <c r="D145" s="242" t="s">
        <v>303</v>
      </c>
      <c r="E145" s="247" t="s">
        <v>395</v>
      </c>
      <c r="F145" s="241">
        <f t="shared" ref="F145:AF145" si="272">F146</f>
        <v>29</v>
      </c>
      <c r="G145" s="241">
        <f t="shared" si="272"/>
        <v>30</v>
      </c>
      <c r="H145" s="241">
        <f t="shared" si="272"/>
        <v>31</v>
      </c>
      <c r="I145" s="241">
        <f t="shared" si="272"/>
        <v>0</v>
      </c>
      <c r="J145" s="241">
        <f t="shared" si="272"/>
        <v>0</v>
      </c>
      <c r="K145" s="241">
        <f t="shared" si="272"/>
        <v>0</v>
      </c>
      <c r="L145" s="56">
        <f t="shared" si="272"/>
        <v>29</v>
      </c>
      <c r="M145" s="56">
        <f t="shared" si="272"/>
        <v>30</v>
      </c>
      <c r="N145" s="56">
        <f t="shared" si="272"/>
        <v>31</v>
      </c>
      <c r="O145" s="56">
        <f t="shared" si="272"/>
        <v>0</v>
      </c>
      <c r="P145" s="56">
        <f t="shared" si="272"/>
        <v>0</v>
      </c>
      <c r="Q145" s="56">
        <f t="shared" si="272"/>
        <v>0</v>
      </c>
      <c r="R145" s="56">
        <f t="shared" si="272"/>
        <v>29</v>
      </c>
      <c r="S145" s="56">
        <f t="shared" si="272"/>
        <v>30</v>
      </c>
      <c r="T145" s="56">
        <f t="shared" si="272"/>
        <v>31</v>
      </c>
      <c r="U145" s="56">
        <f t="shared" si="272"/>
        <v>0</v>
      </c>
      <c r="V145" s="56">
        <f t="shared" si="272"/>
        <v>0</v>
      </c>
      <c r="W145" s="56">
        <f t="shared" si="272"/>
        <v>0</v>
      </c>
      <c r="X145" s="56">
        <f t="shared" si="272"/>
        <v>29</v>
      </c>
      <c r="Y145" s="56">
        <f t="shared" si="272"/>
        <v>30</v>
      </c>
      <c r="Z145" s="56">
        <f t="shared" si="272"/>
        <v>31</v>
      </c>
      <c r="AA145" s="56">
        <f t="shared" si="272"/>
        <v>0</v>
      </c>
      <c r="AB145" s="56">
        <f t="shared" si="272"/>
        <v>0</v>
      </c>
      <c r="AC145" s="56">
        <f t="shared" si="272"/>
        <v>0</v>
      </c>
      <c r="AD145" s="56">
        <f t="shared" si="272"/>
        <v>29</v>
      </c>
      <c r="AE145" s="56">
        <f t="shared" si="272"/>
        <v>30</v>
      </c>
      <c r="AF145" s="56">
        <f t="shared" si="272"/>
        <v>31</v>
      </c>
    </row>
    <row r="146" spans="1:32" s="7" customFormat="1" ht="116.25" customHeight="1" x14ac:dyDescent="0.25">
      <c r="A146" s="19"/>
      <c r="B146" s="99"/>
      <c r="C146" s="100"/>
      <c r="D146" s="242" t="s">
        <v>296</v>
      </c>
      <c r="E146" s="244" t="s">
        <v>396</v>
      </c>
      <c r="F146" s="245">
        <f t="shared" ref="F146:Z146" si="273">SUM(F147:F151)</f>
        <v>29</v>
      </c>
      <c r="G146" s="245">
        <f t="shared" si="273"/>
        <v>30</v>
      </c>
      <c r="H146" s="245">
        <f t="shared" si="273"/>
        <v>31</v>
      </c>
      <c r="I146" s="245">
        <f t="shared" si="273"/>
        <v>0</v>
      </c>
      <c r="J146" s="245">
        <f t="shared" si="273"/>
        <v>0</v>
      </c>
      <c r="K146" s="245">
        <f t="shared" si="273"/>
        <v>0</v>
      </c>
      <c r="L146" s="266">
        <f t="shared" si="273"/>
        <v>29</v>
      </c>
      <c r="M146" s="266">
        <f t="shared" si="273"/>
        <v>30</v>
      </c>
      <c r="N146" s="266">
        <f t="shared" si="273"/>
        <v>31</v>
      </c>
      <c r="O146" s="266">
        <f t="shared" si="273"/>
        <v>0</v>
      </c>
      <c r="P146" s="266">
        <f t="shared" si="273"/>
        <v>0</v>
      </c>
      <c r="Q146" s="266">
        <f t="shared" si="273"/>
        <v>0</v>
      </c>
      <c r="R146" s="266">
        <f t="shared" si="273"/>
        <v>29</v>
      </c>
      <c r="S146" s="266">
        <f t="shared" si="273"/>
        <v>30</v>
      </c>
      <c r="T146" s="266">
        <f t="shared" si="273"/>
        <v>31</v>
      </c>
      <c r="U146" s="266">
        <f t="shared" si="273"/>
        <v>0</v>
      </c>
      <c r="V146" s="266">
        <f t="shared" si="273"/>
        <v>0</v>
      </c>
      <c r="W146" s="266">
        <f t="shared" si="273"/>
        <v>0</v>
      </c>
      <c r="X146" s="266">
        <f t="shared" si="273"/>
        <v>29</v>
      </c>
      <c r="Y146" s="266">
        <f t="shared" si="273"/>
        <v>30</v>
      </c>
      <c r="Z146" s="266">
        <f t="shared" si="273"/>
        <v>31</v>
      </c>
      <c r="AA146" s="246">
        <f t="shared" ref="AA146:AF146" si="274">SUM(AA147:AA151)</f>
        <v>0</v>
      </c>
      <c r="AB146" s="266">
        <f t="shared" si="274"/>
        <v>0</v>
      </c>
      <c r="AC146" s="266">
        <f t="shared" si="274"/>
        <v>0</v>
      </c>
      <c r="AD146" s="266">
        <f t="shared" si="274"/>
        <v>29</v>
      </c>
      <c r="AE146" s="266">
        <f t="shared" si="274"/>
        <v>30</v>
      </c>
      <c r="AF146" s="266">
        <f t="shared" si="274"/>
        <v>31</v>
      </c>
    </row>
    <row r="147" spans="1:32" s="7" customFormat="1" ht="112.5" hidden="1" customHeight="1" x14ac:dyDescent="0.25">
      <c r="A147" s="50" t="s">
        <v>470</v>
      </c>
      <c r="B147" s="99"/>
      <c r="C147" s="100"/>
      <c r="D147" s="148" t="s">
        <v>478</v>
      </c>
      <c r="E147" s="150" t="s">
        <v>507</v>
      </c>
      <c r="F147" s="86"/>
      <c r="G147" s="86"/>
      <c r="H147" s="86"/>
      <c r="I147" s="86"/>
      <c r="J147" s="86"/>
      <c r="K147" s="86"/>
      <c r="L147" s="149">
        <f t="shared" ref="L147:N209" si="275">F147+I147</f>
        <v>0</v>
      </c>
      <c r="M147" s="149">
        <f t="shared" si="275"/>
        <v>0</v>
      </c>
      <c r="N147" s="149">
        <f t="shared" si="275"/>
        <v>0</v>
      </c>
      <c r="O147" s="149"/>
      <c r="P147" s="149"/>
      <c r="Q147" s="149"/>
      <c r="R147" s="149">
        <f t="shared" ref="R147:T151" si="276">L147+O147</f>
        <v>0</v>
      </c>
      <c r="S147" s="149">
        <f t="shared" si="276"/>
        <v>0</v>
      </c>
      <c r="T147" s="149">
        <f t="shared" si="276"/>
        <v>0</v>
      </c>
      <c r="U147" s="149"/>
      <c r="V147" s="149"/>
      <c r="W147" s="149"/>
      <c r="X147" s="149">
        <f t="shared" ref="X147:Z151" si="277">R147+U147</f>
        <v>0</v>
      </c>
      <c r="Y147" s="149">
        <f t="shared" si="277"/>
        <v>0</v>
      </c>
      <c r="Z147" s="149">
        <f t="shared" si="277"/>
        <v>0</v>
      </c>
      <c r="AA147" s="59"/>
      <c r="AB147" s="149"/>
      <c r="AC147" s="149"/>
      <c r="AD147" s="149">
        <f t="shared" ref="AD147:AD151" si="278">X147+AA147</f>
        <v>0</v>
      </c>
      <c r="AE147" s="149">
        <f t="shared" ref="AE147:AE151" si="279">Y147+AB147</f>
        <v>0</v>
      </c>
      <c r="AF147" s="149">
        <f t="shared" ref="AF147:AF151" si="280">Z147+AC147</f>
        <v>0</v>
      </c>
    </row>
    <row r="148" spans="1:32" s="7" customFormat="1" ht="117.75" hidden="1" customHeight="1" x14ac:dyDescent="0.25">
      <c r="A148" s="50" t="s">
        <v>470</v>
      </c>
      <c r="B148" s="99"/>
      <c r="C148" s="100"/>
      <c r="D148" s="148" t="s">
        <v>434</v>
      </c>
      <c r="E148" s="150" t="s">
        <v>508</v>
      </c>
      <c r="F148" s="86">
        <v>2</v>
      </c>
      <c r="G148" s="86">
        <v>2</v>
      </c>
      <c r="H148" s="86">
        <v>2</v>
      </c>
      <c r="I148" s="86"/>
      <c r="J148" s="86"/>
      <c r="K148" s="86"/>
      <c r="L148" s="149">
        <f t="shared" si="275"/>
        <v>2</v>
      </c>
      <c r="M148" s="149">
        <f t="shared" si="275"/>
        <v>2</v>
      </c>
      <c r="N148" s="149">
        <f t="shared" si="275"/>
        <v>2</v>
      </c>
      <c r="O148" s="149"/>
      <c r="P148" s="149"/>
      <c r="Q148" s="149"/>
      <c r="R148" s="149">
        <f t="shared" si="276"/>
        <v>2</v>
      </c>
      <c r="S148" s="149">
        <f t="shared" si="276"/>
        <v>2</v>
      </c>
      <c r="T148" s="149">
        <f t="shared" si="276"/>
        <v>2</v>
      </c>
      <c r="U148" s="149"/>
      <c r="V148" s="149"/>
      <c r="W148" s="149"/>
      <c r="X148" s="149">
        <f t="shared" si="277"/>
        <v>2</v>
      </c>
      <c r="Y148" s="149">
        <f t="shared" si="277"/>
        <v>2</v>
      </c>
      <c r="Z148" s="149">
        <f t="shared" si="277"/>
        <v>2</v>
      </c>
      <c r="AA148" s="59"/>
      <c r="AB148" s="149"/>
      <c r="AC148" s="149"/>
      <c r="AD148" s="149">
        <f t="shared" si="278"/>
        <v>2</v>
      </c>
      <c r="AE148" s="149">
        <f t="shared" si="279"/>
        <v>2</v>
      </c>
      <c r="AF148" s="149">
        <f t="shared" si="280"/>
        <v>2</v>
      </c>
    </row>
    <row r="149" spans="1:32" s="7" customFormat="1" ht="153" hidden="1" customHeight="1" x14ac:dyDescent="0.25">
      <c r="A149" s="19">
        <v>874</v>
      </c>
      <c r="B149" s="99"/>
      <c r="C149" s="100"/>
      <c r="D149" s="148" t="s">
        <v>478</v>
      </c>
      <c r="E149" s="150" t="s">
        <v>507</v>
      </c>
      <c r="F149" s="86">
        <v>5</v>
      </c>
      <c r="G149" s="86">
        <v>5</v>
      </c>
      <c r="H149" s="86">
        <v>5</v>
      </c>
      <c r="I149" s="86"/>
      <c r="J149" s="86"/>
      <c r="K149" s="86"/>
      <c r="L149" s="149">
        <f t="shared" si="275"/>
        <v>5</v>
      </c>
      <c r="M149" s="149">
        <f t="shared" si="275"/>
        <v>5</v>
      </c>
      <c r="N149" s="149">
        <f t="shared" si="275"/>
        <v>5</v>
      </c>
      <c r="O149" s="149"/>
      <c r="P149" s="149"/>
      <c r="Q149" s="149"/>
      <c r="R149" s="149">
        <f t="shared" si="276"/>
        <v>5</v>
      </c>
      <c r="S149" s="149">
        <f t="shared" si="276"/>
        <v>5</v>
      </c>
      <c r="T149" s="149">
        <f t="shared" si="276"/>
        <v>5</v>
      </c>
      <c r="U149" s="149"/>
      <c r="V149" s="149"/>
      <c r="W149" s="149"/>
      <c r="X149" s="149">
        <f t="shared" si="277"/>
        <v>5</v>
      </c>
      <c r="Y149" s="149">
        <f t="shared" si="277"/>
        <v>5</v>
      </c>
      <c r="Z149" s="149">
        <f t="shared" si="277"/>
        <v>5</v>
      </c>
      <c r="AA149" s="59"/>
      <c r="AB149" s="149"/>
      <c r="AC149" s="149"/>
      <c r="AD149" s="149">
        <f t="shared" si="278"/>
        <v>5</v>
      </c>
      <c r="AE149" s="149">
        <f t="shared" si="279"/>
        <v>5</v>
      </c>
      <c r="AF149" s="149">
        <f t="shared" si="280"/>
        <v>5</v>
      </c>
    </row>
    <row r="150" spans="1:32" s="7" customFormat="1" ht="126.75" hidden="1" customHeight="1" x14ac:dyDescent="0.25">
      <c r="A150" s="19">
        <v>874</v>
      </c>
      <c r="B150" s="99"/>
      <c r="C150" s="100"/>
      <c r="D150" s="148" t="s">
        <v>434</v>
      </c>
      <c r="E150" s="150" t="s">
        <v>508</v>
      </c>
      <c r="F150" s="86">
        <v>22</v>
      </c>
      <c r="G150" s="86">
        <v>23</v>
      </c>
      <c r="H150" s="86">
        <v>24</v>
      </c>
      <c r="I150" s="86"/>
      <c r="J150" s="86"/>
      <c r="K150" s="86"/>
      <c r="L150" s="149">
        <f t="shared" si="275"/>
        <v>22</v>
      </c>
      <c r="M150" s="149">
        <f t="shared" si="275"/>
        <v>23</v>
      </c>
      <c r="N150" s="149">
        <f t="shared" si="275"/>
        <v>24</v>
      </c>
      <c r="O150" s="149"/>
      <c r="P150" s="149"/>
      <c r="Q150" s="149"/>
      <c r="R150" s="149">
        <f t="shared" si="276"/>
        <v>22</v>
      </c>
      <c r="S150" s="149">
        <f t="shared" si="276"/>
        <v>23</v>
      </c>
      <c r="T150" s="149">
        <f t="shared" si="276"/>
        <v>24</v>
      </c>
      <c r="U150" s="149"/>
      <c r="V150" s="149"/>
      <c r="W150" s="149"/>
      <c r="X150" s="149">
        <f t="shared" si="277"/>
        <v>22</v>
      </c>
      <c r="Y150" s="149">
        <f t="shared" si="277"/>
        <v>23</v>
      </c>
      <c r="Z150" s="149">
        <f t="shared" si="277"/>
        <v>24</v>
      </c>
      <c r="AA150" s="59"/>
      <c r="AB150" s="149"/>
      <c r="AC150" s="149"/>
      <c r="AD150" s="149">
        <f t="shared" si="278"/>
        <v>22</v>
      </c>
      <c r="AE150" s="149">
        <f t="shared" si="279"/>
        <v>23</v>
      </c>
      <c r="AF150" s="149">
        <f t="shared" si="280"/>
        <v>24</v>
      </c>
    </row>
    <row r="151" spans="1:32" s="7" customFormat="1" ht="126" hidden="1" customHeight="1" x14ac:dyDescent="0.25">
      <c r="A151" s="19">
        <v>874</v>
      </c>
      <c r="B151" s="99"/>
      <c r="C151" s="100"/>
      <c r="D151" s="148" t="s">
        <v>479</v>
      </c>
      <c r="E151" s="150" t="s">
        <v>510</v>
      </c>
      <c r="F151" s="86"/>
      <c r="G151" s="86"/>
      <c r="H151" s="86"/>
      <c r="I151" s="86"/>
      <c r="J151" s="86"/>
      <c r="K151" s="86"/>
      <c r="L151" s="149">
        <f t="shared" si="275"/>
        <v>0</v>
      </c>
      <c r="M151" s="149">
        <f t="shared" si="275"/>
        <v>0</v>
      </c>
      <c r="N151" s="149">
        <f t="shared" si="275"/>
        <v>0</v>
      </c>
      <c r="O151" s="149"/>
      <c r="P151" s="149"/>
      <c r="Q151" s="149"/>
      <c r="R151" s="149">
        <f t="shared" si="276"/>
        <v>0</v>
      </c>
      <c r="S151" s="149">
        <f t="shared" si="276"/>
        <v>0</v>
      </c>
      <c r="T151" s="149">
        <f t="shared" si="276"/>
        <v>0</v>
      </c>
      <c r="U151" s="149"/>
      <c r="V151" s="149"/>
      <c r="W151" s="149"/>
      <c r="X151" s="149">
        <f t="shared" si="277"/>
        <v>0</v>
      </c>
      <c r="Y151" s="149">
        <f t="shared" si="277"/>
        <v>0</v>
      </c>
      <c r="Z151" s="149">
        <f t="shared" si="277"/>
        <v>0</v>
      </c>
      <c r="AA151" s="59"/>
      <c r="AB151" s="149"/>
      <c r="AC151" s="149"/>
      <c r="AD151" s="149">
        <f t="shared" si="278"/>
        <v>0</v>
      </c>
      <c r="AE151" s="149">
        <f t="shared" si="279"/>
        <v>0</v>
      </c>
      <c r="AF151" s="149">
        <f t="shared" si="280"/>
        <v>0</v>
      </c>
    </row>
    <row r="152" spans="1:32" s="7" customFormat="1" ht="90" customHeight="1" x14ac:dyDescent="0.25">
      <c r="A152" s="19"/>
      <c r="B152" s="99"/>
      <c r="C152" s="100"/>
      <c r="D152" s="242" t="s">
        <v>435</v>
      </c>
      <c r="E152" s="247" t="s">
        <v>436</v>
      </c>
      <c r="F152" s="245">
        <f>F153+F156</f>
        <v>444</v>
      </c>
      <c r="G152" s="245">
        <f>G153+G156</f>
        <v>461</v>
      </c>
      <c r="H152" s="245">
        <f>H153+H156</f>
        <v>479</v>
      </c>
      <c r="I152" s="245">
        <f t="shared" ref="I152:Z152" si="281">I153+I156</f>
        <v>0</v>
      </c>
      <c r="J152" s="245">
        <f t="shared" si="281"/>
        <v>0</v>
      </c>
      <c r="K152" s="245">
        <f t="shared" si="281"/>
        <v>0</v>
      </c>
      <c r="L152" s="266">
        <f t="shared" si="281"/>
        <v>444</v>
      </c>
      <c r="M152" s="266">
        <f t="shared" si="281"/>
        <v>461</v>
      </c>
      <c r="N152" s="266">
        <f t="shared" si="281"/>
        <v>479</v>
      </c>
      <c r="O152" s="266">
        <f t="shared" si="281"/>
        <v>0</v>
      </c>
      <c r="P152" s="266">
        <f t="shared" si="281"/>
        <v>0</v>
      </c>
      <c r="Q152" s="266">
        <f t="shared" si="281"/>
        <v>0</v>
      </c>
      <c r="R152" s="266">
        <f t="shared" si="281"/>
        <v>444</v>
      </c>
      <c r="S152" s="266">
        <f t="shared" si="281"/>
        <v>461</v>
      </c>
      <c r="T152" s="266">
        <f t="shared" si="281"/>
        <v>479</v>
      </c>
      <c r="U152" s="266">
        <f t="shared" si="281"/>
        <v>0</v>
      </c>
      <c r="V152" s="266">
        <f t="shared" si="281"/>
        <v>0</v>
      </c>
      <c r="W152" s="266">
        <f t="shared" si="281"/>
        <v>0</v>
      </c>
      <c r="X152" s="266">
        <f t="shared" si="281"/>
        <v>444</v>
      </c>
      <c r="Y152" s="266">
        <f t="shared" si="281"/>
        <v>461</v>
      </c>
      <c r="Z152" s="266">
        <f t="shared" si="281"/>
        <v>479</v>
      </c>
      <c r="AA152" s="246">
        <f t="shared" ref="AA152:AF152" si="282">AA153+AA156</f>
        <v>0</v>
      </c>
      <c r="AB152" s="266">
        <f t="shared" si="282"/>
        <v>0</v>
      </c>
      <c r="AC152" s="266">
        <f t="shared" si="282"/>
        <v>0</v>
      </c>
      <c r="AD152" s="266">
        <f t="shared" si="282"/>
        <v>444</v>
      </c>
      <c r="AE152" s="266">
        <f t="shared" si="282"/>
        <v>461</v>
      </c>
      <c r="AF152" s="266">
        <f t="shared" si="282"/>
        <v>479</v>
      </c>
    </row>
    <row r="153" spans="1:32" s="7" customFormat="1" ht="125.25" customHeight="1" x14ac:dyDescent="0.25">
      <c r="A153" s="19"/>
      <c r="B153" s="99"/>
      <c r="C153" s="100"/>
      <c r="D153" s="242" t="s">
        <v>360</v>
      </c>
      <c r="E153" s="244" t="s">
        <v>397</v>
      </c>
      <c r="F153" s="245">
        <f>F154+F155</f>
        <v>361</v>
      </c>
      <c r="G153" s="245">
        <f>G154+G155</f>
        <v>375</v>
      </c>
      <c r="H153" s="245">
        <f>H154+H155</f>
        <v>390</v>
      </c>
      <c r="I153" s="245">
        <f t="shared" ref="I153:Z153" si="283">I154+I155</f>
        <v>0</v>
      </c>
      <c r="J153" s="245">
        <f t="shared" si="283"/>
        <v>0</v>
      </c>
      <c r="K153" s="245">
        <f t="shared" si="283"/>
        <v>0</v>
      </c>
      <c r="L153" s="266">
        <f t="shared" si="283"/>
        <v>361</v>
      </c>
      <c r="M153" s="266">
        <f t="shared" si="283"/>
        <v>375</v>
      </c>
      <c r="N153" s="266">
        <f t="shared" si="283"/>
        <v>390</v>
      </c>
      <c r="O153" s="266">
        <f t="shared" si="283"/>
        <v>0</v>
      </c>
      <c r="P153" s="266">
        <f t="shared" si="283"/>
        <v>0</v>
      </c>
      <c r="Q153" s="266">
        <f t="shared" si="283"/>
        <v>0</v>
      </c>
      <c r="R153" s="266">
        <f t="shared" si="283"/>
        <v>361</v>
      </c>
      <c r="S153" s="266">
        <f t="shared" si="283"/>
        <v>375</v>
      </c>
      <c r="T153" s="266">
        <f t="shared" si="283"/>
        <v>390</v>
      </c>
      <c r="U153" s="266">
        <f t="shared" si="283"/>
        <v>0</v>
      </c>
      <c r="V153" s="266">
        <f t="shared" si="283"/>
        <v>0</v>
      </c>
      <c r="W153" s="266">
        <f t="shared" si="283"/>
        <v>0</v>
      </c>
      <c r="X153" s="266">
        <f t="shared" si="283"/>
        <v>361</v>
      </c>
      <c r="Y153" s="266">
        <f t="shared" si="283"/>
        <v>375</v>
      </c>
      <c r="Z153" s="266">
        <f t="shared" si="283"/>
        <v>390</v>
      </c>
      <c r="AA153" s="246">
        <f t="shared" ref="AA153:AF153" si="284">AA154+AA155</f>
        <v>0</v>
      </c>
      <c r="AB153" s="266">
        <f t="shared" si="284"/>
        <v>0</v>
      </c>
      <c r="AC153" s="266">
        <f t="shared" si="284"/>
        <v>0</v>
      </c>
      <c r="AD153" s="266">
        <f t="shared" si="284"/>
        <v>361</v>
      </c>
      <c r="AE153" s="266">
        <f t="shared" si="284"/>
        <v>375</v>
      </c>
      <c r="AF153" s="266">
        <f t="shared" si="284"/>
        <v>390</v>
      </c>
    </row>
    <row r="154" spans="1:32" s="7" customFormat="1" ht="171.75" hidden="1" customHeight="1" x14ac:dyDescent="0.25">
      <c r="A154" s="19">
        <v>874</v>
      </c>
      <c r="B154" s="99"/>
      <c r="C154" s="100"/>
      <c r="D154" s="148" t="s">
        <v>480</v>
      </c>
      <c r="E154" s="150" t="s">
        <v>511</v>
      </c>
      <c r="F154" s="86">
        <v>250</v>
      </c>
      <c r="G154" s="86">
        <v>260</v>
      </c>
      <c r="H154" s="86">
        <v>270</v>
      </c>
      <c r="I154" s="86"/>
      <c r="J154" s="86"/>
      <c r="K154" s="86"/>
      <c r="L154" s="149">
        <f t="shared" si="275"/>
        <v>250</v>
      </c>
      <c r="M154" s="149">
        <f t="shared" si="275"/>
        <v>260</v>
      </c>
      <c r="N154" s="149">
        <f t="shared" si="275"/>
        <v>270</v>
      </c>
      <c r="O154" s="149"/>
      <c r="P154" s="149"/>
      <c r="Q154" s="149"/>
      <c r="R154" s="149">
        <f t="shared" ref="R154:T155" si="285">L154+O154</f>
        <v>250</v>
      </c>
      <c r="S154" s="149">
        <f t="shared" si="285"/>
        <v>260</v>
      </c>
      <c r="T154" s="149">
        <f t="shared" si="285"/>
        <v>270</v>
      </c>
      <c r="U154" s="149"/>
      <c r="V154" s="149"/>
      <c r="W154" s="149"/>
      <c r="X154" s="149">
        <f t="shared" ref="X154:Z155" si="286">R154+U154</f>
        <v>250</v>
      </c>
      <c r="Y154" s="149">
        <f t="shared" si="286"/>
        <v>260</v>
      </c>
      <c r="Z154" s="149">
        <f t="shared" si="286"/>
        <v>270</v>
      </c>
      <c r="AA154" s="59"/>
      <c r="AB154" s="149"/>
      <c r="AC154" s="149"/>
      <c r="AD154" s="149">
        <f t="shared" ref="AD154:AD155" si="287">X154+AA154</f>
        <v>250</v>
      </c>
      <c r="AE154" s="149">
        <f t="shared" ref="AE154:AE155" si="288">Y154+AB154</f>
        <v>260</v>
      </c>
      <c r="AF154" s="149">
        <f t="shared" ref="AF154:AF155" si="289">Z154+AC154</f>
        <v>270</v>
      </c>
    </row>
    <row r="155" spans="1:32" s="7" customFormat="1" ht="210" hidden="1" customHeight="1" x14ac:dyDescent="0.25">
      <c r="A155" s="19">
        <v>874</v>
      </c>
      <c r="B155" s="99"/>
      <c r="C155" s="100"/>
      <c r="D155" s="148" t="s">
        <v>437</v>
      </c>
      <c r="E155" s="150" t="s">
        <v>512</v>
      </c>
      <c r="F155" s="86">
        <v>111</v>
      </c>
      <c r="G155" s="86">
        <v>115</v>
      </c>
      <c r="H155" s="86">
        <v>120</v>
      </c>
      <c r="I155" s="86"/>
      <c r="J155" s="86"/>
      <c r="K155" s="86"/>
      <c r="L155" s="149">
        <f t="shared" si="275"/>
        <v>111</v>
      </c>
      <c r="M155" s="149">
        <f t="shared" si="275"/>
        <v>115</v>
      </c>
      <c r="N155" s="149">
        <f t="shared" si="275"/>
        <v>120</v>
      </c>
      <c r="O155" s="149"/>
      <c r="P155" s="149"/>
      <c r="Q155" s="149"/>
      <c r="R155" s="149">
        <f t="shared" si="285"/>
        <v>111</v>
      </c>
      <c r="S155" s="149">
        <f t="shared" si="285"/>
        <v>115</v>
      </c>
      <c r="T155" s="149">
        <f t="shared" si="285"/>
        <v>120</v>
      </c>
      <c r="U155" s="149"/>
      <c r="V155" s="149"/>
      <c r="W155" s="149"/>
      <c r="X155" s="149">
        <f t="shared" si="286"/>
        <v>111</v>
      </c>
      <c r="Y155" s="149">
        <f t="shared" si="286"/>
        <v>115</v>
      </c>
      <c r="Z155" s="149">
        <f t="shared" si="286"/>
        <v>120</v>
      </c>
      <c r="AA155" s="59"/>
      <c r="AB155" s="149"/>
      <c r="AC155" s="149"/>
      <c r="AD155" s="149">
        <f t="shared" si="287"/>
        <v>111</v>
      </c>
      <c r="AE155" s="149">
        <f t="shared" si="288"/>
        <v>115</v>
      </c>
      <c r="AF155" s="149">
        <f t="shared" si="289"/>
        <v>120</v>
      </c>
    </row>
    <row r="156" spans="1:32" s="7" customFormat="1" ht="118.5" customHeight="1" x14ac:dyDescent="0.25">
      <c r="A156" s="107"/>
      <c r="B156" s="99"/>
      <c r="C156" s="100"/>
      <c r="D156" s="242" t="s">
        <v>438</v>
      </c>
      <c r="E156" s="244" t="s">
        <v>439</v>
      </c>
      <c r="F156" s="245">
        <f t="shared" ref="F156:AF156" si="290">F157</f>
        <v>83</v>
      </c>
      <c r="G156" s="245">
        <f t="shared" si="290"/>
        <v>86</v>
      </c>
      <c r="H156" s="245">
        <f t="shared" si="290"/>
        <v>89</v>
      </c>
      <c r="I156" s="245">
        <f t="shared" si="290"/>
        <v>0</v>
      </c>
      <c r="J156" s="245">
        <f t="shared" si="290"/>
        <v>0</v>
      </c>
      <c r="K156" s="245">
        <f t="shared" si="290"/>
        <v>0</v>
      </c>
      <c r="L156" s="246">
        <f t="shared" si="290"/>
        <v>83</v>
      </c>
      <c r="M156" s="246">
        <f t="shared" si="290"/>
        <v>86</v>
      </c>
      <c r="N156" s="246">
        <f t="shared" si="290"/>
        <v>89</v>
      </c>
      <c r="O156" s="246">
        <f t="shared" si="290"/>
        <v>0</v>
      </c>
      <c r="P156" s="246">
        <f t="shared" si="290"/>
        <v>0</v>
      </c>
      <c r="Q156" s="246">
        <f t="shared" si="290"/>
        <v>0</v>
      </c>
      <c r="R156" s="246">
        <f t="shared" si="290"/>
        <v>83</v>
      </c>
      <c r="S156" s="246">
        <f t="shared" si="290"/>
        <v>86</v>
      </c>
      <c r="T156" s="246">
        <f t="shared" si="290"/>
        <v>89</v>
      </c>
      <c r="U156" s="246">
        <f t="shared" si="290"/>
        <v>0</v>
      </c>
      <c r="V156" s="246">
        <f t="shared" si="290"/>
        <v>0</v>
      </c>
      <c r="W156" s="246">
        <f t="shared" si="290"/>
        <v>0</v>
      </c>
      <c r="X156" s="246">
        <f t="shared" si="290"/>
        <v>83</v>
      </c>
      <c r="Y156" s="246">
        <f t="shared" si="290"/>
        <v>86</v>
      </c>
      <c r="Z156" s="246">
        <f t="shared" si="290"/>
        <v>89</v>
      </c>
      <c r="AA156" s="246">
        <f t="shared" si="290"/>
        <v>0</v>
      </c>
      <c r="AB156" s="246">
        <f t="shared" si="290"/>
        <v>0</v>
      </c>
      <c r="AC156" s="246">
        <f t="shared" si="290"/>
        <v>0</v>
      </c>
      <c r="AD156" s="246">
        <f t="shared" si="290"/>
        <v>83</v>
      </c>
      <c r="AE156" s="246">
        <f t="shared" si="290"/>
        <v>86</v>
      </c>
      <c r="AF156" s="246">
        <f t="shared" si="290"/>
        <v>89</v>
      </c>
    </row>
    <row r="157" spans="1:32" s="7" customFormat="1" ht="85.5" hidden="1" customHeight="1" x14ac:dyDescent="0.25">
      <c r="A157" s="19">
        <v>905</v>
      </c>
      <c r="B157" s="99"/>
      <c r="C157" s="100"/>
      <c r="D157" s="148" t="s">
        <v>438</v>
      </c>
      <c r="E157" s="150" t="s">
        <v>439</v>
      </c>
      <c r="F157" s="86">
        <v>83</v>
      </c>
      <c r="G157" s="86">
        <v>86</v>
      </c>
      <c r="H157" s="86">
        <v>89</v>
      </c>
      <c r="I157" s="86"/>
      <c r="J157" s="86"/>
      <c r="K157" s="86"/>
      <c r="L157" s="149">
        <f t="shared" si="275"/>
        <v>83</v>
      </c>
      <c r="M157" s="149">
        <f t="shared" si="275"/>
        <v>86</v>
      </c>
      <c r="N157" s="149">
        <f t="shared" si="275"/>
        <v>89</v>
      </c>
      <c r="O157" s="149"/>
      <c r="P157" s="149"/>
      <c r="Q157" s="149"/>
      <c r="R157" s="149">
        <f t="shared" ref="R157:T159" si="291">L157+O157</f>
        <v>83</v>
      </c>
      <c r="S157" s="149">
        <f t="shared" si="291"/>
        <v>86</v>
      </c>
      <c r="T157" s="149">
        <f t="shared" si="291"/>
        <v>89</v>
      </c>
      <c r="U157" s="149"/>
      <c r="V157" s="149"/>
      <c r="W157" s="149"/>
      <c r="X157" s="149">
        <f t="shared" ref="X157:Z159" si="292">R157+U157</f>
        <v>83</v>
      </c>
      <c r="Y157" s="149">
        <f t="shared" si="292"/>
        <v>86</v>
      </c>
      <c r="Z157" s="149">
        <f t="shared" si="292"/>
        <v>89</v>
      </c>
      <c r="AA157" s="59"/>
      <c r="AB157" s="149"/>
      <c r="AC157" s="149"/>
      <c r="AD157" s="149">
        <f t="shared" ref="AD157:AD159" si="293">X157+AA157</f>
        <v>83</v>
      </c>
      <c r="AE157" s="149">
        <f t="shared" ref="AE157:AE159" si="294">Y157+AB157</f>
        <v>86</v>
      </c>
      <c r="AF157" s="149">
        <f t="shared" ref="AF157:AF159" si="295">Z157+AC157</f>
        <v>89</v>
      </c>
    </row>
    <row r="158" spans="1:32" s="7" customFormat="1" ht="56.25" hidden="1" customHeight="1" x14ac:dyDescent="0.25">
      <c r="A158" s="19"/>
      <c r="B158" s="99"/>
      <c r="C158" s="100"/>
      <c r="D158" s="84" t="s">
        <v>304</v>
      </c>
      <c r="E158" s="85" t="s">
        <v>398</v>
      </c>
      <c r="F158" s="86"/>
      <c r="G158" s="86"/>
      <c r="H158" s="86"/>
      <c r="I158" s="86"/>
      <c r="J158" s="86"/>
      <c r="K158" s="86"/>
      <c r="L158" s="86">
        <f t="shared" si="275"/>
        <v>0</v>
      </c>
      <c r="M158" s="86">
        <f t="shared" si="275"/>
        <v>0</v>
      </c>
      <c r="N158" s="86">
        <f t="shared" si="275"/>
        <v>0</v>
      </c>
      <c r="O158" s="86"/>
      <c r="P158" s="86"/>
      <c r="Q158" s="86"/>
      <c r="R158" s="86">
        <f t="shared" si="291"/>
        <v>0</v>
      </c>
      <c r="S158" s="86">
        <f t="shared" si="291"/>
        <v>0</v>
      </c>
      <c r="T158" s="86">
        <f t="shared" si="291"/>
        <v>0</v>
      </c>
      <c r="U158" s="86"/>
      <c r="V158" s="86"/>
      <c r="W158" s="86"/>
      <c r="X158" s="86">
        <f t="shared" si="292"/>
        <v>0</v>
      </c>
      <c r="Y158" s="86">
        <f t="shared" si="292"/>
        <v>0</v>
      </c>
      <c r="Z158" s="86">
        <f t="shared" si="292"/>
        <v>0</v>
      </c>
      <c r="AA158" s="59"/>
      <c r="AB158" s="86"/>
      <c r="AC158" s="86"/>
      <c r="AD158" s="86">
        <f t="shared" si="293"/>
        <v>0</v>
      </c>
      <c r="AE158" s="86">
        <f t="shared" si="294"/>
        <v>0</v>
      </c>
      <c r="AF158" s="86">
        <f t="shared" si="295"/>
        <v>0</v>
      </c>
    </row>
    <row r="159" spans="1:32" s="7" customFormat="1" ht="75" hidden="1" customHeight="1" x14ac:dyDescent="0.25">
      <c r="A159" s="12"/>
      <c r="B159" s="72"/>
      <c r="C159" s="73"/>
      <c r="D159" s="87" t="s">
        <v>291</v>
      </c>
      <c r="E159" s="95" t="s">
        <v>399</v>
      </c>
      <c r="F159" s="86"/>
      <c r="G159" s="86"/>
      <c r="H159" s="86"/>
      <c r="I159" s="86"/>
      <c r="J159" s="86"/>
      <c r="K159" s="86"/>
      <c r="L159" s="86">
        <f t="shared" si="275"/>
        <v>0</v>
      </c>
      <c r="M159" s="86">
        <f t="shared" si="275"/>
        <v>0</v>
      </c>
      <c r="N159" s="86">
        <f t="shared" si="275"/>
        <v>0</v>
      </c>
      <c r="O159" s="86"/>
      <c r="P159" s="86"/>
      <c r="Q159" s="86"/>
      <c r="R159" s="86">
        <f t="shared" si="291"/>
        <v>0</v>
      </c>
      <c r="S159" s="86">
        <f t="shared" si="291"/>
        <v>0</v>
      </c>
      <c r="T159" s="86">
        <f t="shared" si="291"/>
        <v>0</v>
      </c>
      <c r="U159" s="86"/>
      <c r="V159" s="86"/>
      <c r="W159" s="86"/>
      <c r="X159" s="86">
        <f t="shared" si="292"/>
        <v>0</v>
      </c>
      <c r="Y159" s="86">
        <f t="shared" si="292"/>
        <v>0</v>
      </c>
      <c r="Z159" s="86">
        <f t="shared" si="292"/>
        <v>0</v>
      </c>
      <c r="AA159" s="59"/>
      <c r="AB159" s="86"/>
      <c r="AC159" s="86"/>
      <c r="AD159" s="86">
        <f t="shared" si="293"/>
        <v>0</v>
      </c>
      <c r="AE159" s="86">
        <f t="shared" si="294"/>
        <v>0</v>
      </c>
      <c r="AF159" s="86">
        <f t="shared" si="295"/>
        <v>0</v>
      </c>
    </row>
    <row r="160" spans="1:32" s="7" customFormat="1" ht="97.5" customHeight="1" x14ac:dyDescent="0.25">
      <c r="A160" s="12"/>
      <c r="B160" s="72"/>
      <c r="C160" s="73"/>
      <c r="D160" s="238" t="s">
        <v>305</v>
      </c>
      <c r="E160" s="247" t="s">
        <v>400</v>
      </c>
      <c r="F160" s="241">
        <f t="shared" ref="F160:AF160" si="296">F161</f>
        <v>95</v>
      </c>
      <c r="G160" s="241">
        <f t="shared" si="296"/>
        <v>99</v>
      </c>
      <c r="H160" s="241">
        <f t="shared" si="296"/>
        <v>103</v>
      </c>
      <c r="I160" s="241">
        <f t="shared" si="296"/>
        <v>0</v>
      </c>
      <c r="J160" s="241">
        <f t="shared" si="296"/>
        <v>0</v>
      </c>
      <c r="K160" s="241">
        <f t="shared" si="296"/>
        <v>0</v>
      </c>
      <c r="L160" s="56">
        <f t="shared" si="296"/>
        <v>95</v>
      </c>
      <c r="M160" s="56">
        <f t="shared" si="296"/>
        <v>99</v>
      </c>
      <c r="N160" s="56">
        <f t="shared" si="296"/>
        <v>103</v>
      </c>
      <c r="O160" s="56">
        <f t="shared" si="296"/>
        <v>0</v>
      </c>
      <c r="P160" s="56">
        <f t="shared" si="296"/>
        <v>0</v>
      </c>
      <c r="Q160" s="56">
        <f t="shared" si="296"/>
        <v>0</v>
      </c>
      <c r="R160" s="56">
        <f t="shared" si="296"/>
        <v>95</v>
      </c>
      <c r="S160" s="56">
        <f t="shared" si="296"/>
        <v>99</v>
      </c>
      <c r="T160" s="56">
        <f t="shared" si="296"/>
        <v>103</v>
      </c>
      <c r="U160" s="56">
        <f t="shared" si="296"/>
        <v>0</v>
      </c>
      <c r="V160" s="56">
        <f t="shared" si="296"/>
        <v>0</v>
      </c>
      <c r="W160" s="56">
        <f t="shared" si="296"/>
        <v>0</v>
      </c>
      <c r="X160" s="56">
        <f t="shared" si="296"/>
        <v>95</v>
      </c>
      <c r="Y160" s="56">
        <f t="shared" si="296"/>
        <v>99</v>
      </c>
      <c r="Z160" s="56">
        <f t="shared" si="296"/>
        <v>103</v>
      </c>
      <c r="AA160" s="56">
        <f t="shared" si="296"/>
        <v>0</v>
      </c>
      <c r="AB160" s="56">
        <f t="shared" si="296"/>
        <v>0</v>
      </c>
      <c r="AC160" s="56">
        <f t="shared" si="296"/>
        <v>0</v>
      </c>
      <c r="AD160" s="56">
        <f t="shared" si="296"/>
        <v>95</v>
      </c>
      <c r="AE160" s="56">
        <f t="shared" si="296"/>
        <v>99</v>
      </c>
      <c r="AF160" s="56">
        <f t="shared" si="296"/>
        <v>103</v>
      </c>
    </row>
    <row r="161" spans="1:32" s="7" customFormat="1" ht="150" x14ac:dyDescent="0.25">
      <c r="A161" s="12"/>
      <c r="B161" s="72"/>
      <c r="C161" s="73"/>
      <c r="D161" s="238" t="s">
        <v>315</v>
      </c>
      <c r="E161" s="252" t="s">
        <v>401</v>
      </c>
      <c r="F161" s="245">
        <f t="shared" ref="F161:Z161" si="297">F162+F163+F164</f>
        <v>95</v>
      </c>
      <c r="G161" s="245">
        <f t="shared" si="297"/>
        <v>99</v>
      </c>
      <c r="H161" s="245">
        <f t="shared" si="297"/>
        <v>103</v>
      </c>
      <c r="I161" s="245">
        <f t="shared" si="297"/>
        <v>0</v>
      </c>
      <c r="J161" s="245">
        <f t="shared" si="297"/>
        <v>0</v>
      </c>
      <c r="K161" s="245">
        <f t="shared" si="297"/>
        <v>0</v>
      </c>
      <c r="L161" s="266">
        <f t="shared" si="297"/>
        <v>95</v>
      </c>
      <c r="M161" s="266">
        <f t="shared" si="297"/>
        <v>99</v>
      </c>
      <c r="N161" s="266">
        <f t="shared" si="297"/>
        <v>103</v>
      </c>
      <c r="O161" s="266">
        <f t="shared" si="297"/>
        <v>0</v>
      </c>
      <c r="P161" s="266">
        <f t="shared" si="297"/>
        <v>0</v>
      </c>
      <c r="Q161" s="266">
        <f t="shared" si="297"/>
        <v>0</v>
      </c>
      <c r="R161" s="266">
        <f t="shared" si="297"/>
        <v>95</v>
      </c>
      <c r="S161" s="266">
        <f t="shared" si="297"/>
        <v>99</v>
      </c>
      <c r="T161" s="266">
        <f t="shared" si="297"/>
        <v>103</v>
      </c>
      <c r="U161" s="266">
        <f t="shared" si="297"/>
        <v>0</v>
      </c>
      <c r="V161" s="266">
        <f t="shared" si="297"/>
        <v>0</v>
      </c>
      <c r="W161" s="266">
        <f t="shared" si="297"/>
        <v>0</v>
      </c>
      <c r="X161" s="266">
        <f t="shared" si="297"/>
        <v>95</v>
      </c>
      <c r="Y161" s="266">
        <f t="shared" si="297"/>
        <v>99</v>
      </c>
      <c r="Z161" s="266">
        <f t="shared" si="297"/>
        <v>103</v>
      </c>
      <c r="AA161" s="246">
        <f t="shared" ref="AA161:AF161" si="298">AA162+AA163+AA164</f>
        <v>0</v>
      </c>
      <c r="AB161" s="266">
        <f t="shared" si="298"/>
        <v>0</v>
      </c>
      <c r="AC161" s="266">
        <f t="shared" si="298"/>
        <v>0</v>
      </c>
      <c r="AD161" s="266">
        <f t="shared" si="298"/>
        <v>95</v>
      </c>
      <c r="AE161" s="266">
        <f t="shared" si="298"/>
        <v>99</v>
      </c>
      <c r="AF161" s="266">
        <f t="shared" si="298"/>
        <v>103</v>
      </c>
    </row>
    <row r="162" spans="1:32" s="7" customFormat="1" ht="131.25" hidden="1" customHeight="1" x14ac:dyDescent="0.25">
      <c r="A162" s="12">
        <v>874</v>
      </c>
      <c r="B162" s="72"/>
      <c r="C162" s="73"/>
      <c r="D162" s="151" t="s">
        <v>481</v>
      </c>
      <c r="E162" s="152" t="s">
        <v>513</v>
      </c>
      <c r="F162" s="86">
        <v>2</v>
      </c>
      <c r="G162" s="86">
        <v>2</v>
      </c>
      <c r="H162" s="86">
        <v>2</v>
      </c>
      <c r="I162" s="86"/>
      <c r="J162" s="86"/>
      <c r="K162" s="86"/>
      <c r="L162" s="149">
        <f t="shared" si="275"/>
        <v>2</v>
      </c>
      <c r="M162" s="149">
        <f t="shared" si="275"/>
        <v>2</v>
      </c>
      <c r="N162" s="149">
        <f t="shared" si="275"/>
        <v>2</v>
      </c>
      <c r="O162" s="149"/>
      <c r="P162" s="149"/>
      <c r="Q162" s="149"/>
      <c r="R162" s="149">
        <f t="shared" ref="R162:T164" si="299">L162+O162</f>
        <v>2</v>
      </c>
      <c r="S162" s="149">
        <f t="shared" si="299"/>
        <v>2</v>
      </c>
      <c r="T162" s="149">
        <f t="shared" si="299"/>
        <v>2</v>
      </c>
      <c r="U162" s="149"/>
      <c r="V162" s="149"/>
      <c r="W162" s="149"/>
      <c r="X162" s="149">
        <f t="shared" ref="X162:Z164" si="300">R162+U162</f>
        <v>2</v>
      </c>
      <c r="Y162" s="149">
        <f t="shared" si="300"/>
        <v>2</v>
      </c>
      <c r="Z162" s="149">
        <f t="shared" si="300"/>
        <v>2</v>
      </c>
      <c r="AA162" s="59"/>
      <c r="AB162" s="149"/>
      <c r="AC162" s="149"/>
      <c r="AD162" s="149">
        <f t="shared" ref="AD162:AD164" si="301">X162+AA162</f>
        <v>2</v>
      </c>
      <c r="AE162" s="149">
        <f t="shared" ref="AE162:AE164" si="302">Y162+AB162</f>
        <v>2</v>
      </c>
      <c r="AF162" s="149">
        <f t="shared" ref="AF162:AF164" si="303">Z162+AC162</f>
        <v>2</v>
      </c>
    </row>
    <row r="163" spans="1:32" s="7" customFormat="1" ht="93.75" hidden="1" customHeight="1" x14ac:dyDescent="0.25">
      <c r="A163" s="12">
        <v>874</v>
      </c>
      <c r="B163" s="72"/>
      <c r="C163" s="73"/>
      <c r="D163" s="151" t="s">
        <v>482</v>
      </c>
      <c r="E163" s="152" t="s">
        <v>514</v>
      </c>
      <c r="F163" s="86">
        <v>76</v>
      </c>
      <c r="G163" s="86">
        <v>79</v>
      </c>
      <c r="H163" s="86">
        <v>82</v>
      </c>
      <c r="I163" s="86"/>
      <c r="J163" s="86"/>
      <c r="K163" s="86"/>
      <c r="L163" s="149">
        <f t="shared" si="275"/>
        <v>76</v>
      </c>
      <c r="M163" s="149">
        <f t="shared" si="275"/>
        <v>79</v>
      </c>
      <c r="N163" s="149">
        <f t="shared" si="275"/>
        <v>82</v>
      </c>
      <c r="O163" s="149"/>
      <c r="P163" s="149"/>
      <c r="Q163" s="149"/>
      <c r="R163" s="149">
        <f t="shared" si="299"/>
        <v>76</v>
      </c>
      <c r="S163" s="149">
        <f t="shared" si="299"/>
        <v>79</v>
      </c>
      <c r="T163" s="149">
        <f t="shared" si="299"/>
        <v>82</v>
      </c>
      <c r="U163" s="149"/>
      <c r="V163" s="149"/>
      <c r="W163" s="149"/>
      <c r="X163" s="149">
        <f t="shared" si="300"/>
        <v>76</v>
      </c>
      <c r="Y163" s="149">
        <f t="shared" si="300"/>
        <v>79</v>
      </c>
      <c r="Z163" s="149">
        <f t="shared" si="300"/>
        <v>82</v>
      </c>
      <c r="AA163" s="59"/>
      <c r="AB163" s="149"/>
      <c r="AC163" s="149"/>
      <c r="AD163" s="149">
        <f t="shared" si="301"/>
        <v>76</v>
      </c>
      <c r="AE163" s="149">
        <f t="shared" si="302"/>
        <v>79</v>
      </c>
      <c r="AF163" s="149">
        <f t="shared" si="303"/>
        <v>82</v>
      </c>
    </row>
    <row r="164" spans="1:32" s="7" customFormat="1" ht="91.5" hidden="1" customHeight="1" x14ac:dyDescent="0.25">
      <c r="A164" s="12">
        <v>874</v>
      </c>
      <c r="B164" s="72"/>
      <c r="C164" s="73"/>
      <c r="D164" s="151" t="s">
        <v>440</v>
      </c>
      <c r="E164" s="152" t="s">
        <v>515</v>
      </c>
      <c r="F164" s="86">
        <v>17</v>
      </c>
      <c r="G164" s="86">
        <v>18</v>
      </c>
      <c r="H164" s="86">
        <v>19</v>
      </c>
      <c r="I164" s="86"/>
      <c r="J164" s="86"/>
      <c r="K164" s="86"/>
      <c r="L164" s="149">
        <f t="shared" si="275"/>
        <v>17</v>
      </c>
      <c r="M164" s="149">
        <f t="shared" si="275"/>
        <v>18</v>
      </c>
      <c r="N164" s="149">
        <f t="shared" si="275"/>
        <v>19</v>
      </c>
      <c r="O164" s="149"/>
      <c r="P164" s="149"/>
      <c r="Q164" s="149"/>
      <c r="R164" s="149">
        <f t="shared" si="299"/>
        <v>17</v>
      </c>
      <c r="S164" s="149">
        <f t="shared" si="299"/>
        <v>18</v>
      </c>
      <c r="T164" s="149">
        <f t="shared" si="299"/>
        <v>19</v>
      </c>
      <c r="U164" s="149"/>
      <c r="V164" s="149"/>
      <c r="W164" s="149"/>
      <c r="X164" s="149">
        <f t="shared" si="300"/>
        <v>17</v>
      </c>
      <c r="Y164" s="149">
        <f t="shared" si="300"/>
        <v>18</v>
      </c>
      <c r="Z164" s="149">
        <f t="shared" si="300"/>
        <v>19</v>
      </c>
      <c r="AA164" s="59"/>
      <c r="AB164" s="149"/>
      <c r="AC164" s="149"/>
      <c r="AD164" s="149">
        <f t="shared" si="301"/>
        <v>17</v>
      </c>
      <c r="AE164" s="149">
        <f t="shared" si="302"/>
        <v>18</v>
      </c>
      <c r="AF164" s="149">
        <f t="shared" si="303"/>
        <v>19</v>
      </c>
    </row>
    <row r="165" spans="1:32" s="7" customFormat="1" ht="118.5" customHeight="1" x14ac:dyDescent="0.25">
      <c r="A165" s="12"/>
      <c r="B165" s="72"/>
      <c r="C165" s="73"/>
      <c r="D165" s="238" t="s">
        <v>441</v>
      </c>
      <c r="E165" s="253" t="s">
        <v>442</v>
      </c>
      <c r="F165" s="245">
        <f t="shared" ref="F165:AF165" si="304">F166</f>
        <v>97</v>
      </c>
      <c r="G165" s="245">
        <f t="shared" si="304"/>
        <v>101</v>
      </c>
      <c r="H165" s="245">
        <f t="shared" si="304"/>
        <v>105</v>
      </c>
      <c r="I165" s="245">
        <f t="shared" si="304"/>
        <v>0</v>
      </c>
      <c r="J165" s="245">
        <f t="shared" si="304"/>
        <v>0</v>
      </c>
      <c r="K165" s="245">
        <f t="shared" si="304"/>
        <v>0</v>
      </c>
      <c r="L165" s="246">
        <f t="shared" si="304"/>
        <v>97</v>
      </c>
      <c r="M165" s="246">
        <f t="shared" si="304"/>
        <v>101</v>
      </c>
      <c r="N165" s="246">
        <f t="shared" si="304"/>
        <v>105</v>
      </c>
      <c r="O165" s="246">
        <f t="shared" si="304"/>
        <v>0</v>
      </c>
      <c r="P165" s="246">
        <f t="shared" si="304"/>
        <v>0</v>
      </c>
      <c r="Q165" s="246">
        <f t="shared" si="304"/>
        <v>0</v>
      </c>
      <c r="R165" s="246">
        <f t="shared" si="304"/>
        <v>97</v>
      </c>
      <c r="S165" s="246">
        <f t="shared" si="304"/>
        <v>101</v>
      </c>
      <c r="T165" s="246">
        <f t="shared" si="304"/>
        <v>105</v>
      </c>
      <c r="U165" s="246">
        <f t="shared" si="304"/>
        <v>0</v>
      </c>
      <c r="V165" s="246">
        <f t="shared" si="304"/>
        <v>0</v>
      </c>
      <c r="W165" s="246">
        <f t="shared" si="304"/>
        <v>0</v>
      </c>
      <c r="X165" s="246">
        <f t="shared" si="304"/>
        <v>97</v>
      </c>
      <c r="Y165" s="246">
        <f t="shared" si="304"/>
        <v>101</v>
      </c>
      <c r="Z165" s="246">
        <f t="shared" si="304"/>
        <v>105</v>
      </c>
      <c r="AA165" s="246">
        <f t="shared" si="304"/>
        <v>0</v>
      </c>
      <c r="AB165" s="246">
        <f t="shared" si="304"/>
        <v>0</v>
      </c>
      <c r="AC165" s="246">
        <f t="shared" si="304"/>
        <v>0</v>
      </c>
      <c r="AD165" s="246">
        <f t="shared" si="304"/>
        <v>97</v>
      </c>
      <c r="AE165" s="246">
        <f t="shared" si="304"/>
        <v>101</v>
      </c>
      <c r="AF165" s="246">
        <f t="shared" si="304"/>
        <v>105</v>
      </c>
    </row>
    <row r="166" spans="1:32" s="7" customFormat="1" ht="162" customHeight="1" x14ac:dyDescent="0.25">
      <c r="A166" s="12"/>
      <c r="B166" s="72"/>
      <c r="C166" s="73"/>
      <c r="D166" s="238" t="s">
        <v>361</v>
      </c>
      <c r="E166" s="252" t="s">
        <v>402</v>
      </c>
      <c r="F166" s="245">
        <f t="shared" ref="F166:H166" si="305">SUM(F167:F170)</f>
        <v>97</v>
      </c>
      <c r="G166" s="245">
        <f t="shared" si="305"/>
        <v>101</v>
      </c>
      <c r="H166" s="245">
        <f t="shared" si="305"/>
        <v>105</v>
      </c>
      <c r="I166" s="245"/>
      <c r="J166" s="245"/>
      <c r="K166" s="245"/>
      <c r="L166" s="266">
        <f t="shared" si="275"/>
        <v>97</v>
      </c>
      <c r="M166" s="266">
        <f t="shared" si="275"/>
        <v>101</v>
      </c>
      <c r="N166" s="266">
        <f t="shared" si="275"/>
        <v>105</v>
      </c>
      <c r="O166" s="266"/>
      <c r="P166" s="266"/>
      <c r="Q166" s="266"/>
      <c r="R166" s="266">
        <f t="shared" ref="R166:T170" si="306">L166+O166</f>
        <v>97</v>
      </c>
      <c r="S166" s="266">
        <f t="shared" si="306"/>
        <v>101</v>
      </c>
      <c r="T166" s="266">
        <f t="shared" si="306"/>
        <v>105</v>
      </c>
      <c r="U166" s="266"/>
      <c r="V166" s="266"/>
      <c r="W166" s="266"/>
      <c r="X166" s="266">
        <f t="shared" ref="X166:Z170" si="307">R166+U166</f>
        <v>97</v>
      </c>
      <c r="Y166" s="266">
        <f t="shared" si="307"/>
        <v>101</v>
      </c>
      <c r="Z166" s="266">
        <f t="shared" si="307"/>
        <v>105</v>
      </c>
      <c r="AA166" s="246"/>
      <c r="AB166" s="266"/>
      <c r="AC166" s="266"/>
      <c r="AD166" s="266">
        <f t="shared" ref="AD166:AD170" si="308">X166+AA166</f>
        <v>97</v>
      </c>
      <c r="AE166" s="266">
        <f t="shared" ref="AE166:AE170" si="309">Y166+AB166</f>
        <v>101</v>
      </c>
      <c r="AF166" s="266">
        <f t="shared" ref="AF166:AF170" si="310">Z166+AC166</f>
        <v>105</v>
      </c>
    </row>
    <row r="167" spans="1:32" s="7" customFormat="1" ht="114" hidden="1" customHeight="1" x14ac:dyDescent="0.25">
      <c r="A167" s="12">
        <v>874</v>
      </c>
      <c r="B167" s="72"/>
      <c r="C167" s="73"/>
      <c r="D167" s="151" t="s">
        <v>443</v>
      </c>
      <c r="E167" s="152" t="s">
        <v>516</v>
      </c>
      <c r="F167" s="86">
        <v>4</v>
      </c>
      <c r="G167" s="86">
        <v>4</v>
      </c>
      <c r="H167" s="86">
        <v>4</v>
      </c>
      <c r="I167" s="86"/>
      <c r="J167" s="86"/>
      <c r="K167" s="86"/>
      <c r="L167" s="149">
        <f t="shared" si="275"/>
        <v>4</v>
      </c>
      <c r="M167" s="149">
        <f t="shared" si="275"/>
        <v>4</v>
      </c>
      <c r="N167" s="149">
        <f t="shared" si="275"/>
        <v>4</v>
      </c>
      <c r="O167" s="149"/>
      <c r="P167" s="149"/>
      <c r="Q167" s="149"/>
      <c r="R167" s="149">
        <f t="shared" si="306"/>
        <v>4</v>
      </c>
      <c r="S167" s="149">
        <f t="shared" si="306"/>
        <v>4</v>
      </c>
      <c r="T167" s="149">
        <f t="shared" si="306"/>
        <v>4</v>
      </c>
      <c r="U167" s="149"/>
      <c r="V167" s="149"/>
      <c r="W167" s="149"/>
      <c r="X167" s="149">
        <f t="shared" si="307"/>
        <v>4</v>
      </c>
      <c r="Y167" s="149">
        <f t="shared" si="307"/>
        <v>4</v>
      </c>
      <c r="Z167" s="149">
        <f t="shared" si="307"/>
        <v>4</v>
      </c>
      <c r="AA167" s="59"/>
      <c r="AB167" s="149"/>
      <c r="AC167" s="149"/>
      <c r="AD167" s="149">
        <f t="shared" si="308"/>
        <v>4</v>
      </c>
      <c r="AE167" s="149">
        <f t="shared" si="309"/>
        <v>4</v>
      </c>
      <c r="AF167" s="149">
        <f t="shared" si="310"/>
        <v>4</v>
      </c>
    </row>
    <row r="168" spans="1:32" s="7" customFormat="1" ht="162" hidden="1" customHeight="1" x14ac:dyDescent="0.25">
      <c r="A168" s="12">
        <v>874</v>
      </c>
      <c r="B168" s="72"/>
      <c r="C168" s="73"/>
      <c r="D168" s="151" t="s">
        <v>483</v>
      </c>
      <c r="E168" s="152" t="s">
        <v>517</v>
      </c>
      <c r="F168" s="86">
        <v>4</v>
      </c>
      <c r="G168" s="86">
        <v>4</v>
      </c>
      <c r="H168" s="86">
        <v>4</v>
      </c>
      <c r="I168" s="86"/>
      <c r="J168" s="86"/>
      <c r="K168" s="86"/>
      <c r="L168" s="149">
        <f t="shared" si="275"/>
        <v>4</v>
      </c>
      <c r="M168" s="149">
        <f t="shared" si="275"/>
        <v>4</v>
      </c>
      <c r="N168" s="149">
        <f t="shared" si="275"/>
        <v>4</v>
      </c>
      <c r="O168" s="149"/>
      <c r="P168" s="149"/>
      <c r="Q168" s="149"/>
      <c r="R168" s="149">
        <f t="shared" si="306"/>
        <v>4</v>
      </c>
      <c r="S168" s="149">
        <f t="shared" si="306"/>
        <v>4</v>
      </c>
      <c r="T168" s="149">
        <f t="shared" si="306"/>
        <v>4</v>
      </c>
      <c r="U168" s="149"/>
      <c r="V168" s="149"/>
      <c r="W168" s="149"/>
      <c r="X168" s="149">
        <f t="shared" si="307"/>
        <v>4</v>
      </c>
      <c r="Y168" s="149">
        <f t="shared" si="307"/>
        <v>4</v>
      </c>
      <c r="Z168" s="149">
        <f t="shared" si="307"/>
        <v>4</v>
      </c>
      <c r="AA168" s="59"/>
      <c r="AB168" s="149"/>
      <c r="AC168" s="149"/>
      <c r="AD168" s="149">
        <f t="shared" si="308"/>
        <v>4</v>
      </c>
      <c r="AE168" s="149">
        <f t="shared" si="309"/>
        <v>4</v>
      </c>
      <c r="AF168" s="149">
        <f t="shared" si="310"/>
        <v>4</v>
      </c>
    </row>
    <row r="169" spans="1:32" s="7" customFormat="1" ht="173.25" hidden="1" customHeight="1" x14ac:dyDescent="0.25">
      <c r="A169" s="12">
        <v>874</v>
      </c>
      <c r="B169" s="72"/>
      <c r="C169" s="73"/>
      <c r="D169" s="151" t="s">
        <v>484</v>
      </c>
      <c r="E169" s="152" t="s">
        <v>518</v>
      </c>
      <c r="F169" s="86">
        <v>87</v>
      </c>
      <c r="G169" s="86">
        <v>91</v>
      </c>
      <c r="H169" s="86">
        <v>95</v>
      </c>
      <c r="I169" s="86"/>
      <c r="J169" s="86"/>
      <c r="K169" s="86"/>
      <c r="L169" s="149">
        <f t="shared" si="275"/>
        <v>87</v>
      </c>
      <c r="M169" s="149">
        <f t="shared" si="275"/>
        <v>91</v>
      </c>
      <c r="N169" s="149">
        <f t="shared" si="275"/>
        <v>95</v>
      </c>
      <c r="O169" s="149"/>
      <c r="P169" s="149"/>
      <c r="Q169" s="149"/>
      <c r="R169" s="149">
        <f t="shared" si="306"/>
        <v>87</v>
      </c>
      <c r="S169" s="149">
        <f t="shared" si="306"/>
        <v>91</v>
      </c>
      <c r="T169" s="149">
        <f t="shared" si="306"/>
        <v>95</v>
      </c>
      <c r="U169" s="149"/>
      <c r="V169" s="149"/>
      <c r="W169" s="149"/>
      <c r="X169" s="149">
        <f t="shared" si="307"/>
        <v>87</v>
      </c>
      <c r="Y169" s="149">
        <f t="shared" si="307"/>
        <v>91</v>
      </c>
      <c r="Z169" s="149">
        <f t="shared" si="307"/>
        <v>95</v>
      </c>
      <c r="AA169" s="59"/>
      <c r="AB169" s="149"/>
      <c r="AC169" s="149"/>
      <c r="AD169" s="149">
        <f t="shared" si="308"/>
        <v>87</v>
      </c>
      <c r="AE169" s="149">
        <f t="shared" si="309"/>
        <v>91</v>
      </c>
      <c r="AF169" s="149">
        <f t="shared" si="310"/>
        <v>95</v>
      </c>
    </row>
    <row r="170" spans="1:32" s="7" customFormat="1" ht="116.25" hidden="1" customHeight="1" x14ac:dyDescent="0.25">
      <c r="A170" s="12">
        <v>874</v>
      </c>
      <c r="B170" s="72"/>
      <c r="C170" s="73"/>
      <c r="D170" s="151" t="s">
        <v>444</v>
      </c>
      <c r="E170" s="152" t="s">
        <v>516</v>
      </c>
      <c r="F170" s="86">
        <v>2</v>
      </c>
      <c r="G170" s="86">
        <v>2</v>
      </c>
      <c r="H170" s="86">
        <v>2</v>
      </c>
      <c r="I170" s="86"/>
      <c r="J170" s="86"/>
      <c r="K170" s="86"/>
      <c r="L170" s="149">
        <f t="shared" si="275"/>
        <v>2</v>
      </c>
      <c r="M170" s="149">
        <f t="shared" si="275"/>
        <v>2</v>
      </c>
      <c r="N170" s="149">
        <f t="shared" si="275"/>
        <v>2</v>
      </c>
      <c r="O170" s="149"/>
      <c r="P170" s="149"/>
      <c r="Q170" s="149"/>
      <c r="R170" s="149">
        <f t="shared" si="306"/>
        <v>2</v>
      </c>
      <c r="S170" s="149">
        <f t="shared" si="306"/>
        <v>2</v>
      </c>
      <c r="T170" s="149">
        <f t="shared" si="306"/>
        <v>2</v>
      </c>
      <c r="U170" s="149"/>
      <c r="V170" s="149"/>
      <c r="W170" s="149"/>
      <c r="X170" s="149">
        <f t="shared" si="307"/>
        <v>2</v>
      </c>
      <c r="Y170" s="149">
        <f t="shared" si="307"/>
        <v>2</v>
      </c>
      <c r="Z170" s="149">
        <f t="shared" si="307"/>
        <v>2</v>
      </c>
      <c r="AA170" s="59"/>
      <c r="AB170" s="149"/>
      <c r="AC170" s="149"/>
      <c r="AD170" s="149">
        <f t="shared" si="308"/>
        <v>2</v>
      </c>
      <c r="AE170" s="149">
        <f t="shared" si="309"/>
        <v>2</v>
      </c>
      <c r="AF170" s="149">
        <f t="shared" si="310"/>
        <v>2</v>
      </c>
    </row>
    <row r="171" spans="1:32" s="7" customFormat="1" ht="96" customHeight="1" x14ac:dyDescent="0.25">
      <c r="A171" s="12"/>
      <c r="B171" s="72"/>
      <c r="C171" s="73"/>
      <c r="D171" s="267" t="s">
        <v>492</v>
      </c>
      <c r="E171" s="268" t="s">
        <v>493</v>
      </c>
      <c r="F171" s="245">
        <f t="shared" ref="F171:AF171" si="311">F172</f>
        <v>6</v>
      </c>
      <c r="G171" s="245">
        <f t="shared" si="311"/>
        <v>6</v>
      </c>
      <c r="H171" s="245">
        <f t="shared" si="311"/>
        <v>6</v>
      </c>
      <c r="I171" s="245">
        <f t="shared" si="311"/>
        <v>0</v>
      </c>
      <c r="J171" s="245">
        <f t="shared" si="311"/>
        <v>0</v>
      </c>
      <c r="K171" s="245">
        <f t="shared" si="311"/>
        <v>0</v>
      </c>
      <c r="L171" s="246">
        <f t="shared" si="311"/>
        <v>6</v>
      </c>
      <c r="M171" s="246">
        <f t="shared" si="311"/>
        <v>6</v>
      </c>
      <c r="N171" s="246">
        <f t="shared" si="311"/>
        <v>6</v>
      </c>
      <c r="O171" s="246">
        <f t="shared" si="311"/>
        <v>0</v>
      </c>
      <c r="P171" s="246">
        <f t="shared" si="311"/>
        <v>0</v>
      </c>
      <c r="Q171" s="246">
        <f t="shared" si="311"/>
        <v>0</v>
      </c>
      <c r="R171" s="246">
        <f t="shared" si="311"/>
        <v>6</v>
      </c>
      <c r="S171" s="246">
        <f t="shared" si="311"/>
        <v>6</v>
      </c>
      <c r="T171" s="246">
        <f t="shared" si="311"/>
        <v>6</v>
      </c>
      <c r="U171" s="246">
        <f t="shared" si="311"/>
        <v>0</v>
      </c>
      <c r="V171" s="246">
        <f t="shared" si="311"/>
        <v>0</v>
      </c>
      <c r="W171" s="246">
        <f t="shared" si="311"/>
        <v>0</v>
      </c>
      <c r="X171" s="246">
        <f t="shared" si="311"/>
        <v>6</v>
      </c>
      <c r="Y171" s="246">
        <f t="shared" si="311"/>
        <v>6</v>
      </c>
      <c r="Z171" s="246">
        <f t="shared" si="311"/>
        <v>6</v>
      </c>
      <c r="AA171" s="246">
        <f t="shared" si="311"/>
        <v>0</v>
      </c>
      <c r="AB171" s="246">
        <f t="shared" si="311"/>
        <v>0</v>
      </c>
      <c r="AC171" s="246">
        <f t="shared" si="311"/>
        <v>0</v>
      </c>
      <c r="AD171" s="246">
        <f t="shared" si="311"/>
        <v>6</v>
      </c>
      <c r="AE171" s="246">
        <f t="shared" si="311"/>
        <v>6</v>
      </c>
      <c r="AF171" s="246">
        <f t="shared" si="311"/>
        <v>6</v>
      </c>
    </row>
    <row r="172" spans="1:32" s="7" customFormat="1" ht="131.25" customHeight="1" x14ac:dyDescent="0.25">
      <c r="A172" s="12"/>
      <c r="B172" s="72"/>
      <c r="C172" s="73"/>
      <c r="D172" s="267" t="s">
        <v>494</v>
      </c>
      <c r="E172" s="269" t="s">
        <v>495</v>
      </c>
      <c r="F172" s="245">
        <f t="shared" ref="F172:Z172" si="312">SUM(F173:F175)</f>
        <v>6</v>
      </c>
      <c r="G172" s="245">
        <f t="shared" si="312"/>
        <v>6</v>
      </c>
      <c r="H172" s="245">
        <f t="shared" si="312"/>
        <v>6</v>
      </c>
      <c r="I172" s="245">
        <f t="shared" si="312"/>
        <v>0</v>
      </c>
      <c r="J172" s="245">
        <f t="shared" si="312"/>
        <v>0</v>
      </c>
      <c r="K172" s="245">
        <f t="shared" si="312"/>
        <v>0</v>
      </c>
      <c r="L172" s="246">
        <f t="shared" si="312"/>
        <v>6</v>
      </c>
      <c r="M172" s="246">
        <f t="shared" si="312"/>
        <v>6</v>
      </c>
      <c r="N172" s="246">
        <f t="shared" si="312"/>
        <v>6</v>
      </c>
      <c r="O172" s="246">
        <f t="shared" si="312"/>
        <v>0</v>
      </c>
      <c r="P172" s="246">
        <f t="shared" si="312"/>
        <v>0</v>
      </c>
      <c r="Q172" s="246">
        <f t="shared" si="312"/>
        <v>0</v>
      </c>
      <c r="R172" s="246">
        <f t="shared" si="312"/>
        <v>6</v>
      </c>
      <c r="S172" s="246">
        <f t="shared" si="312"/>
        <v>6</v>
      </c>
      <c r="T172" s="246">
        <f t="shared" si="312"/>
        <v>6</v>
      </c>
      <c r="U172" s="246">
        <f t="shared" si="312"/>
        <v>0</v>
      </c>
      <c r="V172" s="246">
        <f t="shared" si="312"/>
        <v>0</v>
      </c>
      <c r="W172" s="246">
        <f t="shared" si="312"/>
        <v>0</v>
      </c>
      <c r="X172" s="246">
        <f t="shared" si="312"/>
        <v>6</v>
      </c>
      <c r="Y172" s="246">
        <f t="shared" si="312"/>
        <v>6</v>
      </c>
      <c r="Z172" s="246">
        <f t="shared" si="312"/>
        <v>6</v>
      </c>
      <c r="AA172" s="246">
        <f t="shared" ref="AA172:AF172" si="313">SUM(AA173:AA175)</f>
        <v>0</v>
      </c>
      <c r="AB172" s="246">
        <f t="shared" si="313"/>
        <v>0</v>
      </c>
      <c r="AC172" s="246">
        <f t="shared" si="313"/>
        <v>0</v>
      </c>
      <c r="AD172" s="246">
        <f t="shared" si="313"/>
        <v>6</v>
      </c>
      <c r="AE172" s="246">
        <f t="shared" si="313"/>
        <v>6</v>
      </c>
      <c r="AF172" s="246">
        <f t="shared" si="313"/>
        <v>6</v>
      </c>
    </row>
    <row r="173" spans="1:32" s="7" customFormat="1" ht="135.75" hidden="1" customHeight="1" x14ac:dyDescent="0.25">
      <c r="A173" s="12">
        <v>874</v>
      </c>
      <c r="B173" s="72"/>
      <c r="C173" s="73"/>
      <c r="D173" s="108" t="s">
        <v>496</v>
      </c>
      <c r="E173" s="109" t="s">
        <v>531</v>
      </c>
      <c r="F173" s="86"/>
      <c r="G173" s="86"/>
      <c r="H173" s="86"/>
      <c r="I173" s="86"/>
      <c r="J173" s="86"/>
      <c r="K173" s="86"/>
      <c r="L173" s="86">
        <f t="shared" si="275"/>
        <v>0</v>
      </c>
      <c r="M173" s="86">
        <f t="shared" si="275"/>
        <v>0</v>
      </c>
      <c r="N173" s="86">
        <f t="shared" si="275"/>
        <v>0</v>
      </c>
      <c r="O173" s="86"/>
      <c r="P173" s="86"/>
      <c r="Q173" s="86"/>
      <c r="R173" s="86">
        <f t="shared" ref="R173:T175" si="314">L173+O173</f>
        <v>0</v>
      </c>
      <c r="S173" s="86">
        <f t="shared" si="314"/>
        <v>0</v>
      </c>
      <c r="T173" s="86">
        <f t="shared" si="314"/>
        <v>0</v>
      </c>
      <c r="U173" s="86"/>
      <c r="V173" s="86"/>
      <c r="W173" s="86"/>
      <c r="X173" s="86">
        <f t="shared" ref="X173:Z175" si="315">R173+U173</f>
        <v>0</v>
      </c>
      <c r="Y173" s="86">
        <f t="shared" si="315"/>
        <v>0</v>
      </c>
      <c r="Z173" s="86">
        <f t="shared" si="315"/>
        <v>0</v>
      </c>
      <c r="AA173" s="59"/>
      <c r="AB173" s="86"/>
      <c r="AC173" s="86"/>
      <c r="AD173" s="86">
        <f t="shared" ref="AD173:AD175" si="316">X173+AA173</f>
        <v>0</v>
      </c>
      <c r="AE173" s="86">
        <f t="shared" ref="AE173:AE175" si="317">Y173+AB173</f>
        <v>0</v>
      </c>
      <c r="AF173" s="86">
        <f t="shared" ref="AF173:AF175" si="318">Z173+AC173</f>
        <v>0</v>
      </c>
    </row>
    <row r="174" spans="1:32" s="7" customFormat="1" ht="142.5" hidden="1" customHeight="1" x14ac:dyDescent="0.25">
      <c r="A174" s="12">
        <v>874</v>
      </c>
      <c r="B174" s="72"/>
      <c r="C174" s="73"/>
      <c r="D174" s="153" t="s">
        <v>497</v>
      </c>
      <c r="E174" s="154" t="s">
        <v>530</v>
      </c>
      <c r="F174" s="86">
        <v>6</v>
      </c>
      <c r="G174" s="86">
        <v>6</v>
      </c>
      <c r="H174" s="86">
        <v>6</v>
      </c>
      <c r="I174" s="86"/>
      <c r="J174" s="86"/>
      <c r="K174" s="86"/>
      <c r="L174" s="149">
        <f t="shared" si="275"/>
        <v>6</v>
      </c>
      <c r="M174" s="149">
        <f t="shared" si="275"/>
        <v>6</v>
      </c>
      <c r="N174" s="149">
        <f t="shared" si="275"/>
        <v>6</v>
      </c>
      <c r="O174" s="149"/>
      <c r="P174" s="149"/>
      <c r="Q174" s="149"/>
      <c r="R174" s="149">
        <f t="shared" si="314"/>
        <v>6</v>
      </c>
      <c r="S174" s="149">
        <f t="shared" si="314"/>
        <v>6</v>
      </c>
      <c r="T174" s="149">
        <f t="shared" si="314"/>
        <v>6</v>
      </c>
      <c r="U174" s="149"/>
      <c r="V174" s="149"/>
      <c r="W174" s="149"/>
      <c r="X174" s="149">
        <f t="shared" si="315"/>
        <v>6</v>
      </c>
      <c r="Y174" s="149">
        <f t="shared" si="315"/>
        <v>6</v>
      </c>
      <c r="Z174" s="149">
        <f t="shared" si="315"/>
        <v>6</v>
      </c>
      <c r="AA174" s="59"/>
      <c r="AB174" s="149"/>
      <c r="AC174" s="149"/>
      <c r="AD174" s="149">
        <f t="shared" si="316"/>
        <v>6</v>
      </c>
      <c r="AE174" s="149">
        <f t="shared" si="317"/>
        <v>6</v>
      </c>
      <c r="AF174" s="149">
        <f t="shared" si="318"/>
        <v>6</v>
      </c>
    </row>
    <row r="175" spans="1:32" s="7" customFormat="1" ht="93" hidden="1" customHeight="1" x14ac:dyDescent="0.25">
      <c r="A175" s="12">
        <v>874</v>
      </c>
      <c r="B175" s="72"/>
      <c r="C175" s="73"/>
      <c r="D175" s="108" t="s">
        <v>498</v>
      </c>
      <c r="E175" s="109" t="s">
        <v>519</v>
      </c>
      <c r="F175" s="86"/>
      <c r="G175" s="86"/>
      <c r="H175" s="86"/>
      <c r="I175" s="86"/>
      <c r="J175" s="86"/>
      <c r="K175" s="86"/>
      <c r="L175" s="86">
        <f t="shared" si="275"/>
        <v>0</v>
      </c>
      <c r="M175" s="86">
        <f t="shared" si="275"/>
        <v>0</v>
      </c>
      <c r="N175" s="86">
        <f t="shared" si="275"/>
        <v>0</v>
      </c>
      <c r="O175" s="86"/>
      <c r="P175" s="86"/>
      <c r="Q175" s="86"/>
      <c r="R175" s="86">
        <f t="shared" si="314"/>
        <v>0</v>
      </c>
      <c r="S175" s="86">
        <f t="shared" si="314"/>
        <v>0</v>
      </c>
      <c r="T175" s="86">
        <f t="shared" si="314"/>
        <v>0</v>
      </c>
      <c r="U175" s="86"/>
      <c r="V175" s="86"/>
      <c r="W175" s="86"/>
      <c r="X175" s="86">
        <f t="shared" si="315"/>
        <v>0</v>
      </c>
      <c r="Y175" s="86">
        <f t="shared" si="315"/>
        <v>0</v>
      </c>
      <c r="Z175" s="86">
        <f t="shared" si="315"/>
        <v>0</v>
      </c>
      <c r="AA175" s="59"/>
      <c r="AB175" s="86"/>
      <c r="AC175" s="86"/>
      <c r="AD175" s="86">
        <f t="shared" si="316"/>
        <v>0</v>
      </c>
      <c r="AE175" s="86">
        <f t="shared" si="317"/>
        <v>0</v>
      </c>
      <c r="AF175" s="86">
        <f t="shared" si="318"/>
        <v>0</v>
      </c>
    </row>
    <row r="176" spans="1:32" s="7" customFormat="1" ht="85.5" customHeight="1" x14ac:dyDescent="0.25">
      <c r="A176" s="12"/>
      <c r="B176" s="72"/>
      <c r="C176" s="73"/>
      <c r="D176" s="238" t="s">
        <v>306</v>
      </c>
      <c r="E176" s="253" t="s">
        <v>403</v>
      </c>
      <c r="F176" s="241">
        <f t="shared" ref="F176:AF176" si="319">F177</f>
        <v>278</v>
      </c>
      <c r="G176" s="241">
        <f t="shared" si="319"/>
        <v>289</v>
      </c>
      <c r="H176" s="241">
        <f t="shared" si="319"/>
        <v>301</v>
      </c>
      <c r="I176" s="241">
        <f t="shared" si="319"/>
        <v>0</v>
      </c>
      <c r="J176" s="241">
        <f t="shared" si="319"/>
        <v>0</v>
      </c>
      <c r="K176" s="241">
        <f t="shared" si="319"/>
        <v>0</v>
      </c>
      <c r="L176" s="56">
        <f t="shared" si="319"/>
        <v>278</v>
      </c>
      <c r="M176" s="56">
        <f t="shared" si="319"/>
        <v>289</v>
      </c>
      <c r="N176" s="56">
        <f t="shared" si="319"/>
        <v>301</v>
      </c>
      <c r="O176" s="56">
        <f t="shared" si="319"/>
        <v>0</v>
      </c>
      <c r="P176" s="56">
        <f t="shared" si="319"/>
        <v>0</v>
      </c>
      <c r="Q176" s="56">
        <f t="shared" si="319"/>
        <v>0</v>
      </c>
      <c r="R176" s="56">
        <f t="shared" si="319"/>
        <v>278</v>
      </c>
      <c r="S176" s="56">
        <f t="shared" si="319"/>
        <v>289</v>
      </c>
      <c r="T176" s="56">
        <f t="shared" si="319"/>
        <v>301</v>
      </c>
      <c r="U176" s="56">
        <f t="shared" si="319"/>
        <v>0</v>
      </c>
      <c r="V176" s="56">
        <f t="shared" si="319"/>
        <v>0</v>
      </c>
      <c r="W176" s="56">
        <f t="shared" si="319"/>
        <v>0</v>
      </c>
      <c r="X176" s="56">
        <f t="shared" si="319"/>
        <v>278</v>
      </c>
      <c r="Y176" s="56">
        <f t="shared" si="319"/>
        <v>289</v>
      </c>
      <c r="Z176" s="56">
        <f t="shared" si="319"/>
        <v>301</v>
      </c>
      <c r="AA176" s="56">
        <f t="shared" si="319"/>
        <v>0</v>
      </c>
      <c r="AB176" s="56">
        <f t="shared" si="319"/>
        <v>0</v>
      </c>
      <c r="AC176" s="56">
        <f t="shared" si="319"/>
        <v>0</v>
      </c>
      <c r="AD176" s="56">
        <f t="shared" si="319"/>
        <v>278</v>
      </c>
      <c r="AE176" s="56">
        <f t="shared" si="319"/>
        <v>289</v>
      </c>
      <c r="AF176" s="56">
        <f t="shared" si="319"/>
        <v>301</v>
      </c>
    </row>
    <row r="177" spans="1:32" s="7" customFormat="1" ht="110.25" customHeight="1" x14ac:dyDescent="0.25">
      <c r="A177" s="12"/>
      <c r="B177" s="72"/>
      <c r="C177" s="73"/>
      <c r="D177" s="238" t="s">
        <v>297</v>
      </c>
      <c r="E177" s="244" t="s">
        <v>404</v>
      </c>
      <c r="F177" s="245">
        <f t="shared" ref="F177:Z177" si="320">SUM(F178:F184)</f>
        <v>278</v>
      </c>
      <c r="G177" s="245">
        <f t="shared" si="320"/>
        <v>289</v>
      </c>
      <c r="H177" s="245">
        <f t="shared" si="320"/>
        <v>301</v>
      </c>
      <c r="I177" s="245">
        <f t="shared" si="320"/>
        <v>0</v>
      </c>
      <c r="J177" s="245">
        <f t="shared" si="320"/>
        <v>0</v>
      </c>
      <c r="K177" s="245">
        <f t="shared" si="320"/>
        <v>0</v>
      </c>
      <c r="L177" s="266">
        <f t="shared" si="320"/>
        <v>278</v>
      </c>
      <c r="M177" s="266">
        <f t="shared" si="320"/>
        <v>289</v>
      </c>
      <c r="N177" s="266">
        <f t="shared" si="320"/>
        <v>301</v>
      </c>
      <c r="O177" s="266">
        <f t="shared" si="320"/>
        <v>0</v>
      </c>
      <c r="P177" s="266">
        <f t="shared" si="320"/>
        <v>0</v>
      </c>
      <c r="Q177" s="266">
        <f t="shared" si="320"/>
        <v>0</v>
      </c>
      <c r="R177" s="266">
        <f t="shared" si="320"/>
        <v>278</v>
      </c>
      <c r="S177" s="266">
        <f t="shared" si="320"/>
        <v>289</v>
      </c>
      <c r="T177" s="266">
        <f t="shared" si="320"/>
        <v>301</v>
      </c>
      <c r="U177" s="266">
        <f t="shared" si="320"/>
        <v>0</v>
      </c>
      <c r="V177" s="266">
        <f t="shared" si="320"/>
        <v>0</v>
      </c>
      <c r="W177" s="266">
        <f t="shared" si="320"/>
        <v>0</v>
      </c>
      <c r="X177" s="266">
        <f t="shared" si="320"/>
        <v>278</v>
      </c>
      <c r="Y177" s="266">
        <f t="shared" si="320"/>
        <v>289</v>
      </c>
      <c r="Z177" s="266">
        <f t="shared" si="320"/>
        <v>301</v>
      </c>
      <c r="AA177" s="246">
        <f t="shared" ref="AA177:AF177" si="321">SUM(AA178:AA184)</f>
        <v>0</v>
      </c>
      <c r="AB177" s="266">
        <f t="shared" si="321"/>
        <v>0</v>
      </c>
      <c r="AC177" s="266">
        <f t="shared" si="321"/>
        <v>0</v>
      </c>
      <c r="AD177" s="266">
        <f t="shared" si="321"/>
        <v>278</v>
      </c>
      <c r="AE177" s="266">
        <f t="shared" si="321"/>
        <v>289</v>
      </c>
      <c r="AF177" s="266">
        <f t="shared" si="321"/>
        <v>301</v>
      </c>
    </row>
    <row r="178" spans="1:32" s="7" customFormat="1" ht="81" hidden="1" customHeight="1" x14ac:dyDescent="0.25">
      <c r="A178" s="12">
        <v>857</v>
      </c>
      <c r="B178" s="72"/>
      <c r="C178" s="73"/>
      <c r="D178" s="151" t="s">
        <v>445</v>
      </c>
      <c r="E178" s="150" t="s">
        <v>520</v>
      </c>
      <c r="F178" s="86"/>
      <c r="G178" s="86"/>
      <c r="H178" s="86"/>
      <c r="I178" s="86"/>
      <c r="J178" s="86"/>
      <c r="K178" s="86"/>
      <c r="L178" s="149">
        <f t="shared" si="275"/>
        <v>0</v>
      </c>
      <c r="M178" s="149">
        <f t="shared" si="275"/>
        <v>0</v>
      </c>
      <c r="N178" s="149">
        <f t="shared" si="275"/>
        <v>0</v>
      </c>
      <c r="O178" s="149"/>
      <c r="P178" s="149"/>
      <c r="Q178" s="149"/>
      <c r="R178" s="149">
        <f t="shared" ref="R178:T184" si="322">L178+O178</f>
        <v>0</v>
      </c>
      <c r="S178" s="149">
        <f t="shared" si="322"/>
        <v>0</v>
      </c>
      <c r="T178" s="149">
        <f t="shared" si="322"/>
        <v>0</v>
      </c>
      <c r="U178" s="149"/>
      <c r="V178" s="149"/>
      <c r="W178" s="149"/>
      <c r="X178" s="149">
        <f t="shared" ref="X178:Z184" si="323">R178+U178</f>
        <v>0</v>
      </c>
      <c r="Y178" s="149">
        <f t="shared" si="323"/>
        <v>0</v>
      </c>
      <c r="Z178" s="149">
        <f t="shared" si="323"/>
        <v>0</v>
      </c>
      <c r="AA178" s="59"/>
      <c r="AB178" s="149"/>
      <c r="AC178" s="149"/>
      <c r="AD178" s="149">
        <f t="shared" ref="AD178:AD184" si="324">X178+AA178</f>
        <v>0</v>
      </c>
      <c r="AE178" s="149">
        <f t="shared" ref="AE178:AE184" si="325">Y178+AB178</f>
        <v>0</v>
      </c>
      <c r="AF178" s="149">
        <f t="shared" ref="AF178:AF184" si="326">Z178+AC178</f>
        <v>0</v>
      </c>
    </row>
    <row r="179" spans="1:32" s="7" customFormat="1" ht="93" hidden="1" customHeight="1" x14ac:dyDescent="0.25">
      <c r="A179" s="12">
        <v>874</v>
      </c>
      <c r="B179" s="72"/>
      <c r="C179" s="73"/>
      <c r="D179" s="151" t="s">
        <v>445</v>
      </c>
      <c r="E179" s="150" t="s">
        <v>520</v>
      </c>
      <c r="F179" s="86">
        <v>164</v>
      </c>
      <c r="G179" s="86">
        <v>171</v>
      </c>
      <c r="H179" s="86">
        <v>179</v>
      </c>
      <c r="I179" s="86"/>
      <c r="J179" s="86"/>
      <c r="K179" s="86"/>
      <c r="L179" s="149">
        <f t="shared" si="275"/>
        <v>164</v>
      </c>
      <c r="M179" s="149">
        <f t="shared" si="275"/>
        <v>171</v>
      </c>
      <c r="N179" s="149">
        <f t="shared" si="275"/>
        <v>179</v>
      </c>
      <c r="O179" s="149"/>
      <c r="P179" s="149"/>
      <c r="Q179" s="149"/>
      <c r="R179" s="149">
        <f t="shared" si="322"/>
        <v>164</v>
      </c>
      <c r="S179" s="149">
        <f t="shared" si="322"/>
        <v>171</v>
      </c>
      <c r="T179" s="149">
        <f t="shared" si="322"/>
        <v>179</v>
      </c>
      <c r="U179" s="149"/>
      <c r="V179" s="149"/>
      <c r="W179" s="149"/>
      <c r="X179" s="149">
        <f t="shared" si="323"/>
        <v>164</v>
      </c>
      <c r="Y179" s="149">
        <f t="shared" si="323"/>
        <v>171</v>
      </c>
      <c r="Z179" s="149">
        <f t="shared" si="323"/>
        <v>179</v>
      </c>
      <c r="AA179" s="59"/>
      <c r="AB179" s="149"/>
      <c r="AC179" s="149"/>
      <c r="AD179" s="149">
        <f t="shared" si="324"/>
        <v>164</v>
      </c>
      <c r="AE179" s="149">
        <f t="shared" si="325"/>
        <v>171</v>
      </c>
      <c r="AF179" s="149">
        <f t="shared" si="326"/>
        <v>179</v>
      </c>
    </row>
    <row r="180" spans="1:32" s="7" customFormat="1" ht="86.25" hidden="1" customHeight="1" x14ac:dyDescent="0.25">
      <c r="A180" s="12">
        <v>874</v>
      </c>
      <c r="B180" s="72"/>
      <c r="C180" s="73"/>
      <c r="D180" s="151" t="s">
        <v>446</v>
      </c>
      <c r="E180" s="150" t="s">
        <v>509</v>
      </c>
      <c r="F180" s="86">
        <v>3</v>
      </c>
      <c r="G180" s="86">
        <v>3</v>
      </c>
      <c r="H180" s="86">
        <v>3</v>
      </c>
      <c r="I180" s="86"/>
      <c r="J180" s="86"/>
      <c r="K180" s="86"/>
      <c r="L180" s="149">
        <f t="shared" si="275"/>
        <v>3</v>
      </c>
      <c r="M180" s="149">
        <f t="shared" si="275"/>
        <v>3</v>
      </c>
      <c r="N180" s="149">
        <f t="shared" si="275"/>
        <v>3</v>
      </c>
      <c r="O180" s="149"/>
      <c r="P180" s="149"/>
      <c r="Q180" s="149"/>
      <c r="R180" s="149">
        <f t="shared" si="322"/>
        <v>3</v>
      </c>
      <c r="S180" s="149">
        <f t="shared" si="322"/>
        <v>3</v>
      </c>
      <c r="T180" s="149">
        <f t="shared" si="322"/>
        <v>3</v>
      </c>
      <c r="U180" s="149"/>
      <c r="V180" s="149"/>
      <c r="W180" s="149"/>
      <c r="X180" s="149">
        <f t="shared" si="323"/>
        <v>3</v>
      </c>
      <c r="Y180" s="149">
        <f t="shared" si="323"/>
        <v>3</v>
      </c>
      <c r="Z180" s="149">
        <f t="shared" si="323"/>
        <v>3</v>
      </c>
      <c r="AA180" s="59"/>
      <c r="AB180" s="149"/>
      <c r="AC180" s="149"/>
      <c r="AD180" s="149">
        <f t="shared" si="324"/>
        <v>3</v>
      </c>
      <c r="AE180" s="149">
        <f t="shared" si="325"/>
        <v>3</v>
      </c>
      <c r="AF180" s="149">
        <f t="shared" si="326"/>
        <v>3</v>
      </c>
    </row>
    <row r="181" spans="1:32" s="7" customFormat="1" ht="99" hidden="1" customHeight="1" x14ac:dyDescent="0.25">
      <c r="A181" s="12">
        <v>874</v>
      </c>
      <c r="B181" s="72"/>
      <c r="C181" s="73"/>
      <c r="D181" s="151" t="s">
        <v>485</v>
      </c>
      <c r="E181" s="150" t="s">
        <v>521</v>
      </c>
      <c r="F181" s="86">
        <v>20</v>
      </c>
      <c r="G181" s="86">
        <v>21</v>
      </c>
      <c r="H181" s="86">
        <v>22</v>
      </c>
      <c r="I181" s="86"/>
      <c r="J181" s="86"/>
      <c r="K181" s="86"/>
      <c r="L181" s="149">
        <f t="shared" si="275"/>
        <v>20</v>
      </c>
      <c r="M181" s="149">
        <f t="shared" si="275"/>
        <v>21</v>
      </c>
      <c r="N181" s="149">
        <f t="shared" si="275"/>
        <v>22</v>
      </c>
      <c r="O181" s="149"/>
      <c r="P181" s="149"/>
      <c r="Q181" s="149"/>
      <c r="R181" s="149">
        <f t="shared" si="322"/>
        <v>20</v>
      </c>
      <c r="S181" s="149">
        <f t="shared" si="322"/>
        <v>21</v>
      </c>
      <c r="T181" s="149">
        <f t="shared" si="322"/>
        <v>22</v>
      </c>
      <c r="U181" s="149"/>
      <c r="V181" s="149"/>
      <c r="W181" s="149"/>
      <c r="X181" s="149">
        <f t="shared" si="323"/>
        <v>20</v>
      </c>
      <c r="Y181" s="149">
        <f t="shared" si="323"/>
        <v>21</v>
      </c>
      <c r="Z181" s="149">
        <f t="shared" si="323"/>
        <v>22</v>
      </c>
      <c r="AA181" s="59"/>
      <c r="AB181" s="149"/>
      <c r="AC181" s="149"/>
      <c r="AD181" s="149">
        <f t="shared" si="324"/>
        <v>20</v>
      </c>
      <c r="AE181" s="149">
        <f t="shared" si="325"/>
        <v>21</v>
      </c>
      <c r="AF181" s="149">
        <f t="shared" si="326"/>
        <v>22</v>
      </c>
    </row>
    <row r="182" spans="1:32" s="7" customFormat="1" ht="132.75" hidden="1" customHeight="1" x14ac:dyDescent="0.25">
      <c r="A182" s="12">
        <v>874</v>
      </c>
      <c r="B182" s="72"/>
      <c r="C182" s="73"/>
      <c r="D182" s="151" t="s">
        <v>486</v>
      </c>
      <c r="E182" s="150" t="s">
        <v>522</v>
      </c>
      <c r="F182" s="86">
        <v>49</v>
      </c>
      <c r="G182" s="86">
        <v>51</v>
      </c>
      <c r="H182" s="86">
        <v>53</v>
      </c>
      <c r="I182" s="86"/>
      <c r="J182" s="86"/>
      <c r="K182" s="86"/>
      <c r="L182" s="149">
        <f t="shared" si="275"/>
        <v>49</v>
      </c>
      <c r="M182" s="149">
        <f t="shared" si="275"/>
        <v>51</v>
      </c>
      <c r="N182" s="149">
        <f t="shared" si="275"/>
        <v>53</v>
      </c>
      <c r="O182" s="149"/>
      <c r="P182" s="149"/>
      <c r="Q182" s="149"/>
      <c r="R182" s="149">
        <f t="shared" si="322"/>
        <v>49</v>
      </c>
      <c r="S182" s="149">
        <f t="shared" si="322"/>
        <v>51</v>
      </c>
      <c r="T182" s="149">
        <f t="shared" si="322"/>
        <v>53</v>
      </c>
      <c r="U182" s="149"/>
      <c r="V182" s="149"/>
      <c r="W182" s="149"/>
      <c r="X182" s="149">
        <f t="shared" si="323"/>
        <v>49</v>
      </c>
      <c r="Y182" s="149">
        <f t="shared" si="323"/>
        <v>51</v>
      </c>
      <c r="Z182" s="149">
        <f t="shared" si="323"/>
        <v>53</v>
      </c>
      <c r="AA182" s="59"/>
      <c r="AB182" s="149"/>
      <c r="AC182" s="149"/>
      <c r="AD182" s="149">
        <f t="shared" si="324"/>
        <v>49</v>
      </c>
      <c r="AE182" s="149">
        <f t="shared" si="325"/>
        <v>51</v>
      </c>
      <c r="AF182" s="149">
        <f t="shared" si="326"/>
        <v>53</v>
      </c>
    </row>
    <row r="183" spans="1:32" s="7" customFormat="1" ht="151.5" hidden="1" customHeight="1" x14ac:dyDescent="0.25">
      <c r="A183" s="12">
        <v>874</v>
      </c>
      <c r="B183" s="72"/>
      <c r="C183" s="73"/>
      <c r="D183" s="151" t="s">
        <v>487</v>
      </c>
      <c r="E183" s="150" t="s">
        <v>523</v>
      </c>
      <c r="F183" s="86">
        <v>10</v>
      </c>
      <c r="G183" s="86">
        <v>10</v>
      </c>
      <c r="H183" s="86">
        <v>10</v>
      </c>
      <c r="I183" s="86"/>
      <c r="J183" s="86"/>
      <c r="K183" s="86"/>
      <c r="L183" s="149">
        <f t="shared" si="275"/>
        <v>10</v>
      </c>
      <c r="M183" s="149">
        <f t="shared" si="275"/>
        <v>10</v>
      </c>
      <c r="N183" s="149">
        <f t="shared" si="275"/>
        <v>10</v>
      </c>
      <c r="O183" s="149"/>
      <c r="P183" s="149"/>
      <c r="Q183" s="149"/>
      <c r="R183" s="149">
        <f t="shared" si="322"/>
        <v>10</v>
      </c>
      <c r="S183" s="149">
        <f t="shared" si="322"/>
        <v>10</v>
      </c>
      <c r="T183" s="149">
        <f t="shared" si="322"/>
        <v>10</v>
      </c>
      <c r="U183" s="149"/>
      <c r="V183" s="149"/>
      <c r="W183" s="149"/>
      <c r="X183" s="149">
        <f t="shared" si="323"/>
        <v>10</v>
      </c>
      <c r="Y183" s="149">
        <f t="shared" si="323"/>
        <v>10</v>
      </c>
      <c r="Z183" s="149">
        <f t="shared" si="323"/>
        <v>10</v>
      </c>
      <c r="AA183" s="59"/>
      <c r="AB183" s="149"/>
      <c r="AC183" s="149"/>
      <c r="AD183" s="149">
        <f t="shared" si="324"/>
        <v>10</v>
      </c>
      <c r="AE183" s="149">
        <f t="shared" si="325"/>
        <v>10</v>
      </c>
      <c r="AF183" s="149">
        <f t="shared" si="326"/>
        <v>10</v>
      </c>
    </row>
    <row r="184" spans="1:32" s="7" customFormat="1" ht="93.75" hidden="1" customHeight="1" x14ac:dyDescent="0.25">
      <c r="A184" s="12">
        <v>874</v>
      </c>
      <c r="B184" s="72"/>
      <c r="C184" s="73"/>
      <c r="D184" s="151" t="s">
        <v>488</v>
      </c>
      <c r="E184" s="150" t="s">
        <v>524</v>
      </c>
      <c r="F184" s="86">
        <v>32</v>
      </c>
      <c r="G184" s="86">
        <v>33</v>
      </c>
      <c r="H184" s="86">
        <v>34</v>
      </c>
      <c r="I184" s="86"/>
      <c r="J184" s="86"/>
      <c r="K184" s="86"/>
      <c r="L184" s="149">
        <f t="shared" si="275"/>
        <v>32</v>
      </c>
      <c r="M184" s="149">
        <f t="shared" si="275"/>
        <v>33</v>
      </c>
      <c r="N184" s="149">
        <f t="shared" si="275"/>
        <v>34</v>
      </c>
      <c r="O184" s="149"/>
      <c r="P184" s="149"/>
      <c r="Q184" s="149"/>
      <c r="R184" s="149">
        <f t="shared" si="322"/>
        <v>32</v>
      </c>
      <c r="S184" s="149">
        <f t="shared" si="322"/>
        <v>33</v>
      </c>
      <c r="T184" s="149">
        <f t="shared" si="322"/>
        <v>34</v>
      </c>
      <c r="U184" s="149"/>
      <c r="V184" s="149"/>
      <c r="W184" s="149"/>
      <c r="X184" s="149">
        <f t="shared" si="323"/>
        <v>32</v>
      </c>
      <c r="Y184" s="149">
        <f t="shared" si="323"/>
        <v>33</v>
      </c>
      <c r="Z184" s="149">
        <f t="shared" si="323"/>
        <v>34</v>
      </c>
      <c r="AA184" s="59"/>
      <c r="AB184" s="149"/>
      <c r="AC184" s="149"/>
      <c r="AD184" s="149">
        <f t="shared" si="324"/>
        <v>32</v>
      </c>
      <c r="AE184" s="149">
        <f t="shared" si="325"/>
        <v>33</v>
      </c>
      <c r="AF184" s="149">
        <f t="shared" si="326"/>
        <v>34</v>
      </c>
    </row>
    <row r="185" spans="1:32" s="7" customFormat="1" ht="97.5" customHeight="1" x14ac:dyDescent="0.25">
      <c r="A185" s="12"/>
      <c r="B185" s="72"/>
      <c r="C185" s="73"/>
      <c r="D185" s="238" t="s">
        <v>309</v>
      </c>
      <c r="E185" s="247" t="s">
        <v>405</v>
      </c>
      <c r="F185" s="241">
        <f t="shared" ref="F185:AF185" si="327">F186</f>
        <v>453</v>
      </c>
      <c r="G185" s="241">
        <f t="shared" si="327"/>
        <v>471</v>
      </c>
      <c r="H185" s="241">
        <f t="shared" si="327"/>
        <v>490</v>
      </c>
      <c r="I185" s="241">
        <f t="shared" si="327"/>
        <v>0</v>
      </c>
      <c r="J185" s="241">
        <f t="shared" si="327"/>
        <v>0</v>
      </c>
      <c r="K185" s="241">
        <f t="shared" si="327"/>
        <v>0</v>
      </c>
      <c r="L185" s="56">
        <f t="shared" si="327"/>
        <v>453</v>
      </c>
      <c r="M185" s="56">
        <f t="shared" si="327"/>
        <v>471</v>
      </c>
      <c r="N185" s="56">
        <f t="shared" si="327"/>
        <v>490</v>
      </c>
      <c r="O185" s="56">
        <f t="shared" si="327"/>
        <v>0</v>
      </c>
      <c r="P185" s="56">
        <f t="shared" si="327"/>
        <v>0</v>
      </c>
      <c r="Q185" s="56">
        <f t="shared" si="327"/>
        <v>0</v>
      </c>
      <c r="R185" s="56">
        <f t="shared" si="327"/>
        <v>453</v>
      </c>
      <c r="S185" s="56">
        <f t="shared" si="327"/>
        <v>471</v>
      </c>
      <c r="T185" s="56">
        <f t="shared" si="327"/>
        <v>490</v>
      </c>
      <c r="U185" s="56">
        <f t="shared" si="327"/>
        <v>0</v>
      </c>
      <c r="V185" s="56">
        <f t="shared" si="327"/>
        <v>0</v>
      </c>
      <c r="W185" s="56">
        <f t="shared" si="327"/>
        <v>0</v>
      </c>
      <c r="X185" s="56">
        <f t="shared" si="327"/>
        <v>453</v>
      </c>
      <c r="Y185" s="56">
        <f t="shared" si="327"/>
        <v>471</v>
      </c>
      <c r="Z185" s="56">
        <f t="shared" si="327"/>
        <v>490</v>
      </c>
      <c r="AA185" s="56">
        <f t="shared" si="327"/>
        <v>0</v>
      </c>
      <c r="AB185" s="56">
        <f t="shared" si="327"/>
        <v>0</v>
      </c>
      <c r="AC185" s="56">
        <f t="shared" si="327"/>
        <v>0</v>
      </c>
      <c r="AD185" s="56">
        <f t="shared" si="327"/>
        <v>453</v>
      </c>
      <c r="AE185" s="56">
        <f t="shared" si="327"/>
        <v>471</v>
      </c>
      <c r="AF185" s="56">
        <f t="shared" si="327"/>
        <v>490</v>
      </c>
    </row>
    <row r="186" spans="1:32" s="7" customFormat="1" ht="129.75" customHeight="1" x14ac:dyDescent="0.25">
      <c r="A186" s="12"/>
      <c r="B186" s="72"/>
      <c r="C186" s="73"/>
      <c r="D186" s="238" t="s">
        <v>447</v>
      </c>
      <c r="E186" s="252" t="s">
        <v>406</v>
      </c>
      <c r="F186" s="245">
        <f t="shared" ref="F186:Z186" si="328">SUM(F187:F193)</f>
        <v>453</v>
      </c>
      <c r="G186" s="245">
        <f t="shared" si="328"/>
        <v>471</v>
      </c>
      <c r="H186" s="245">
        <f t="shared" si="328"/>
        <v>490</v>
      </c>
      <c r="I186" s="245">
        <f t="shared" si="328"/>
        <v>0</v>
      </c>
      <c r="J186" s="245">
        <f t="shared" si="328"/>
        <v>0</v>
      </c>
      <c r="K186" s="245">
        <f t="shared" si="328"/>
        <v>0</v>
      </c>
      <c r="L186" s="266">
        <f t="shared" si="328"/>
        <v>453</v>
      </c>
      <c r="M186" s="266">
        <f t="shared" si="328"/>
        <v>471</v>
      </c>
      <c r="N186" s="266">
        <f t="shared" si="328"/>
        <v>490</v>
      </c>
      <c r="O186" s="266">
        <f t="shared" si="328"/>
        <v>0</v>
      </c>
      <c r="P186" s="266">
        <f t="shared" si="328"/>
        <v>0</v>
      </c>
      <c r="Q186" s="266">
        <f t="shared" si="328"/>
        <v>0</v>
      </c>
      <c r="R186" s="266">
        <f t="shared" si="328"/>
        <v>453</v>
      </c>
      <c r="S186" s="266">
        <f t="shared" si="328"/>
        <v>471</v>
      </c>
      <c r="T186" s="266">
        <f t="shared" si="328"/>
        <v>490</v>
      </c>
      <c r="U186" s="266">
        <f t="shared" si="328"/>
        <v>0</v>
      </c>
      <c r="V186" s="266">
        <f t="shared" si="328"/>
        <v>0</v>
      </c>
      <c r="W186" s="266">
        <f t="shared" si="328"/>
        <v>0</v>
      </c>
      <c r="X186" s="266">
        <f t="shared" si="328"/>
        <v>453</v>
      </c>
      <c r="Y186" s="266">
        <f t="shared" si="328"/>
        <v>471</v>
      </c>
      <c r="Z186" s="266">
        <f t="shared" si="328"/>
        <v>490</v>
      </c>
      <c r="AA186" s="246">
        <f t="shared" ref="AA186:AF186" si="329">SUM(AA187:AA193)</f>
        <v>0</v>
      </c>
      <c r="AB186" s="266">
        <f t="shared" si="329"/>
        <v>0</v>
      </c>
      <c r="AC186" s="266">
        <f t="shared" si="329"/>
        <v>0</v>
      </c>
      <c r="AD186" s="266">
        <f t="shared" si="329"/>
        <v>453</v>
      </c>
      <c r="AE186" s="266">
        <f t="shared" si="329"/>
        <v>471</v>
      </c>
      <c r="AF186" s="266">
        <f t="shared" si="329"/>
        <v>490</v>
      </c>
    </row>
    <row r="187" spans="1:32" s="7" customFormat="1" ht="98.25" hidden="1" customHeight="1" x14ac:dyDescent="0.25">
      <c r="A187" s="18" t="s">
        <v>470</v>
      </c>
      <c r="B187" s="72"/>
      <c r="C187" s="73"/>
      <c r="D187" s="151" t="s">
        <v>448</v>
      </c>
      <c r="E187" s="152" t="s">
        <v>525</v>
      </c>
      <c r="F187" s="86">
        <v>21</v>
      </c>
      <c r="G187" s="86">
        <v>22</v>
      </c>
      <c r="H187" s="86">
        <v>23</v>
      </c>
      <c r="I187" s="86"/>
      <c r="J187" s="86"/>
      <c r="K187" s="86"/>
      <c r="L187" s="149">
        <f t="shared" si="275"/>
        <v>21</v>
      </c>
      <c r="M187" s="149">
        <f t="shared" si="275"/>
        <v>22</v>
      </c>
      <c r="N187" s="149">
        <f t="shared" si="275"/>
        <v>23</v>
      </c>
      <c r="O187" s="149"/>
      <c r="P187" s="149"/>
      <c r="Q187" s="149"/>
      <c r="R187" s="149">
        <f t="shared" ref="R187:T193" si="330">L187+O187</f>
        <v>21</v>
      </c>
      <c r="S187" s="149">
        <f t="shared" si="330"/>
        <v>22</v>
      </c>
      <c r="T187" s="149">
        <f t="shared" si="330"/>
        <v>23</v>
      </c>
      <c r="U187" s="149"/>
      <c r="V187" s="149"/>
      <c r="W187" s="149"/>
      <c r="X187" s="149">
        <f t="shared" ref="X187:Z193" si="331">R187+U187</f>
        <v>21</v>
      </c>
      <c r="Y187" s="149">
        <f t="shared" si="331"/>
        <v>22</v>
      </c>
      <c r="Z187" s="149">
        <f t="shared" si="331"/>
        <v>23</v>
      </c>
      <c r="AA187" s="59"/>
      <c r="AB187" s="149"/>
      <c r="AC187" s="149"/>
      <c r="AD187" s="149">
        <f t="shared" ref="AD187:AD193" si="332">X187+AA187</f>
        <v>21</v>
      </c>
      <c r="AE187" s="149">
        <f t="shared" ref="AE187:AE193" si="333">Y187+AB187</f>
        <v>22</v>
      </c>
      <c r="AF187" s="149">
        <f t="shared" ref="AF187:AF193" si="334">Z187+AC187</f>
        <v>23</v>
      </c>
    </row>
    <row r="188" spans="1:32" s="7" customFormat="1" ht="98.25" hidden="1" customHeight="1" x14ac:dyDescent="0.25">
      <c r="A188" s="18" t="s">
        <v>470</v>
      </c>
      <c r="B188" s="72"/>
      <c r="C188" s="73"/>
      <c r="D188" s="151" t="s">
        <v>449</v>
      </c>
      <c r="E188" s="152" t="s">
        <v>526</v>
      </c>
      <c r="F188" s="86">
        <v>1</v>
      </c>
      <c r="G188" s="86">
        <v>1</v>
      </c>
      <c r="H188" s="86">
        <v>1</v>
      </c>
      <c r="I188" s="86"/>
      <c r="J188" s="86"/>
      <c r="K188" s="86"/>
      <c r="L188" s="149">
        <f t="shared" si="275"/>
        <v>1</v>
      </c>
      <c r="M188" s="149">
        <f t="shared" si="275"/>
        <v>1</v>
      </c>
      <c r="N188" s="149">
        <f t="shared" si="275"/>
        <v>1</v>
      </c>
      <c r="O188" s="149"/>
      <c r="P188" s="149"/>
      <c r="Q188" s="149"/>
      <c r="R188" s="149">
        <f t="shared" si="330"/>
        <v>1</v>
      </c>
      <c r="S188" s="149">
        <f t="shared" si="330"/>
        <v>1</v>
      </c>
      <c r="T188" s="149">
        <f t="shared" si="330"/>
        <v>1</v>
      </c>
      <c r="U188" s="149"/>
      <c r="V188" s="149"/>
      <c r="W188" s="149"/>
      <c r="X188" s="149">
        <f t="shared" si="331"/>
        <v>1</v>
      </c>
      <c r="Y188" s="149">
        <f t="shared" si="331"/>
        <v>1</v>
      </c>
      <c r="Z188" s="149">
        <f t="shared" si="331"/>
        <v>1</v>
      </c>
      <c r="AA188" s="59"/>
      <c r="AB188" s="149"/>
      <c r="AC188" s="149"/>
      <c r="AD188" s="149">
        <f t="shared" si="332"/>
        <v>1</v>
      </c>
      <c r="AE188" s="149">
        <f t="shared" si="333"/>
        <v>1</v>
      </c>
      <c r="AF188" s="149">
        <f t="shared" si="334"/>
        <v>1</v>
      </c>
    </row>
    <row r="189" spans="1:32" s="7" customFormat="1" ht="152.25" hidden="1" customHeight="1" x14ac:dyDescent="0.25">
      <c r="A189" s="18" t="s">
        <v>471</v>
      </c>
      <c r="B189" s="72"/>
      <c r="C189" s="73"/>
      <c r="D189" s="151" t="s">
        <v>491</v>
      </c>
      <c r="E189" s="152" t="s">
        <v>527</v>
      </c>
      <c r="F189" s="86">
        <v>17</v>
      </c>
      <c r="G189" s="86">
        <v>18</v>
      </c>
      <c r="H189" s="86">
        <v>19</v>
      </c>
      <c r="I189" s="86"/>
      <c r="J189" s="86"/>
      <c r="K189" s="86"/>
      <c r="L189" s="149">
        <f t="shared" si="275"/>
        <v>17</v>
      </c>
      <c r="M189" s="149">
        <f t="shared" si="275"/>
        <v>18</v>
      </c>
      <c r="N189" s="149">
        <f t="shared" si="275"/>
        <v>19</v>
      </c>
      <c r="O189" s="149"/>
      <c r="P189" s="149"/>
      <c r="Q189" s="149"/>
      <c r="R189" s="149">
        <f t="shared" si="330"/>
        <v>17</v>
      </c>
      <c r="S189" s="149">
        <f t="shared" si="330"/>
        <v>18</v>
      </c>
      <c r="T189" s="149">
        <f t="shared" si="330"/>
        <v>19</v>
      </c>
      <c r="U189" s="149"/>
      <c r="V189" s="149"/>
      <c r="W189" s="149"/>
      <c r="X189" s="149">
        <f t="shared" si="331"/>
        <v>17</v>
      </c>
      <c r="Y189" s="149">
        <f t="shared" si="331"/>
        <v>18</v>
      </c>
      <c r="Z189" s="149">
        <f t="shared" si="331"/>
        <v>19</v>
      </c>
      <c r="AA189" s="59"/>
      <c r="AB189" s="149"/>
      <c r="AC189" s="149"/>
      <c r="AD189" s="149">
        <f t="shared" si="332"/>
        <v>17</v>
      </c>
      <c r="AE189" s="149">
        <f t="shared" si="333"/>
        <v>18</v>
      </c>
      <c r="AF189" s="149">
        <f t="shared" si="334"/>
        <v>19</v>
      </c>
    </row>
    <row r="190" spans="1:32" s="7" customFormat="1" ht="93.75" hidden="1" customHeight="1" x14ac:dyDescent="0.25">
      <c r="A190" s="18" t="s">
        <v>471</v>
      </c>
      <c r="B190" s="72"/>
      <c r="C190" s="73"/>
      <c r="D190" s="151" t="s">
        <v>490</v>
      </c>
      <c r="E190" s="152" t="s">
        <v>528</v>
      </c>
      <c r="F190" s="86">
        <v>10</v>
      </c>
      <c r="G190" s="86">
        <v>10</v>
      </c>
      <c r="H190" s="86">
        <v>10</v>
      </c>
      <c r="I190" s="86"/>
      <c r="J190" s="86"/>
      <c r="K190" s="86"/>
      <c r="L190" s="149">
        <f t="shared" si="275"/>
        <v>10</v>
      </c>
      <c r="M190" s="149">
        <f t="shared" si="275"/>
        <v>10</v>
      </c>
      <c r="N190" s="149">
        <f t="shared" si="275"/>
        <v>10</v>
      </c>
      <c r="O190" s="149"/>
      <c r="P190" s="149"/>
      <c r="Q190" s="149"/>
      <c r="R190" s="149">
        <f t="shared" si="330"/>
        <v>10</v>
      </c>
      <c r="S190" s="149">
        <f t="shared" si="330"/>
        <v>10</v>
      </c>
      <c r="T190" s="149">
        <f t="shared" si="330"/>
        <v>10</v>
      </c>
      <c r="U190" s="149"/>
      <c r="V190" s="149"/>
      <c r="W190" s="149"/>
      <c r="X190" s="149">
        <f t="shared" si="331"/>
        <v>10</v>
      </c>
      <c r="Y190" s="149">
        <f t="shared" si="331"/>
        <v>10</v>
      </c>
      <c r="Z190" s="149">
        <f t="shared" si="331"/>
        <v>10</v>
      </c>
      <c r="AA190" s="59"/>
      <c r="AB190" s="149"/>
      <c r="AC190" s="149"/>
      <c r="AD190" s="149">
        <f t="shared" si="332"/>
        <v>10</v>
      </c>
      <c r="AE190" s="149">
        <f t="shared" si="333"/>
        <v>10</v>
      </c>
      <c r="AF190" s="149">
        <f t="shared" si="334"/>
        <v>10</v>
      </c>
    </row>
    <row r="191" spans="1:32" s="7" customFormat="1" ht="98.25" hidden="1" customHeight="1" x14ac:dyDescent="0.25">
      <c r="A191" s="18" t="s">
        <v>471</v>
      </c>
      <c r="B191" s="72"/>
      <c r="C191" s="73"/>
      <c r="D191" s="151" t="s">
        <v>489</v>
      </c>
      <c r="E191" s="152" t="s">
        <v>529</v>
      </c>
      <c r="F191" s="86">
        <v>28</v>
      </c>
      <c r="G191" s="86">
        <v>29</v>
      </c>
      <c r="H191" s="86">
        <v>30</v>
      </c>
      <c r="I191" s="86"/>
      <c r="J191" s="86"/>
      <c r="K191" s="86"/>
      <c r="L191" s="149">
        <f t="shared" si="275"/>
        <v>28</v>
      </c>
      <c r="M191" s="149">
        <f t="shared" si="275"/>
        <v>29</v>
      </c>
      <c r="N191" s="149">
        <f t="shared" si="275"/>
        <v>30</v>
      </c>
      <c r="O191" s="149"/>
      <c r="P191" s="149"/>
      <c r="Q191" s="149"/>
      <c r="R191" s="149">
        <f t="shared" si="330"/>
        <v>28</v>
      </c>
      <c r="S191" s="149">
        <f t="shared" si="330"/>
        <v>29</v>
      </c>
      <c r="T191" s="149">
        <f t="shared" si="330"/>
        <v>30</v>
      </c>
      <c r="U191" s="149"/>
      <c r="V191" s="149"/>
      <c r="W191" s="149"/>
      <c r="X191" s="149">
        <f t="shared" si="331"/>
        <v>28</v>
      </c>
      <c r="Y191" s="149">
        <f t="shared" si="331"/>
        <v>29</v>
      </c>
      <c r="Z191" s="149">
        <f t="shared" si="331"/>
        <v>30</v>
      </c>
      <c r="AA191" s="59"/>
      <c r="AB191" s="149"/>
      <c r="AC191" s="149"/>
      <c r="AD191" s="149">
        <f t="shared" si="332"/>
        <v>28</v>
      </c>
      <c r="AE191" s="149">
        <f t="shared" si="333"/>
        <v>29</v>
      </c>
      <c r="AF191" s="149">
        <f t="shared" si="334"/>
        <v>30</v>
      </c>
    </row>
    <row r="192" spans="1:32" s="7" customFormat="1" ht="105.75" hidden="1" customHeight="1" x14ac:dyDescent="0.25">
      <c r="A192" s="12">
        <v>874</v>
      </c>
      <c r="B192" s="72"/>
      <c r="C192" s="73"/>
      <c r="D192" s="151" t="s">
        <v>448</v>
      </c>
      <c r="E192" s="152" t="s">
        <v>525</v>
      </c>
      <c r="F192" s="86">
        <v>3</v>
      </c>
      <c r="G192" s="86">
        <v>3</v>
      </c>
      <c r="H192" s="86">
        <v>3</v>
      </c>
      <c r="I192" s="86"/>
      <c r="J192" s="86"/>
      <c r="K192" s="86"/>
      <c r="L192" s="149">
        <f t="shared" si="275"/>
        <v>3</v>
      </c>
      <c r="M192" s="149">
        <f t="shared" si="275"/>
        <v>3</v>
      </c>
      <c r="N192" s="149">
        <f t="shared" si="275"/>
        <v>3</v>
      </c>
      <c r="O192" s="149"/>
      <c r="P192" s="149"/>
      <c r="Q192" s="149"/>
      <c r="R192" s="149">
        <f t="shared" si="330"/>
        <v>3</v>
      </c>
      <c r="S192" s="149">
        <f t="shared" si="330"/>
        <v>3</v>
      </c>
      <c r="T192" s="149">
        <f t="shared" si="330"/>
        <v>3</v>
      </c>
      <c r="U192" s="149"/>
      <c r="V192" s="149"/>
      <c r="W192" s="149"/>
      <c r="X192" s="149">
        <f t="shared" si="331"/>
        <v>3</v>
      </c>
      <c r="Y192" s="149">
        <f t="shared" si="331"/>
        <v>3</v>
      </c>
      <c r="Z192" s="149">
        <f t="shared" si="331"/>
        <v>3</v>
      </c>
      <c r="AA192" s="59"/>
      <c r="AB192" s="149"/>
      <c r="AC192" s="149"/>
      <c r="AD192" s="149">
        <f t="shared" si="332"/>
        <v>3</v>
      </c>
      <c r="AE192" s="149">
        <f t="shared" si="333"/>
        <v>3</v>
      </c>
      <c r="AF192" s="149">
        <f t="shared" si="334"/>
        <v>3</v>
      </c>
    </row>
    <row r="193" spans="1:32" s="7" customFormat="1" ht="100.5" hidden="1" customHeight="1" x14ac:dyDescent="0.25">
      <c r="A193" s="12">
        <v>874</v>
      </c>
      <c r="B193" s="72"/>
      <c r="C193" s="73"/>
      <c r="D193" s="151" t="s">
        <v>449</v>
      </c>
      <c r="E193" s="152" t="s">
        <v>526</v>
      </c>
      <c r="F193" s="86">
        <v>373</v>
      </c>
      <c r="G193" s="86">
        <v>388</v>
      </c>
      <c r="H193" s="86">
        <v>404</v>
      </c>
      <c r="I193" s="86"/>
      <c r="J193" s="86"/>
      <c r="K193" s="86"/>
      <c r="L193" s="149">
        <f t="shared" si="275"/>
        <v>373</v>
      </c>
      <c r="M193" s="149">
        <f t="shared" si="275"/>
        <v>388</v>
      </c>
      <c r="N193" s="149">
        <f t="shared" si="275"/>
        <v>404</v>
      </c>
      <c r="O193" s="149"/>
      <c r="P193" s="149"/>
      <c r="Q193" s="149"/>
      <c r="R193" s="149">
        <f t="shared" si="330"/>
        <v>373</v>
      </c>
      <c r="S193" s="149">
        <f t="shared" si="330"/>
        <v>388</v>
      </c>
      <c r="T193" s="149">
        <f t="shared" si="330"/>
        <v>404</v>
      </c>
      <c r="U193" s="149"/>
      <c r="V193" s="149"/>
      <c r="W193" s="149"/>
      <c r="X193" s="149">
        <f t="shared" si="331"/>
        <v>373</v>
      </c>
      <c r="Y193" s="149">
        <f t="shared" si="331"/>
        <v>388</v>
      </c>
      <c r="Z193" s="149">
        <f t="shared" si="331"/>
        <v>404</v>
      </c>
      <c r="AA193" s="59"/>
      <c r="AB193" s="149"/>
      <c r="AC193" s="149"/>
      <c r="AD193" s="149">
        <f t="shared" si="332"/>
        <v>373</v>
      </c>
      <c r="AE193" s="149">
        <f t="shared" si="333"/>
        <v>388</v>
      </c>
      <c r="AF193" s="149">
        <f t="shared" si="334"/>
        <v>404</v>
      </c>
    </row>
    <row r="194" spans="1:32" s="7" customFormat="1" ht="63" customHeight="1" x14ac:dyDescent="0.25">
      <c r="A194" s="12"/>
      <c r="B194" s="72"/>
      <c r="C194" s="73"/>
      <c r="D194" s="238" t="s">
        <v>307</v>
      </c>
      <c r="E194" s="253" t="s">
        <v>308</v>
      </c>
      <c r="F194" s="241">
        <f t="shared" ref="F194:AF194" si="335">F195</f>
        <v>124</v>
      </c>
      <c r="G194" s="241">
        <f t="shared" si="335"/>
        <v>129</v>
      </c>
      <c r="H194" s="241">
        <f t="shared" si="335"/>
        <v>134</v>
      </c>
      <c r="I194" s="241">
        <f t="shared" si="335"/>
        <v>0</v>
      </c>
      <c r="J194" s="241">
        <f t="shared" si="335"/>
        <v>0</v>
      </c>
      <c r="K194" s="241">
        <f t="shared" si="335"/>
        <v>0</v>
      </c>
      <c r="L194" s="56">
        <f t="shared" si="335"/>
        <v>124</v>
      </c>
      <c r="M194" s="56">
        <f t="shared" si="335"/>
        <v>129</v>
      </c>
      <c r="N194" s="56">
        <f t="shared" si="335"/>
        <v>134</v>
      </c>
      <c r="O194" s="56">
        <f t="shared" si="335"/>
        <v>0</v>
      </c>
      <c r="P194" s="56">
        <f t="shared" si="335"/>
        <v>0</v>
      </c>
      <c r="Q194" s="56">
        <f t="shared" si="335"/>
        <v>0</v>
      </c>
      <c r="R194" s="56">
        <f t="shared" si="335"/>
        <v>124</v>
      </c>
      <c r="S194" s="56">
        <f t="shared" si="335"/>
        <v>129</v>
      </c>
      <c r="T194" s="56">
        <f t="shared" si="335"/>
        <v>134</v>
      </c>
      <c r="U194" s="56">
        <f t="shared" si="335"/>
        <v>0</v>
      </c>
      <c r="V194" s="56">
        <f t="shared" si="335"/>
        <v>0</v>
      </c>
      <c r="W194" s="56">
        <f t="shared" si="335"/>
        <v>0</v>
      </c>
      <c r="X194" s="56">
        <f t="shared" si="335"/>
        <v>124</v>
      </c>
      <c r="Y194" s="56">
        <f t="shared" si="335"/>
        <v>129</v>
      </c>
      <c r="Z194" s="56">
        <f t="shared" si="335"/>
        <v>134</v>
      </c>
      <c r="AA194" s="56">
        <f t="shared" si="335"/>
        <v>0</v>
      </c>
      <c r="AB194" s="56">
        <f t="shared" si="335"/>
        <v>0</v>
      </c>
      <c r="AC194" s="56">
        <f t="shared" si="335"/>
        <v>0</v>
      </c>
      <c r="AD194" s="56">
        <f t="shared" si="335"/>
        <v>124</v>
      </c>
      <c r="AE194" s="56">
        <f t="shared" si="335"/>
        <v>129</v>
      </c>
      <c r="AF194" s="56">
        <f t="shared" si="335"/>
        <v>134</v>
      </c>
    </row>
    <row r="195" spans="1:32" s="7" customFormat="1" ht="82.5" customHeight="1" x14ac:dyDescent="0.25">
      <c r="A195" s="12">
        <v>900</v>
      </c>
      <c r="B195" s="72"/>
      <c r="C195" s="73"/>
      <c r="D195" s="238" t="s">
        <v>294</v>
      </c>
      <c r="E195" s="253" t="s">
        <v>295</v>
      </c>
      <c r="F195" s="245">
        <v>124</v>
      </c>
      <c r="G195" s="245">
        <v>129</v>
      </c>
      <c r="H195" s="245">
        <v>134</v>
      </c>
      <c r="I195" s="245"/>
      <c r="J195" s="245"/>
      <c r="K195" s="245"/>
      <c r="L195" s="246">
        <f t="shared" si="275"/>
        <v>124</v>
      </c>
      <c r="M195" s="246">
        <f t="shared" si="275"/>
        <v>129</v>
      </c>
      <c r="N195" s="246">
        <f t="shared" si="275"/>
        <v>134</v>
      </c>
      <c r="O195" s="246"/>
      <c r="P195" s="246"/>
      <c r="Q195" s="246"/>
      <c r="R195" s="246">
        <f t="shared" ref="R195:T195" si="336">L195+O195</f>
        <v>124</v>
      </c>
      <c r="S195" s="246">
        <f t="shared" si="336"/>
        <v>129</v>
      </c>
      <c r="T195" s="246">
        <f t="shared" si="336"/>
        <v>134</v>
      </c>
      <c r="U195" s="246"/>
      <c r="V195" s="246"/>
      <c r="W195" s="246"/>
      <c r="X195" s="246">
        <f t="shared" ref="X195:Z195" si="337">R195+U195</f>
        <v>124</v>
      </c>
      <c r="Y195" s="246">
        <f t="shared" si="337"/>
        <v>129</v>
      </c>
      <c r="Z195" s="246">
        <f t="shared" si="337"/>
        <v>134</v>
      </c>
      <c r="AA195" s="246"/>
      <c r="AB195" s="246"/>
      <c r="AC195" s="246"/>
      <c r="AD195" s="246">
        <f t="shared" ref="AD195" si="338">X195+AA195</f>
        <v>124</v>
      </c>
      <c r="AE195" s="246">
        <f t="shared" ref="AE195" si="339">Y195+AB195</f>
        <v>129</v>
      </c>
      <c r="AF195" s="246">
        <f t="shared" ref="AF195" si="340">Z195+AC195</f>
        <v>134</v>
      </c>
    </row>
    <row r="196" spans="1:32" s="7" customFormat="1" ht="86.25" hidden="1" customHeight="1" x14ac:dyDescent="0.25">
      <c r="A196" s="12"/>
      <c r="B196" s="72"/>
      <c r="C196" s="73"/>
      <c r="D196" s="166" t="s">
        <v>532</v>
      </c>
      <c r="E196" s="168" t="s">
        <v>533</v>
      </c>
      <c r="F196" s="86">
        <f>F197</f>
        <v>0</v>
      </c>
      <c r="G196" s="86">
        <f>G197</f>
        <v>0</v>
      </c>
      <c r="H196" s="86">
        <f>H197</f>
        <v>0</v>
      </c>
      <c r="I196" s="86">
        <f t="shared" ref="I196:AF196" si="341">I197</f>
        <v>0</v>
      </c>
      <c r="J196" s="86">
        <f t="shared" si="341"/>
        <v>0</v>
      </c>
      <c r="K196" s="86">
        <f t="shared" si="341"/>
        <v>0</v>
      </c>
      <c r="L196" s="59">
        <f t="shared" si="341"/>
        <v>0</v>
      </c>
      <c r="M196" s="59">
        <f t="shared" si="341"/>
        <v>0</v>
      </c>
      <c r="N196" s="59">
        <f t="shared" si="341"/>
        <v>0</v>
      </c>
      <c r="O196" s="59">
        <f t="shared" si="341"/>
        <v>0</v>
      </c>
      <c r="P196" s="59">
        <f t="shared" si="341"/>
        <v>0</v>
      </c>
      <c r="Q196" s="59">
        <f t="shared" si="341"/>
        <v>0</v>
      </c>
      <c r="R196" s="59">
        <f t="shared" si="341"/>
        <v>0</v>
      </c>
      <c r="S196" s="59">
        <f t="shared" si="341"/>
        <v>0</v>
      </c>
      <c r="T196" s="59">
        <f t="shared" si="341"/>
        <v>0</v>
      </c>
      <c r="U196" s="59">
        <f t="shared" si="341"/>
        <v>0</v>
      </c>
      <c r="V196" s="59">
        <f t="shared" si="341"/>
        <v>0</v>
      </c>
      <c r="W196" s="59">
        <f t="shared" si="341"/>
        <v>0</v>
      </c>
      <c r="X196" s="59">
        <f t="shared" si="341"/>
        <v>0</v>
      </c>
      <c r="Y196" s="59">
        <f t="shared" si="341"/>
        <v>0</v>
      </c>
      <c r="Z196" s="59">
        <f t="shared" si="341"/>
        <v>0</v>
      </c>
      <c r="AA196" s="59">
        <f t="shared" si="341"/>
        <v>0</v>
      </c>
      <c r="AB196" s="59">
        <f t="shared" si="341"/>
        <v>0</v>
      </c>
      <c r="AC196" s="59">
        <f t="shared" si="341"/>
        <v>0</v>
      </c>
      <c r="AD196" s="59">
        <f t="shared" si="341"/>
        <v>0</v>
      </c>
      <c r="AE196" s="59">
        <f t="shared" si="341"/>
        <v>0</v>
      </c>
      <c r="AF196" s="59">
        <f t="shared" si="341"/>
        <v>0</v>
      </c>
    </row>
    <row r="197" spans="1:32" s="7" customFormat="1" ht="30.75" hidden="1" customHeight="1" x14ac:dyDescent="0.25">
      <c r="A197" s="12">
        <v>905</v>
      </c>
      <c r="B197" s="72"/>
      <c r="C197" s="73"/>
      <c r="D197" s="87" t="s">
        <v>499</v>
      </c>
      <c r="E197" s="110" t="s">
        <v>500</v>
      </c>
      <c r="F197" s="86">
        <v>0</v>
      </c>
      <c r="G197" s="86">
        <v>0</v>
      </c>
      <c r="H197" s="86">
        <v>0</v>
      </c>
      <c r="I197" s="86"/>
      <c r="J197" s="86"/>
      <c r="K197" s="86"/>
      <c r="L197" s="86">
        <f t="shared" si="275"/>
        <v>0</v>
      </c>
      <c r="M197" s="86">
        <f t="shared" si="275"/>
        <v>0</v>
      </c>
      <c r="N197" s="86">
        <f t="shared" si="275"/>
        <v>0</v>
      </c>
      <c r="O197" s="86"/>
      <c r="P197" s="86"/>
      <c r="Q197" s="86"/>
      <c r="R197" s="86">
        <f t="shared" ref="R197:T197" si="342">L197+O197</f>
        <v>0</v>
      </c>
      <c r="S197" s="86">
        <f t="shared" si="342"/>
        <v>0</v>
      </c>
      <c r="T197" s="86">
        <f t="shared" si="342"/>
        <v>0</v>
      </c>
      <c r="U197" s="86"/>
      <c r="V197" s="86"/>
      <c r="W197" s="86"/>
      <c r="X197" s="86">
        <f t="shared" ref="X197:Z197" si="343">R197+U197</f>
        <v>0</v>
      </c>
      <c r="Y197" s="86">
        <f t="shared" si="343"/>
        <v>0</v>
      </c>
      <c r="Z197" s="86">
        <f t="shared" si="343"/>
        <v>0</v>
      </c>
      <c r="AA197" s="59"/>
      <c r="AB197" s="86"/>
      <c r="AC197" s="86"/>
      <c r="AD197" s="86">
        <f t="shared" ref="AD197" si="344">X197+AA197</f>
        <v>0</v>
      </c>
      <c r="AE197" s="86">
        <f t="shared" ref="AE197" si="345">Y197+AB197</f>
        <v>0</v>
      </c>
      <c r="AF197" s="86">
        <f t="shared" ref="AF197" si="346">Z197+AC197</f>
        <v>0</v>
      </c>
    </row>
    <row r="198" spans="1:32" s="7" customFormat="1" ht="26.25" customHeight="1" x14ac:dyDescent="0.25">
      <c r="A198" s="12"/>
      <c r="B198" s="72"/>
      <c r="C198" s="73"/>
      <c r="D198" s="238" t="s">
        <v>310</v>
      </c>
      <c r="E198" s="253" t="s">
        <v>578</v>
      </c>
      <c r="F198" s="241">
        <f t="shared" ref="F198:Z198" si="347">F199+F200+F201+F205</f>
        <v>860</v>
      </c>
      <c r="G198" s="241">
        <f t="shared" si="347"/>
        <v>887</v>
      </c>
      <c r="H198" s="241">
        <f t="shared" si="347"/>
        <v>915</v>
      </c>
      <c r="I198" s="241">
        <f t="shared" si="347"/>
        <v>0</v>
      </c>
      <c r="J198" s="241">
        <f t="shared" si="347"/>
        <v>0</v>
      </c>
      <c r="K198" s="241">
        <f t="shared" si="347"/>
        <v>0</v>
      </c>
      <c r="L198" s="56">
        <f t="shared" si="347"/>
        <v>860</v>
      </c>
      <c r="M198" s="56">
        <f t="shared" si="347"/>
        <v>887</v>
      </c>
      <c r="N198" s="56">
        <f t="shared" si="347"/>
        <v>915</v>
      </c>
      <c r="O198" s="56">
        <f t="shared" si="347"/>
        <v>0</v>
      </c>
      <c r="P198" s="56">
        <f t="shared" si="347"/>
        <v>0</v>
      </c>
      <c r="Q198" s="56">
        <f t="shared" si="347"/>
        <v>0</v>
      </c>
      <c r="R198" s="56">
        <f t="shared" si="347"/>
        <v>860</v>
      </c>
      <c r="S198" s="56">
        <f t="shared" si="347"/>
        <v>887</v>
      </c>
      <c r="T198" s="56">
        <f t="shared" si="347"/>
        <v>915</v>
      </c>
      <c r="U198" s="56">
        <f t="shared" si="347"/>
        <v>0</v>
      </c>
      <c r="V198" s="56">
        <f t="shared" si="347"/>
        <v>0</v>
      </c>
      <c r="W198" s="56">
        <f t="shared" si="347"/>
        <v>0</v>
      </c>
      <c r="X198" s="56">
        <f t="shared" si="347"/>
        <v>860</v>
      </c>
      <c r="Y198" s="56">
        <f t="shared" si="347"/>
        <v>887</v>
      </c>
      <c r="Z198" s="56">
        <f t="shared" si="347"/>
        <v>915</v>
      </c>
      <c r="AA198" s="56">
        <f t="shared" ref="AA198:AF198" si="348">AA199+AA200+AA201+AA205</f>
        <v>0</v>
      </c>
      <c r="AB198" s="56">
        <f t="shared" si="348"/>
        <v>0</v>
      </c>
      <c r="AC198" s="56">
        <f t="shared" si="348"/>
        <v>0</v>
      </c>
      <c r="AD198" s="56">
        <f t="shared" si="348"/>
        <v>860</v>
      </c>
      <c r="AE198" s="56">
        <f t="shared" si="348"/>
        <v>887</v>
      </c>
      <c r="AF198" s="56">
        <f t="shared" si="348"/>
        <v>915</v>
      </c>
    </row>
    <row r="199" spans="1:32" s="7" customFormat="1" ht="51.75" customHeight="1" x14ac:dyDescent="0.25">
      <c r="A199" s="12">
        <v>919</v>
      </c>
      <c r="B199" s="72"/>
      <c r="C199" s="73"/>
      <c r="D199" s="242" t="s">
        <v>286</v>
      </c>
      <c r="E199" s="253" t="s">
        <v>287</v>
      </c>
      <c r="F199" s="245">
        <v>203</v>
      </c>
      <c r="G199" s="245">
        <v>203</v>
      </c>
      <c r="H199" s="245">
        <v>203</v>
      </c>
      <c r="I199" s="245"/>
      <c r="J199" s="245"/>
      <c r="K199" s="245"/>
      <c r="L199" s="246">
        <f t="shared" si="275"/>
        <v>203</v>
      </c>
      <c r="M199" s="246">
        <f t="shared" si="275"/>
        <v>203</v>
      </c>
      <c r="N199" s="246">
        <f t="shared" si="275"/>
        <v>203</v>
      </c>
      <c r="O199" s="246"/>
      <c r="P199" s="246"/>
      <c r="Q199" s="246"/>
      <c r="R199" s="246">
        <f t="shared" ref="R199:T200" si="349">L199+O199</f>
        <v>203</v>
      </c>
      <c r="S199" s="246">
        <f t="shared" si="349"/>
        <v>203</v>
      </c>
      <c r="T199" s="246">
        <f t="shared" si="349"/>
        <v>203</v>
      </c>
      <c r="U199" s="246"/>
      <c r="V199" s="246"/>
      <c r="W199" s="246"/>
      <c r="X199" s="246">
        <f t="shared" ref="X199:Z200" si="350">R199+U199</f>
        <v>203</v>
      </c>
      <c r="Y199" s="246">
        <f t="shared" si="350"/>
        <v>203</v>
      </c>
      <c r="Z199" s="246">
        <f t="shared" si="350"/>
        <v>203</v>
      </c>
      <c r="AA199" s="246"/>
      <c r="AB199" s="246"/>
      <c r="AC199" s="246"/>
      <c r="AD199" s="246">
        <f t="shared" ref="AD199:AD200" si="351">X199+AA199</f>
        <v>203</v>
      </c>
      <c r="AE199" s="246">
        <f t="shared" ref="AE199:AE200" si="352">Y199+AB199</f>
        <v>203</v>
      </c>
      <c r="AF199" s="246">
        <f t="shared" ref="AF199:AF200" si="353">Z199+AC199</f>
        <v>203</v>
      </c>
    </row>
    <row r="200" spans="1:32" s="81" customFormat="1" ht="63.75" hidden="1" customHeight="1" x14ac:dyDescent="0.25">
      <c r="A200" s="12">
        <v>919</v>
      </c>
      <c r="B200" s="72"/>
      <c r="C200" s="73"/>
      <c r="D200" s="84" t="s">
        <v>288</v>
      </c>
      <c r="E200" s="111" t="s">
        <v>289</v>
      </c>
      <c r="F200" s="86">
        <v>0</v>
      </c>
      <c r="G200" s="86">
        <v>0</v>
      </c>
      <c r="H200" s="86">
        <v>0</v>
      </c>
      <c r="I200" s="86"/>
      <c r="J200" s="86"/>
      <c r="K200" s="86"/>
      <c r="L200" s="86">
        <f t="shared" si="275"/>
        <v>0</v>
      </c>
      <c r="M200" s="86">
        <f t="shared" si="275"/>
        <v>0</v>
      </c>
      <c r="N200" s="86">
        <f t="shared" si="275"/>
        <v>0</v>
      </c>
      <c r="O200" s="86"/>
      <c r="P200" s="86"/>
      <c r="Q200" s="86"/>
      <c r="R200" s="86">
        <f t="shared" si="349"/>
        <v>0</v>
      </c>
      <c r="S200" s="86">
        <f t="shared" si="349"/>
        <v>0</v>
      </c>
      <c r="T200" s="86">
        <f t="shared" si="349"/>
        <v>0</v>
      </c>
      <c r="U200" s="86"/>
      <c r="V200" s="86"/>
      <c r="W200" s="86"/>
      <c r="X200" s="86">
        <f t="shared" si="350"/>
        <v>0</v>
      </c>
      <c r="Y200" s="86">
        <f t="shared" si="350"/>
        <v>0</v>
      </c>
      <c r="Z200" s="86">
        <f t="shared" si="350"/>
        <v>0</v>
      </c>
      <c r="AA200" s="59"/>
      <c r="AB200" s="86"/>
      <c r="AC200" s="86"/>
      <c r="AD200" s="86">
        <f t="shared" si="351"/>
        <v>0</v>
      </c>
      <c r="AE200" s="86">
        <f t="shared" si="352"/>
        <v>0</v>
      </c>
      <c r="AF200" s="86">
        <f t="shared" si="353"/>
        <v>0</v>
      </c>
    </row>
    <row r="201" spans="1:32" s="6" customFormat="1" ht="170.25" customHeight="1" x14ac:dyDescent="0.25">
      <c r="A201" s="17"/>
      <c r="B201" s="72"/>
      <c r="C201" s="73"/>
      <c r="D201" s="242" t="s">
        <v>320</v>
      </c>
      <c r="E201" s="253" t="s">
        <v>407</v>
      </c>
      <c r="F201" s="241">
        <f t="shared" ref="F201:N201" si="354">SUM(F202:F204)</f>
        <v>641</v>
      </c>
      <c r="G201" s="241">
        <f t="shared" si="354"/>
        <v>667</v>
      </c>
      <c r="H201" s="241">
        <f t="shared" si="354"/>
        <v>694</v>
      </c>
      <c r="I201" s="241">
        <f t="shared" si="354"/>
        <v>0</v>
      </c>
      <c r="J201" s="241">
        <f t="shared" si="354"/>
        <v>0</v>
      </c>
      <c r="K201" s="241">
        <f t="shared" si="354"/>
        <v>0</v>
      </c>
      <c r="L201" s="56">
        <f t="shared" si="354"/>
        <v>641</v>
      </c>
      <c r="M201" s="56">
        <f t="shared" si="354"/>
        <v>667</v>
      </c>
      <c r="N201" s="56">
        <f t="shared" si="354"/>
        <v>694</v>
      </c>
      <c r="O201" s="56">
        <f t="shared" ref="O201:Z201" si="355">SUM(O202:O204)</f>
        <v>0</v>
      </c>
      <c r="P201" s="56">
        <f t="shared" si="355"/>
        <v>0</v>
      </c>
      <c r="Q201" s="56">
        <f t="shared" si="355"/>
        <v>0</v>
      </c>
      <c r="R201" s="56">
        <f t="shared" si="355"/>
        <v>641</v>
      </c>
      <c r="S201" s="56">
        <f t="shared" si="355"/>
        <v>667</v>
      </c>
      <c r="T201" s="56">
        <f t="shared" si="355"/>
        <v>694</v>
      </c>
      <c r="U201" s="56">
        <f t="shared" si="355"/>
        <v>0</v>
      </c>
      <c r="V201" s="56">
        <f t="shared" si="355"/>
        <v>0</v>
      </c>
      <c r="W201" s="56">
        <f t="shared" si="355"/>
        <v>0</v>
      </c>
      <c r="X201" s="56">
        <f t="shared" si="355"/>
        <v>641</v>
      </c>
      <c r="Y201" s="56">
        <f t="shared" si="355"/>
        <v>667</v>
      </c>
      <c r="Z201" s="56">
        <f t="shared" si="355"/>
        <v>694</v>
      </c>
      <c r="AA201" s="56">
        <f t="shared" ref="AA201:AF201" si="356">SUM(AA202:AA204)</f>
        <v>0</v>
      </c>
      <c r="AB201" s="56">
        <f t="shared" si="356"/>
        <v>0</v>
      </c>
      <c r="AC201" s="56">
        <f t="shared" si="356"/>
        <v>0</v>
      </c>
      <c r="AD201" s="56">
        <f t="shared" si="356"/>
        <v>641</v>
      </c>
      <c r="AE201" s="56">
        <f t="shared" si="356"/>
        <v>667</v>
      </c>
      <c r="AF201" s="56">
        <f t="shared" si="356"/>
        <v>694</v>
      </c>
    </row>
    <row r="202" spans="1:32" s="6" customFormat="1" ht="117" hidden="1" customHeight="1" x14ac:dyDescent="0.25">
      <c r="A202" s="12">
        <v>141</v>
      </c>
      <c r="B202" s="72"/>
      <c r="C202" s="73"/>
      <c r="D202" s="148" t="s">
        <v>501</v>
      </c>
      <c r="E202" s="155" t="s">
        <v>407</v>
      </c>
      <c r="F202" s="86">
        <v>30</v>
      </c>
      <c r="G202" s="86">
        <v>31</v>
      </c>
      <c r="H202" s="86">
        <v>32</v>
      </c>
      <c r="I202" s="86"/>
      <c r="J202" s="86"/>
      <c r="K202" s="86"/>
      <c r="L202" s="149">
        <f t="shared" si="275"/>
        <v>30</v>
      </c>
      <c r="M202" s="149">
        <f t="shared" si="275"/>
        <v>31</v>
      </c>
      <c r="N202" s="149">
        <f t="shared" si="275"/>
        <v>32</v>
      </c>
      <c r="O202" s="149"/>
      <c r="P202" s="149"/>
      <c r="Q202" s="149"/>
      <c r="R202" s="149">
        <f t="shared" ref="R202:T205" si="357">L202+O202</f>
        <v>30</v>
      </c>
      <c r="S202" s="149">
        <f t="shared" si="357"/>
        <v>31</v>
      </c>
      <c r="T202" s="149">
        <f t="shared" si="357"/>
        <v>32</v>
      </c>
      <c r="U202" s="149"/>
      <c r="V202" s="149"/>
      <c r="W202" s="149"/>
      <c r="X202" s="149">
        <f t="shared" ref="X202:Z205" si="358">R202+U202</f>
        <v>30</v>
      </c>
      <c r="Y202" s="149">
        <f t="shared" si="358"/>
        <v>31</v>
      </c>
      <c r="Z202" s="149">
        <f t="shared" si="358"/>
        <v>32</v>
      </c>
      <c r="AA202" s="59"/>
      <c r="AB202" s="149"/>
      <c r="AC202" s="149"/>
      <c r="AD202" s="149">
        <f t="shared" ref="AD202:AD205" si="359">X202+AA202</f>
        <v>30</v>
      </c>
      <c r="AE202" s="149">
        <f t="shared" ref="AE202:AE205" si="360">Y202+AB202</f>
        <v>31</v>
      </c>
      <c r="AF202" s="149">
        <f t="shared" ref="AF202:AF205" si="361">Z202+AC202</f>
        <v>32</v>
      </c>
    </row>
    <row r="203" spans="1:32" s="6" customFormat="1" ht="120.75" hidden="1" customHeight="1" x14ac:dyDescent="0.25">
      <c r="A203" s="12">
        <v>182</v>
      </c>
      <c r="B203" s="72"/>
      <c r="C203" s="73"/>
      <c r="D203" s="148" t="s">
        <v>501</v>
      </c>
      <c r="E203" s="155" t="s">
        <v>407</v>
      </c>
      <c r="F203" s="86"/>
      <c r="G203" s="86"/>
      <c r="H203" s="86"/>
      <c r="I203" s="86"/>
      <c r="J203" s="86"/>
      <c r="K203" s="86"/>
      <c r="L203" s="149">
        <f t="shared" si="275"/>
        <v>0</v>
      </c>
      <c r="M203" s="149">
        <f t="shared" si="275"/>
        <v>0</v>
      </c>
      <c r="N203" s="149">
        <f t="shared" si="275"/>
        <v>0</v>
      </c>
      <c r="O203" s="149"/>
      <c r="P203" s="149"/>
      <c r="Q203" s="149"/>
      <c r="R203" s="149">
        <f t="shared" si="357"/>
        <v>0</v>
      </c>
      <c r="S203" s="149">
        <f t="shared" si="357"/>
        <v>0</v>
      </c>
      <c r="T203" s="149">
        <f t="shared" si="357"/>
        <v>0</v>
      </c>
      <c r="U203" s="149"/>
      <c r="V203" s="149"/>
      <c r="W203" s="149"/>
      <c r="X203" s="149">
        <f t="shared" si="358"/>
        <v>0</v>
      </c>
      <c r="Y203" s="149">
        <f t="shared" si="358"/>
        <v>0</v>
      </c>
      <c r="Z203" s="149">
        <f t="shared" si="358"/>
        <v>0</v>
      </c>
      <c r="AA203" s="59"/>
      <c r="AB203" s="149"/>
      <c r="AC203" s="149"/>
      <c r="AD203" s="149">
        <f t="shared" si="359"/>
        <v>0</v>
      </c>
      <c r="AE203" s="149">
        <f t="shared" si="360"/>
        <v>0</v>
      </c>
      <c r="AF203" s="149">
        <f t="shared" si="361"/>
        <v>0</v>
      </c>
    </row>
    <row r="204" spans="1:32" s="6" customFormat="1" ht="8.25" hidden="1" customHeight="1" x14ac:dyDescent="0.25">
      <c r="A204" s="12">
        <v>188</v>
      </c>
      <c r="B204" s="72"/>
      <c r="C204" s="73"/>
      <c r="D204" s="148" t="s">
        <v>501</v>
      </c>
      <c r="E204" s="155" t="s">
        <v>407</v>
      </c>
      <c r="F204" s="86">
        <v>611</v>
      </c>
      <c r="G204" s="86">
        <v>636</v>
      </c>
      <c r="H204" s="86">
        <v>662</v>
      </c>
      <c r="I204" s="86"/>
      <c r="J204" s="86"/>
      <c r="K204" s="86"/>
      <c r="L204" s="149">
        <f t="shared" si="275"/>
        <v>611</v>
      </c>
      <c r="M204" s="149">
        <f t="shared" si="275"/>
        <v>636</v>
      </c>
      <c r="N204" s="149">
        <f t="shared" si="275"/>
        <v>662</v>
      </c>
      <c r="O204" s="149"/>
      <c r="P204" s="149"/>
      <c r="Q204" s="149"/>
      <c r="R204" s="149">
        <f t="shared" si="357"/>
        <v>611</v>
      </c>
      <c r="S204" s="149">
        <f t="shared" si="357"/>
        <v>636</v>
      </c>
      <c r="T204" s="149">
        <f t="shared" si="357"/>
        <v>662</v>
      </c>
      <c r="U204" s="149"/>
      <c r="V204" s="149"/>
      <c r="W204" s="149"/>
      <c r="X204" s="149">
        <f t="shared" si="358"/>
        <v>611</v>
      </c>
      <c r="Y204" s="149">
        <f t="shared" si="358"/>
        <v>636</v>
      </c>
      <c r="Z204" s="149">
        <f t="shared" si="358"/>
        <v>662</v>
      </c>
      <c r="AA204" s="59"/>
      <c r="AB204" s="149"/>
      <c r="AC204" s="149"/>
      <c r="AD204" s="149">
        <f t="shared" si="359"/>
        <v>611</v>
      </c>
      <c r="AE204" s="149">
        <f t="shared" si="360"/>
        <v>636</v>
      </c>
      <c r="AF204" s="149">
        <f t="shared" si="361"/>
        <v>662</v>
      </c>
    </row>
    <row r="205" spans="1:32" s="81" customFormat="1" ht="93.75" customHeight="1" x14ac:dyDescent="0.25">
      <c r="A205" s="12">
        <v>182</v>
      </c>
      <c r="B205" s="72"/>
      <c r="C205" s="73"/>
      <c r="D205" s="242" t="s">
        <v>321</v>
      </c>
      <c r="E205" s="253" t="s">
        <v>322</v>
      </c>
      <c r="F205" s="245">
        <v>16</v>
      </c>
      <c r="G205" s="245">
        <v>17</v>
      </c>
      <c r="H205" s="245">
        <v>18</v>
      </c>
      <c r="I205" s="245"/>
      <c r="J205" s="245"/>
      <c r="K205" s="245"/>
      <c r="L205" s="246">
        <f t="shared" si="275"/>
        <v>16</v>
      </c>
      <c r="M205" s="246">
        <f t="shared" si="275"/>
        <v>17</v>
      </c>
      <c r="N205" s="246">
        <f t="shared" si="275"/>
        <v>18</v>
      </c>
      <c r="O205" s="246"/>
      <c r="P205" s="246"/>
      <c r="Q205" s="246"/>
      <c r="R205" s="246">
        <f t="shared" si="357"/>
        <v>16</v>
      </c>
      <c r="S205" s="246">
        <f t="shared" si="357"/>
        <v>17</v>
      </c>
      <c r="T205" s="246">
        <f t="shared" si="357"/>
        <v>18</v>
      </c>
      <c r="U205" s="246"/>
      <c r="V205" s="246"/>
      <c r="W205" s="246"/>
      <c r="X205" s="246">
        <f t="shared" si="358"/>
        <v>16</v>
      </c>
      <c r="Y205" s="246">
        <f t="shared" si="358"/>
        <v>17</v>
      </c>
      <c r="Z205" s="246">
        <f t="shared" si="358"/>
        <v>18</v>
      </c>
      <c r="AA205" s="246"/>
      <c r="AB205" s="246"/>
      <c r="AC205" s="246"/>
      <c r="AD205" s="246">
        <f t="shared" si="359"/>
        <v>16</v>
      </c>
      <c r="AE205" s="246">
        <f t="shared" si="360"/>
        <v>17</v>
      </c>
      <c r="AF205" s="246">
        <f t="shared" si="361"/>
        <v>18</v>
      </c>
    </row>
    <row r="206" spans="1:32" s="7" customFormat="1" ht="30.75" customHeight="1" x14ac:dyDescent="0.25">
      <c r="A206" s="12"/>
      <c r="B206" s="72"/>
      <c r="C206" s="73"/>
      <c r="D206" s="242" t="s">
        <v>313</v>
      </c>
      <c r="E206" s="253" t="s">
        <v>314</v>
      </c>
      <c r="F206" s="241">
        <f>F207+F210</f>
        <v>197</v>
      </c>
      <c r="G206" s="241">
        <f>G207+G210</f>
        <v>202</v>
      </c>
      <c r="H206" s="241">
        <f>H207+H210</f>
        <v>207</v>
      </c>
      <c r="I206" s="241">
        <f t="shared" ref="I206:Z206" si="362">I207+I210</f>
        <v>0</v>
      </c>
      <c r="J206" s="241">
        <f t="shared" si="362"/>
        <v>0</v>
      </c>
      <c r="K206" s="241">
        <f t="shared" si="362"/>
        <v>0</v>
      </c>
      <c r="L206" s="56">
        <f t="shared" si="362"/>
        <v>197</v>
      </c>
      <c r="M206" s="56">
        <f t="shared" si="362"/>
        <v>202</v>
      </c>
      <c r="N206" s="56">
        <f t="shared" si="362"/>
        <v>207</v>
      </c>
      <c r="O206" s="56">
        <f t="shared" si="362"/>
        <v>0</v>
      </c>
      <c r="P206" s="56">
        <f t="shared" si="362"/>
        <v>0</v>
      </c>
      <c r="Q206" s="56">
        <f t="shared" si="362"/>
        <v>0</v>
      </c>
      <c r="R206" s="56">
        <f t="shared" si="362"/>
        <v>197</v>
      </c>
      <c r="S206" s="56">
        <f t="shared" si="362"/>
        <v>202</v>
      </c>
      <c r="T206" s="56">
        <f t="shared" si="362"/>
        <v>207</v>
      </c>
      <c r="U206" s="56">
        <f t="shared" si="362"/>
        <v>0</v>
      </c>
      <c r="V206" s="56">
        <f t="shared" si="362"/>
        <v>0</v>
      </c>
      <c r="W206" s="56">
        <f t="shared" si="362"/>
        <v>0</v>
      </c>
      <c r="X206" s="56">
        <f t="shared" si="362"/>
        <v>197</v>
      </c>
      <c r="Y206" s="56">
        <f t="shared" si="362"/>
        <v>202</v>
      </c>
      <c r="Z206" s="56">
        <f t="shared" si="362"/>
        <v>207</v>
      </c>
      <c r="AA206" s="56">
        <f t="shared" ref="AA206:AF206" si="363">AA207+AA210</f>
        <v>0</v>
      </c>
      <c r="AB206" s="56">
        <f t="shared" si="363"/>
        <v>0</v>
      </c>
      <c r="AC206" s="56">
        <f t="shared" si="363"/>
        <v>0</v>
      </c>
      <c r="AD206" s="56">
        <f t="shared" si="363"/>
        <v>197</v>
      </c>
      <c r="AE206" s="56">
        <f t="shared" si="363"/>
        <v>202</v>
      </c>
      <c r="AF206" s="56">
        <f t="shared" si="363"/>
        <v>207</v>
      </c>
    </row>
    <row r="207" spans="1:32" s="7" customFormat="1" ht="134.25" customHeight="1" x14ac:dyDescent="0.25">
      <c r="A207" s="12"/>
      <c r="B207" s="72"/>
      <c r="C207" s="73"/>
      <c r="D207" s="242" t="s">
        <v>352</v>
      </c>
      <c r="E207" s="253" t="s">
        <v>351</v>
      </c>
      <c r="F207" s="245">
        <f t="shared" ref="F207:Z207" si="364">F208+F209</f>
        <v>117</v>
      </c>
      <c r="G207" s="245">
        <f t="shared" si="364"/>
        <v>122</v>
      </c>
      <c r="H207" s="245">
        <f t="shared" si="364"/>
        <v>127</v>
      </c>
      <c r="I207" s="245">
        <f t="shared" si="364"/>
        <v>0</v>
      </c>
      <c r="J207" s="245">
        <f t="shared" si="364"/>
        <v>0</v>
      </c>
      <c r="K207" s="245">
        <f t="shared" si="364"/>
        <v>0</v>
      </c>
      <c r="L207" s="246">
        <f t="shared" si="364"/>
        <v>117</v>
      </c>
      <c r="M207" s="246">
        <f t="shared" si="364"/>
        <v>122</v>
      </c>
      <c r="N207" s="246">
        <f t="shared" si="364"/>
        <v>127</v>
      </c>
      <c r="O207" s="246">
        <f t="shared" si="364"/>
        <v>0</v>
      </c>
      <c r="P207" s="246">
        <f t="shared" si="364"/>
        <v>0</v>
      </c>
      <c r="Q207" s="246">
        <f t="shared" si="364"/>
        <v>0</v>
      </c>
      <c r="R207" s="246">
        <f t="shared" si="364"/>
        <v>117</v>
      </c>
      <c r="S207" s="246">
        <f t="shared" si="364"/>
        <v>122</v>
      </c>
      <c r="T207" s="246">
        <f t="shared" si="364"/>
        <v>127</v>
      </c>
      <c r="U207" s="246">
        <f t="shared" si="364"/>
        <v>0</v>
      </c>
      <c r="V207" s="246">
        <f t="shared" si="364"/>
        <v>0</v>
      </c>
      <c r="W207" s="246">
        <f t="shared" si="364"/>
        <v>0</v>
      </c>
      <c r="X207" s="246">
        <f t="shared" si="364"/>
        <v>117</v>
      </c>
      <c r="Y207" s="246">
        <f t="shared" si="364"/>
        <v>122</v>
      </c>
      <c r="Z207" s="246">
        <f t="shared" si="364"/>
        <v>127</v>
      </c>
      <c r="AA207" s="246">
        <f t="shared" ref="AA207:AF207" si="365">AA208+AA209</f>
        <v>0</v>
      </c>
      <c r="AB207" s="246">
        <f t="shared" si="365"/>
        <v>0</v>
      </c>
      <c r="AC207" s="246">
        <f t="shared" si="365"/>
        <v>0</v>
      </c>
      <c r="AD207" s="246">
        <f t="shared" si="365"/>
        <v>117</v>
      </c>
      <c r="AE207" s="246">
        <f t="shared" si="365"/>
        <v>122</v>
      </c>
      <c r="AF207" s="246">
        <f t="shared" si="365"/>
        <v>127</v>
      </c>
    </row>
    <row r="208" spans="1:32" s="7" customFormat="1" ht="93" hidden="1" customHeight="1" x14ac:dyDescent="0.25">
      <c r="A208" s="18" t="s">
        <v>469</v>
      </c>
      <c r="B208" s="72"/>
      <c r="C208" s="73"/>
      <c r="D208" s="148" t="s">
        <v>352</v>
      </c>
      <c r="E208" s="155" t="s">
        <v>351</v>
      </c>
      <c r="F208" s="86">
        <v>104</v>
      </c>
      <c r="G208" s="86">
        <v>108</v>
      </c>
      <c r="H208" s="86">
        <v>112</v>
      </c>
      <c r="I208" s="86"/>
      <c r="J208" s="86"/>
      <c r="K208" s="86"/>
      <c r="L208" s="149">
        <f t="shared" si="275"/>
        <v>104</v>
      </c>
      <c r="M208" s="149">
        <f t="shared" si="275"/>
        <v>108</v>
      </c>
      <c r="N208" s="149">
        <f t="shared" si="275"/>
        <v>112</v>
      </c>
      <c r="O208" s="149"/>
      <c r="P208" s="149"/>
      <c r="Q208" s="149"/>
      <c r="R208" s="149">
        <f t="shared" ref="R208:T209" si="366">L208+O208</f>
        <v>104</v>
      </c>
      <c r="S208" s="149">
        <f t="shared" si="366"/>
        <v>108</v>
      </c>
      <c r="T208" s="149">
        <f t="shared" si="366"/>
        <v>112</v>
      </c>
      <c r="U208" s="149"/>
      <c r="V208" s="149"/>
      <c r="W208" s="149"/>
      <c r="X208" s="149">
        <f t="shared" ref="X208:Z209" si="367">R208+U208</f>
        <v>104</v>
      </c>
      <c r="Y208" s="149">
        <f t="shared" si="367"/>
        <v>108</v>
      </c>
      <c r="Z208" s="149">
        <f t="shared" si="367"/>
        <v>112</v>
      </c>
      <c r="AA208" s="59"/>
      <c r="AB208" s="149"/>
      <c r="AC208" s="149"/>
      <c r="AD208" s="149">
        <f t="shared" ref="AD208:AD209" si="368">X208+AA208</f>
        <v>104</v>
      </c>
      <c r="AE208" s="149">
        <f t="shared" ref="AE208:AE209" si="369">Y208+AB208</f>
        <v>108</v>
      </c>
      <c r="AF208" s="149">
        <f t="shared" ref="AF208:AF209" si="370">Z208+AC208</f>
        <v>112</v>
      </c>
    </row>
    <row r="209" spans="1:32" s="7" customFormat="1" ht="88.5" hidden="1" customHeight="1" x14ac:dyDescent="0.25">
      <c r="A209" s="12">
        <v>905</v>
      </c>
      <c r="B209" s="72"/>
      <c r="C209" s="73"/>
      <c r="D209" s="148" t="s">
        <v>352</v>
      </c>
      <c r="E209" s="155" t="s">
        <v>351</v>
      </c>
      <c r="F209" s="86">
        <v>13</v>
      </c>
      <c r="G209" s="86">
        <v>14</v>
      </c>
      <c r="H209" s="86">
        <v>15</v>
      </c>
      <c r="I209" s="86"/>
      <c r="J209" s="86"/>
      <c r="K209" s="86"/>
      <c r="L209" s="149">
        <f t="shared" si="275"/>
        <v>13</v>
      </c>
      <c r="M209" s="149">
        <f t="shared" si="275"/>
        <v>14</v>
      </c>
      <c r="N209" s="149">
        <f t="shared" si="275"/>
        <v>15</v>
      </c>
      <c r="O209" s="149"/>
      <c r="P209" s="149"/>
      <c r="Q209" s="149"/>
      <c r="R209" s="149">
        <f t="shared" si="366"/>
        <v>13</v>
      </c>
      <c r="S209" s="149">
        <f t="shared" si="366"/>
        <v>14</v>
      </c>
      <c r="T209" s="149">
        <f t="shared" si="366"/>
        <v>15</v>
      </c>
      <c r="U209" s="149"/>
      <c r="V209" s="149"/>
      <c r="W209" s="149"/>
      <c r="X209" s="149">
        <f t="shared" si="367"/>
        <v>13</v>
      </c>
      <c r="Y209" s="149">
        <f t="shared" si="367"/>
        <v>14</v>
      </c>
      <c r="Z209" s="149">
        <f t="shared" si="367"/>
        <v>15</v>
      </c>
      <c r="AA209" s="59"/>
      <c r="AB209" s="149"/>
      <c r="AC209" s="149"/>
      <c r="AD209" s="149">
        <f t="shared" si="368"/>
        <v>13</v>
      </c>
      <c r="AE209" s="149">
        <f t="shared" si="369"/>
        <v>14</v>
      </c>
      <c r="AF209" s="149">
        <f t="shared" si="370"/>
        <v>15</v>
      </c>
    </row>
    <row r="210" spans="1:32" s="7" customFormat="1" ht="37.5" customHeight="1" x14ac:dyDescent="0.25">
      <c r="A210" s="12"/>
      <c r="B210" s="72"/>
      <c r="C210" s="73"/>
      <c r="D210" s="242" t="s">
        <v>311</v>
      </c>
      <c r="E210" s="253" t="s">
        <v>312</v>
      </c>
      <c r="F210" s="245">
        <f t="shared" ref="F210:AF210" si="371">F211</f>
        <v>80</v>
      </c>
      <c r="G210" s="245">
        <f t="shared" si="371"/>
        <v>80</v>
      </c>
      <c r="H210" s="245">
        <f t="shared" si="371"/>
        <v>80</v>
      </c>
      <c r="I210" s="245">
        <f t="shared" si="371"/>
        <v>0</v>
      </c>
      <c r="J210" s="245">
        <f t="shared" si="371"/>
        <v>0</v>
      </c>
      <c r="K210" s="245">
        <f t="shared" si="371"/>
        <v>0</v>
      </c>
      <c r="L210" s="266">
        <f t="shared" si="371"/>
        <v>80</v>
      </c>
      <c r="M210" s="266">
        <f t="shared" si="371"/>
        <v>80</v>
      </c>
      <c r="N210" s="266">
        <f t="shared" si="371"/>
        <v>80</v>
      </c>
      <c r="O210" s="266">
        <f t="shared" si="371"/>
        <v>0</v>
      </c>
      <c r="P210" s="266">
        <f t="shared" si="371"/>
        <v>0</v>
      </c>
      <c r="Q210" s="266">
        <f t="shared" si="371"/>
        <v>0</v>
      </c>
      <c r="R210" s="266">
        <f t="shared" si="371"/>
        <v>80</v>
      </c>
      <c r="S210" s="266">
        <f t="shared" si="371"/>
        <v>80</v>
      </c>
      <c r="T210" s="266">
        <f t="shared" si="371"/>
        <v>80</v>
      </c>
      <c r="U210" s="266">
        <f t="shared" si="371"/>
        <v>0</v>
      </c>
      <c r="V210" s="266">
        <f t="shared" si="371"/>
        <v>0</v>
      </c>
      <c r="W210" s="266">
        <f t="shared" si="371"/>
        <v>0</v>
      </c>
      <c r="X210" s="266">
        <f t="shared" si="371"/>
        <v>80</v>
      </c>
      <c r="Y210" s="266">
        <f t="shared" si="371"/>
        <v>80</v>
      </c>
      <c r="Z210" s="266">
        <f t="shared" si="371"/>
        <v>80</v>
      </c>
      <c r="AA210" s="246">
        <f t="shared" si="371"/>
        <v>0</v>
      </c>
      <c r="AB210" s="266">
        <f t="shared" si="371"/>
        <v>0</v>
      </c>
      <c r="AC210" s="266">
        <f t="shared" si="371"/>
        <v>0</v>
      </c>
      <c r="AD210" s="266">
        <f t="shared" si="371"/>
        <v>80</v>
      </c>
      <c r="AE210" s="266">
        <f t="shared" si="371"/>
        <v>80</v>
      </c>
      <c r="AF210" s="266">
        <f t="shared" si="371"/>
        <v>80</v>
      </c>
    </row>
    <row r="211" spans="1:32" s="7" customFormat="1" ht="77.25" customHeight="1" x14ac:dyDescent="0.25">
      <c r="A211" s="12">
        <v>919</v>
      </c>
      <c r="B211" s="72"/>
      <c r="C211" s="73"/>
      <c r="D211" s="238" t="s">
        <v>316</v>
      </c>
      <c r="E211" s="244" t="s">
        <v>292</v>
      </c>
      <c r="F211" s="245">
        <v>80</v>
      </c>
      <c r="G211" s="245">
        <v>80</v>
      </c>
      <c r="H211" s="245">
        <v>80</v>
      </c>
      <c r="I211" s="245"/>
      <c r="J211" s="245"/>
      <c r="K211" s="245"/>
      <c r="L211" s="246">
        <f t="shared" ref="L211:N272" si="372">F211+I211</f>
        <v>80</v>
      </c>
      <c r="M211" s="246">
        <f t="shared" si="372"/>
        <v>80</v>
      </c>
      <c r="N211" s="246">
        <f t="shared" si="372"/>
        <v>80</v>
      </c>
      <c r="O211" s="246"/>
      <c r="P211" s="246"/>
      <c r="Q211" s="246"/>
      <c r="R211" s="246">
        <f t="shared" ref="R211:T214" si="373">L211+O211</f>
        <v>80</v>
      </c>
      <c r="S211" s="246">
        <f t="shared" si="373"/>
        <v>80</v>
      </c>
      <c r="T211" s="246">
        <f t="shared" si="373"/>
        <v>80</v>
      </c>
      <c r="U211" s="246"/>
      <c r="V211" s="246"/>
      <c r="W211" s="246"/>
      <c r="X211" s="246">
        <f t="shared" ref="X211:Z214" si="374">R211+U211</f>
        <v>80</v>
      </c>
      <c r="Y211" s="246">
        <f t="shared" si="374"/>
        <v>80</v>
      </c>
      <c r="Z211" s="246">
        <f t="shared" si="374"/>
        <v>80</v>
      </c>
      <c r="AA211" s="246"/>
      <c r="AB211" s="246"/>
      <c r="AC211" s="246"/>
      <c r="AD211" s="246">
        <f t="shared" ref="AD211:AD214" si="375">X211+AA211</f>
        <v>80</v>
      </c>
      <c r="AE211" s="246">
        <f t="shared" ref="AE211:AE214" si="376">Y211+AB211</f>
        <v>80</v>
      </c>
      <c r="AF211" s="246">
        <f t="shared" ref="AF211:AF214" si="377">Z211+AC211</f>
        <v>80</v>
      </c>
    </row>
    <row r="212" spans="1:32" s="7" customFormat="1" ht="30.75" hidden="1" customHeight="1" x14ac:dyDescent="0.25">
      <c r="A212" s="12"/>
      <c r="B212" s="72"/>
      <c r="C212" s="73"/>
      <c r="D212" s="87" t="s">
        <v>450</v>
      </c>
      <c r="E212" s="112" t="s">
        <v>451</v>
      </c>
      <c r="F212" s="113">
        <f t="shared" ref="F212:H212" si="378">F213+F214</f>
        <v>0</v>
      </c>
      <c r="G212" s="113">
        <f t="shared" si="378"/>
        <v>0</v>
      </c>
      <c r="H212" s="113">
        <f t="shared" si="378"/>
        <v>0</v>
      </c>
      <c r="I212" s="113"/>
      <c r="J212" s="113"/>
      <c r="K212" s="113"/>
      <c r="L212" s="113">
        <f t="shared" si="372"/>
        <v>0</v>
      </c>
      <c r="M212" s="113">
        <f t="shared" si="372"/>
        <v>0</v>
      </c>
      <c r="N212" s="113">
        <f t="shared" si="372"/>
        <v>0</v>
      </c>
      <c r="O212" s="113"/>
      <c r="P212" s="113"/>
      <c r="Q212" s="113"/>
      <c r="R212" s="113">
        <f t="shared" si="373"/>
        <v>0</v>
      </c>
      <c r="S212" s="113">
        <f t="shared" si="373"/>
        <v>0</v>
      </c>
      <c r="T212" s="113">
        <f t="shared" si="373"/>
        <v>0</v>
      </c>
      <c r="U212" s="113"/>
      <c r="V212" s="113"/>
      <c r="W212" s="113"/>
      <c r="X212" s="113">
        <f t="shared" si="374"/>
        <v>0</v>
      </c>
      <c r="Y212" s="113">
        <f t="shared" si="374"/>
        <v>0</v>
      </c>
      <c r="Z212" s="113">
        <f t="shared" si="374"/>
        <v>0</v>
      </c>
      <c r="AA212" s="169"/>
      <c r="AB212" s="113"/>
      <c r="AC212" s="113"/>
      <c r="AD212" s="113">
        <f t="shared" si="375"/>
        <v>0</v>
      </c>
      <c r="AE212" s="113">
        <f t="shared" si="376"/>
        <v>0</v>
      </c>
      <c r="AF212" s="113">
        <f t="shared" si="377"/>
        <v>0</v>
      </c>
    </row>
    <row r="213" spans="1:32" s="54" customFormat="1" ht="31.5" hidden="1" customHeight="1" x14ac:dyDescent="0.25">
      <c r="A213" s="20"/>
      <c r="B213" s="114"/>
      <c r="C213" s="115"/>
      <c r="D213" s="84" t="s">
        <v>249</v>
      </c>
      <c r="E213" s="112" t="s">
        <v>412</v>
      </c>
      <c r="F213" s="86"/>
      <c r="G213" s="86"/>
      <c r="H213" s="86"/>
      <c r="I213" s="86"/>
      <c r="J213" s="86"/>
      <c r="K213" s="86"/>
      <c r="L213" s="86">
        <f t="shared" si="372"/>
        <v>0</v>
      </c>
      <c r="M213" s="86">
        <f t="shared" si="372"/>
        <v>0</v>
      </c>
      <c r="N213" s="86">
        <f t="shared" si="372"/>
        <v>0</v>
      </c>
      <c r="O213" s="86"/>
      <c r="P213" s="86"/>
      <c r="Q213" s="86"/>
      <c r="R213" s="86">
        <f t="shared" si="373"/>
        <v>0</v>
      </c>
      <c r="S213" s="86">
        <f t="shared" si="373"/>
        <v>0</v>
      </c>
      <c r="T213" s="86">
        <f t="shared" si="373"/>
        <v>0</v>
      </c>
      <c r="U213" s="86"/>
      <c r="V213" s="86"/>
      <c r="W213" s="86"/>
      <c r="X213" s="86">
        <f t="shared" si="374"/>
        <v>0</v>
      </c>
      <c r="Y213" s="86">
        <f t="shared" si="374"/>
        <v>0</v>
      </c>
      <c r="Z213" s="86">
        <f t="shared" si="374"/>
        <v>0</v>
      </c>
      <c r="AA213" s="59"/>
      <c r="AB213" s="86"/>
      <c r="AC213" s="86"/>
      <c r="AD213" s="86">
        <f t="shared" si="375"/>
        <v>0</v>
      </c>
      <c r="AE213" s="86">
        <f t="shared" si="376"/>
        <v>0</v>
      </c>
      <c r="AF213" s="86">
        <f t="shared" si="377"/>
        <v>0</v>
      </c>
    </row>
    <row r="214" spans="1:32" s="54" customFormat="1" ht="79.5" customHeight="1" x14ac:dyDescent="0.25">
      <c r="A214" s="20" t="s">
        <v>472</v>
      </c>
      <c r="B214" s="114"/>
      <c r="C214" s="115"/>
      <c r="D214" s="242" t="s">
        <v>452</v>
      </c>
      <c r="E214" s="253" t="s">
        <v>453</v>
      </c>
      <c r="F214" s="246">
        <v>0</v>
      </c>
      <c r="G214" s="246">
        <v>0</v>
      </c>
      <c r="H214" s="246">
        <v>0</v>
      </c>
      <c r="I214" s="246"/>
      <c r="J214" s="246"/>
      <c r="K214" s="246"/>
      <c r="L214" s="246">
        <f t="shared" si="372"/>
        <v>0</v>
      </c>
      <c r="M214" s="246">
        <f t="shared" si="372"/>
        <v>0</v>
      </c>
      <c r="N214" s="246">
        <f t="shared" si="372"/>
        <v>0</v>
      </c>
      <c r="O214" s="246">
        <v>282.5</v>
      </c>
      <c r="P214" s="246"/>
      <c r="Q214" s="246"/>
      <c r="R214" s="246">
        <f t="shared" si="373"/>
        <v>282.5</v>
      </c>
      <c r="S214" s="246">
        <f t="shared" si="373"/>
        <v>0</v>
      </c>
      <c r="T214" s="246">
        <f t="shared" si="373"/>
        <v>0</v>
      </c>
      <c r="U214" s="246"/>
      <c r="V214" s="246"/>
      <c r="W214" s="246"/>
      <c r="X214" s="246">
        <f t="shared" si="374"/>
        <v>282.5</v>
      </c>
      <c r="Y214" s="246">
        <f t="shared" si="374"/>
        <v>0</v>
      </c>
      <c r="Z214" s="246">
        <f t="shared" si="374"/>
        <v>0</v>
      </c>
      <c r="AA214" s="246"/>
      <c r="AB214" s="246"/>
      <c r="AC214" s="246"/>
      <c r="AD214" s="246">
        <f t="shared" si="375"/>
        <v>282.5</v>
      </c>
      <c r="AE214" s="246">
        <f t="shared" si="376"/>
        <v>0</v>
      </c>
      <c r="AF214" s="246">
        <f t="shared" si="377"/>
        <v>0</v>
      </c>
    </row>
    <row r="215" spans="1:32" s="21" customFormat="1" ht="32.25" customHeight="1" x14ac:dyDescent="0.35">
      <c r="A215" s="26"/>
      <c r="B215" s="76"/>
      <c r="C215" s="77"/>
      <c r="D215" s="116"/>
      <c r="E215" s="117" t="s">
        <v>454</v>
      </c>
      <c r="F215" s="237">
        <f>F17+F68</f>
        <v>665248</v>
      </c>
      <c r="G215" s="237">
        <f>G17+G68</f>
        <v>686062</v>
      </c>
      <c r="H215" s="237">
        <f>H17+H68</f>
        <v>709253</v>
      </c>
      <c r="I215" s="237">
        <f t="shared" ref="I215:Z215" si="379">I17+I68</f>
        <v>0</v>
      </c>
      <c r="J215" s="237">
        <f t="shared" si="379"/>
        <v>0</v>
      </c>
      <c r="K215" s="237">
        <f t="shared" si="379"/>
        <v>0</v>
      </c>
      <c r="L215" s="79">
        <f t="shared" si="379"/>
        <v>665248</v>
      </c>
      <c r="M215" s="79">
        <f t="shared" si="379"/>
        <v>686062</v>
      </c>
      <c r="N215" s="79">
        <f t="shared" si="379"/>
        <v>709253</v>
      </c>
      <c r="O215" s="79">
        <f t="shared" si="379"/>
        <v>282.5</v>
      </c>
      <c r="P215" s="79">
        <f t="shared" si="379"/>
        <v>0</v>
      </c>
      <c r="Q215" s="79">
        <f t="shared" si="379"/>
        <v>0</v>
      </c>
      <c r="R215" s="79">
        <f t="shared" si="379"/>
        <v>665530.5</v>
      </c>
      <c r="S215" s="79">
        <f t="shared" si="379"/>
        <v>686062</v>
      </c>
      <c r="T215" s="79">
        <f t="shared" si="379"/>
        <v>709253</v>
      </c>
      <c r="U215" s="79">
        <f t="shared" si="379"/>
        <v>0</v>
      </c>
      <c r="V215" s="79">
        <f t="shared" si="379"/>
        <v>0</v>
      </c>
      <c r="W215" s="79">
        <f t="shared" si="379"/>
        <v>0</v>
      </c>
      <c r="X215" s="79">
        <f t="shared" si="379"/>
        <v>665530.5</v>
      </c>
      <c r="Y215" s="79">
        <f t="shared" si="379"/>
        <v>686062</v>
      </c>
      <c r="Z215" s="79">
        <f t="shared" si="379"/>
        <v>709253</v>
      </c>
      <c r="AA215" s="272">
        <f t="shared" ref="AA215:AF215" si="380">AA17+AA68</f>
        <v>0</v>
      </c>
      <c r="AB215" s="79">
        <f t="shared" si="380"/>
        <v>0</v>
      </c>
      <c r="AC215" s="79">
        <f t="shared" si="380"/>
        <v>0</v>
      </c>
      <c r="AD215" s="79">
        <f t="shared" si="380"/>
        <v>665530.5</v>
      </c>
      <c r="AE215" s="79">
        <f t="shared" si="380"/>
        <v>686062</v>
      </c>
      <c r="AF215" s="79">
        <f t="shared" si="380"/>
        <v>709253</v>
      </c>
    </row>
    <row r="216" spans="1:32" s="21" customFormat="1" ht="30" customHeight="1" x14ac:dyDescent="0.35">
      <c r="A216" s="26"/>
      <c r="B216" s="76"/>
      <c r="C216" s="77"/>
      <c r="D216" s="116" t="s">
        <v>73</v>
      </c>
      <c r="E216" s="118" t="s">
        <v>167</v>
      </c>
      <c r="F216" s="157">
        <f t="shared" ref="F216:Z216" si="381">F217+F310+F307+F317</f>
        <v>3314116</v>
      </c>
      <c r="G216" s="157">
        <f t="shared" si="381"/>
        <v>3124396.8</v>
      </c>
      <c r="H216" s="157">
        <f t="shared" si="381"/>
        <v>2028653</v>
      </c>
      <c r="I216" s="157">
        <f t="shared" si="381"/>
        <v>326350.09999999998</v>
      </c>
      <c r="J216" s="157">
        <f t="shared" si="381"/>
        <v>196225.59999999998</v>
      </c>
      <c r="K216" s="157">
        <f t="shared" si="381"/>
        <v>88832</v>
      </c>
      <c r="L216" s="79">
        <f t="shared" si="381"/>
        <v>3640466.1</v>
      </c>
      <c r="M216" s="79">
        <f t="shared" si="381"/>
        <v>3320622.4</v>
      </c>
      <c r="N216" s="79">
        <f t="shared" si="381"/>
        <v>2117485</v>
      </c>
      <c r="O216" s="79">
        <f t="shared" si="381"/>
        <v>284903.9231999999</v>
      </c>
      <c r="P216" s="79">
        <f t="shared" si="381"/>
        <v>193454.75695999997</v>
      </c>
      <c r="Q216" s="79">
        <f t="shared" si="381"/>
        <v>17374</v>
      </c>
      <c r="R216" s="79">
        <f t="shared" si="381"/>
        <v>3925370.0471999994</v>
      </c>
      <c r="S216" s="79">
        <f t="shared" si="381"/>
        <v>3514077.1569599994</v>
      </c>
      <c r="T216" s="79">
        <f t="shared" si="381"/>
        <v>2134859</v>
      </c>
      <c r="U216" s="79">
        <f t="shared" si="381"/>
        <v>29800</v>
      </c>
      <c r="V216" s="79">
        <f t="shared" si="381"/>
        <v>0</v>
      </c>
      <c r="W216" s="79">
        <f t="shared" si="381"/>
        <v>0</v>
      </c>
      <c r="X216" s="79">
        <f t="shared" si="381"/>
        <v>3955170.0471999994</v>
      </c>
      <c r="Y216" s="79">
        <f t="shared" si="381"/>
        <v>3514077.1569599994</v>
      </c>
      <c r="Z216" s="79">
        <f t="shared" si="381"/>
        <v>2134858.9350000001</v>
      </c>
      <c r="AA216" s="272">
        <f>AA217+AA310+AA307+AA317</f>
        <v>561050.7620600001</v>
      </c>
      <c r="AB216" s="79">
        <f t="shared" ref="AB216:AF216" si="382">AB217+AB310+AB307+AB317</f>
        <v>9628.5</v>
      </c>
      <c r="AC216" s="79">
        <f t="shared" si="382"/>
        <v>-51856.34289</v>
      </c>
      <c r="AD216" s="79">
        <f>AD217+AD310+AD307+AD317</f>
        <v>4516220.8092599995</v>
      </c>
      <c r="AE216" s="79">
        <f t="shared" si="382"/>
        <v>3523705.6569599994</v>
      </c>
      <c r="AF216" s="79">
        <f t="shared" si="382"/>
        <v>2083002.5921099994</v>
      </c>
    </row>
    <row r="217" spans="1:32" s="21" customFormat="1" ht="41.25" x14ac:dyDescent="0.35">
      <c r="A217" s="26"/>
      <c r="B217" s="76"/>
      <c r="C217" s="77"/>
      <c r="D217" s="14" t="s">
        <v>74</v>
      </c>
      <c r="E217" s="185" t="s">
        <v>385</v>
      </c>
      <c r="F217" s="186">
        <f t="shared" ref="F217:Z217" si="383">F218+F222+F253+F298</f>
        <v>3312528</v>
      </c>
      <c r="G217" s="186">
        <f t="shared" si="383"/>
        <v>3122977.1999999997</v>
      </c>
      <c r="H217" s="186">
        <f t="shared" si="383"/>
        <v>2026834.1</v>
      </c>
      <c r="I217" s="186">
        <f t="shared" si="383"/>
        <v>326402.09999999998</v>
      </c>
      <c r="J217" s="186">
        <f t="shared" si="383"/>
        <v>196225.59999999998</v>
      </c>
      <c r="K217" s="186">
        <f t="shared" si="383"/>
        <v>88832</v>
      </c>
      <c r="L217" s="187">
        <f t="shared" si="383"/>
        <v>3638930.1</v>
      </c>
      <c r="M217" s="187">
        <f t="shared" si="383"/>
        <v>3319202.8</v>
      </c>
      <c r="N217" s="187">
        <f t="shared" si="383"/>
        <v>2115666.1</v>
      </c>
      <c r="O217" s="231">
        <f t="shared" si="383"/>
        <v>284903.9231999999</v>
      </c>
      <c r="P217" s="187">
        <f t="shared" si="383"/>
        <v>193454.75695999997</v>
      </c>
      <c r="Q217" s="187">
        <f t="shared" si="383"/>
        <v>17374</v>
      </c>
      <c r="R217" s="231">
        <f t="shared" si="383"/>
        <v>3923834.0471999994</v>
      </c>
      <c r="S217" s="187">
        <f t="shared" si="383"/>
        <v>3512657.5569599993</v>
      </c>
      <c r="T217" s="187">
        <f t="shared" si="383"/>
        <v>2133040.1</v>
      </c>
      <c r="U217" s="187">
        <f t="shared" si="383"/>
        <v>25600</v>
      </c>
      <c r="V217" s="187">
        <f t="shared" si="383"/>
        <v>0</v>
      </c>
      <c r="W217" s="187">
        <f t="shared" si="383"/>
        <v>0</v>
      </c>
      <c r="X217" s="187">
        <f t="shared" si="383"/>
        <v>3949434.0471999994</v>
      </c>
      <c r="Y217" s="187">
        <f t="shared" si="383"/>
        <v>3512657.5569599993</v>
      </c>
      <c r="Z217" s="187">
        <f t="shared" si="383"/>
        <v>2133040.0350000001</v>
      </c>
      <c r="AA217" s="277">
        <f t="shared" ref="AA217:AF217" si="384">AA218+AA222+AA253+AA298</f>
        <v>559753.96206000005</v>
      </c>
      <c r="AB217" s="187">
        <f t="shared" si="384"/>
        <v>9072.7000000000007</v>
      </c>
      <c r="AC217" s="187">
        <f t="shared" si="384"/>
        <v>-51856.34289</v>
      </c>
      <c r="AD217" s="187">
        <f t="shared" si="384"/>
        <v>4509188.0092599997</v>
      </c>
      <c r="AE217" s="187">
        <f t="shared" si="384"/>
        <v>3521730.2569599994</v>
      </c>
      <c r="AF217" s="187">
        <f t="shared" si="384"/>
        <v>2081183.6921099995</v>
      </c>
    </row>
    <row r="218" spans="1:32" s="2" customFormat="1" ht="37.5" x14ac:dyDescent="0.25">
      <c r="A218" s="12"/>
      <c r="B218" s="72">
        <v>12</v>
      </c>
      <c r="C218" s="73"/>
      <c r="D218" s="14" t="s">
        <v>250</v>
      </c>
      <c r="E218" s="188" t="s">
        <v>411</v>
      </c>
      <c r="F218" s="186">
        <f t="shared" ref="F218:K218" si="385">F219+F221</f>
        <v>642253</v>
      </c>
      <c r="G218" s="186">
        <f t="shared" si="385"/>
        <v>311911</v>
      </c>
      <c r="H218" s="186">
        <f t="shared" si="385"/>
        <v>285002</v>
      </c>
      <c r="I218" s="186">
        <f t="shared" si="385"/>
        <v>0</v>
      </c>
      <c r="J218" s="186">
        <f t="shared" si="385"/>
        <v>0</v>
      </c>
      <c r="K218" s="186">
        <f t="shared" si="385"/>
        <v>0</v>
      </c>
      <c r="L218" s="187">
        <f>L219+L221</f>
        <v>642253</v>
      </c>
      <c r="M218" s="187">
        <f t="shared" ref="M218:Q218" si="386">M219+M221</f>
        <v>311911</v>
      </c>
      <c r="N218" s="187">
        <f t="shared" si="386"/>
        <v>285002</v>
      </c>
      <c r="O218" s="187">
        <f t="shared" si="386"/>
        <v>0</v>
      </c>
      <c r="P218" s="187">
        <f t="shared" si="386"/>
        <v>0</v>
      </c>
      <c r="Q218" s="187">
        <f t="shared" si="386"/>
        <v>0</v>
      </c>
      <c r="R218" s="187">
        <f>R219+R221</f>
        <v>642253</v>
      </c>
      <c r="S218" s="187">
        <f t="shared" ref="S218:W218" si="387">S219+S221</f>
        <v>311911</v>
      </c>
      <c r="T218" s="187">
        <f t="shared" si="387"/>
        <v>285002</v>
      </c>
      <c r="U218" s="187">
        <f t="shared" si="387"/>
        <v>25600</v>
      </c>
      <c r="V218" s="187">
        <f t="shared" si="387"/>
        <v>0</v>
      </c>
      <c r="W218" s="187">
        <f t="shared" si="387"/>
        <v>0</v>
      </c>
      <c r="X218" s="187">
        <f>X219+X221</f>
        <v>667853</v>
      </c>
      <c r="Y218" s="187">
        <f t="shared" ref="Y218:AC218" si="388">Y219+Y221</f>
        <v>311911</v>
      </c>
      <c r="Z218" s="187">
        <f t="shared" si="388"/>
        <v>285002</v>
      </c>
      <c r="AA218" s="227">
        <f t="shared" si="388"/>
        <v>120989</v>
      </c>
      <c r="AB218" s="187">
        <f t="shared" si="388"/>
        <v>0</v>
      </c>
      <c r="AC218" s="187">
        <f t="shared" si="388"/>
        <v>0</v>
      </c>
      <c r="AD218" s="187">
        <f>AD219+AD221</f>
        <v>788842</v>
      </c>
      <c r="AE218" s="187">
        <f t="shared" ref="AE218:AF218" si="389">AE219+AE221</f>
        <v>311911</v>
      </c>
      <c r="AF218" s="187">
        <f t="shared" si="389"/>
        <v>285002</v>
      </c>
    </row>
    <row r="219" spans="1:32" s="2" customFormat="1" ht="37.5" x14ac:dyDescent="0.25">
      <c r="A219" s="12"/>
      <c r="B219" s="72"/>
      <c r="C219" s="73"/>
      <c r="D219" s="170" t="s">
        <v>251</v>
      </c>
      <c r="E219" s="184" t="s">
        <v>168</v>
      </c>
      <c r="F219" s="172">
        <f>F220</f>
        <v>642253</v>
      </c>
      <c r="G219" s="172">
        <f t="shared" ref="G219:AF219" si="390">G220</f>
        <v>311911</v>
      </c>
      <c r="H219" s="172">
        <f t="shared" si="390"/>
        <v>285002</v>
      </c>
      <c r="I219" s="172">
        <f t="shared" si="390"/>
        <v>0</v>
      </c>
      <c r="J219" s="172">
        <f t="shared" si="390"/>
        <v>0</v>
      </c>
      <c r="K219" s="172">
        <f t="shared" si="390"/>
        <v>0</v>
      </c>
      <c r="L219" s="173">
        <f t="shared" si="390"/>
        <v>642253</v>
      </c>
      <c r="M219" s="173">
        <f t="shared" si="390"/>
        <v>311911</v>
      </c>
      <c r="N219" s="173">
        <f t="shared" si="390"/>
        <v>285002</v>
      </c>
      <c r="O219" s="173">
        <f t="shared" si="390"/>
        <v>0</v>
      </c>
      <c r="P219" s="173">
        <f t="shared" si="390"/>
        <v>0</v>
      </c>
      <c r="Q219" s="173">
        <f t="shared" si="390"/>
        <v>0</v>
      </c>
      <c r="R219" s="173">
        <f t="shared" si="390"/>
        <v>642253</v>
      </c>
      <c r="S219" s="173">
        <f t="shared" si="390"/>
        <v>311911</v>
      </c>
      <c r="T219" s="173">
        <f t="shared" si="390"/>
        <v>285002</v>
      </c>
      <c r="U219" s="173">
        <f t="shared" si="390"/>
        <v>0</v>
      </c>
      <c r="V219" s="173">
        <f t="shared" si="390"/>
        <v>0</v>
      </c>
      <c r="W219" s="173">
        <f t="shared" si="390"/>
        <v>0</v>
      </c>
      <c r="X219" s="173">
        <f t="shared" si="390"/>
        <v>642253</v>
      </c>
      <c r="Y219" s="173">
        <f t="shared" si="390"/>
        <v>311911</v>
      </c>
      <c r="Z219" s="173">
        <f t="shared" si="390"/>
        <v>285002</v>
      </c>
      <c r="AA219" s="225">
        <f>AA220</f>
        <v>58724</v>
      </c>
      <c r="AB219" s="173">
        <f t="shared" si="390"/>
        <v>0</v>
      </c>
      <c r="AC219" s="173">
        <f t="shared" si="390"/>
        <v>0</v>
      </c>
      <c r="AD219" s="173">
        <f t="shared" si="390"/>
        <v>700977</v>
      </c>
      <c r="AE219" s="173">
        <f t="shared" si="390"/>
        <v>311911</v>
      </c>
      <c r="AF219" s="173">
        <f t="shared" si="390"/>
        <v>285002</v>
      </c>
    </row>
    <row r="220" spans="1:32" s="2" customFormat="1" ht="37.5" x14ac:dyDescent="0.3">
      <c r="A220" s="12">
        <v>955</v>
      </c>
      <c r="B220" s="72"/>
      <c r="C220" s="73"/>
      <c r="D220" s="170" t="s">
        <v>251</v>
      </c>
      <c r="E220" s="190" t="s">
        <v>209</v>
      </c>
      <c r="F220" s="172">
        <v>642253</v>
      </c>
      <c r="G220" s="172">
        <v>311911</v>
      </c>
      <c r="H220" s="172">
        <v>285002</v>
      </c>
      <c r="I220" s="172"/>
      <c r="J220" s="172"/>
      <c r="K220" s="172"/>
      <c r="L220" s="173">
        <f t="shared" si="372"/>
        <v>642253</v>
      </c>
      <c r="M220" s="173">
        <f t="shared" si="372"/>
        <v>311911</v>
      </c>
      <c r="N220" s="173">
        <f t="shared" si="372"/>
        <v>285002</v>
      </c>
      <c r="O220" s="173"/>
      <c r="P220" s="173"/>
      <c r="Q220" s="173"/>
      <c r="R220" s="173">
        <f t="shared" ref="R220:T221" si="391">L220+O220</f>
        <v>642253</v>
      </c>
      <c r="S220" s="173">
        <f t="shared" si="391"/>
        <v>311911</v>
      </c>
      <c r="T220" s="173">
        <f t="shared" si="391"/>
        <v>285002</v>
      </c>
      <c r="U220" s="173"/>
      <c r="V220" s="173"/>
      <c r="W220" s="173"/>
      <c r="X220" s="173">
        <f t="shared" ref="X220:Z221" si="392">R220+U220</f>
        <v>642253</v>
      </c>
      <c r="Y220" s="173">
        <f t="shared" si="392"/>
        <v>311911</v>
      </c>
      <c r="Z220" s="173">
        <f t="shared" si="392"/>
        <v>285002</v>
      </c>
      <c r="AA220" s="225">
        <v>58724</v>
      </c>
      <c r="AB220" s="173"/>
      <c r="AC220" s="173"/>
      <c r="AD220" s="173">
        <f t="shared" ref="AD220:AD221" si="393">X220+AA220</f>
        <v>700977</v>
      </c>
      <c r="AE220" s="173">
        <f t="shared" ref="AE220:AE221" si="394">Y220+AB220</f>
        <v>311911</v>
      </c>
      <c r="AF220" s="173">
        <f t="shared" ref="AF220:AF221" si="395">Z220+AC220</f>
        <v>285002</v>
      </c>
    </row>
    <row r="221" spans="1:32" s="22" customFormat="1" ht="37.5" x14ac:dyDescent="0.25">
      <c r="A221" s="12">
        <v>955</v>
      </c>
      <c r="B221" s="72"/>
      <c r="C221" s="73"/>
      <c r="D221" s="170" t="s">
        <v>252</v>
      </c>
      <c r="E221" s="184" t="s">
        <v>169</v>
      </c>
      <c r="F221" s="173"/>
      <c r="G221" s="173"/>
      <c r="H221" s="173"/>
      <c r="I221" s="173"/>
      <c r="J221" s="173"/>
      <c r="K221" s="173"/>
      <c r="L221" s="173">
        <f t="shared" si="372"/>
        <v>0</v>
      </c>
      <c r="M221" s="173">
        <f t="shared" si="372"/>
        <v>0</v>
      </c>
      <c r="N221" s="173">
        <f t="shared" si="372"/>
        <v>0</v>
      </c>
      <c r="O221" s="173"/>
      <c r="P221" s="173"/>
      <c r="Q221" s="173"/>
      <c r="R221" s="173">
        <f t="shared" si="391"/>
        <v>0</v>
      </c>
      <c r="S221" s="173">
        <f t="shared" si="391"/>
        <v>0</v>
      </c>
      <c r="T221" s="173">
        <f t="shared" si="391"/>
        <v>0</v>
      </c>
      <c r="U221" s="228">
        <v>25600</v>
      </c>
      <c r="V221" s="173"/>
      <c r="W221" s="173"/>
      <c r="X221" s="173">
        <f t="shared" si="392"/>
        <v>25600</v>
      </c>
      <c r="Y221" s="173">
        <f t="shared" si="392"/>
        <v>0</v>
      </c>
      <c r="Z221" s="173">
        <f t="shared" si="392"/>
        <v>0</v>
      </c>
      <c r="AA221" s="225">
        <f>15865+46400</f>
        <v>62265</v>
      </c>
      <c r="AB221" s="173"/>
      <c r="AC221" s="173"/>
      <c r="AD221" s="173">
        <f t="shared" si="393"/>
        <v>87865</v>
      </c>
      <c r="AE221" s="173">
        <f t="shared" si="394"/>
        <v>0</v>
      </c>
      <c r="AF221" s="173">
        <f t="shared" si="395"/>
        <v>0</v>
      </c>
    </row>
    <row r="222" spans="1:32" s="23" customFormat="1" ht="37.5" x14ac:dyDescent="0.25">
      <c r="A222" s="12"/>
      <c r="B222" s="76">
        <v>13</v>
      </c>
      <c r="C222" s="73"/>
      <c r="D222" s="14" t="s">
        <v>253</v>
      </c>
      <c r="E222" s="188" t="s">
        <v>386</v>
      </c>
      <c r="F222" s="186">
        <f t="shared" ref="F222:T222" si="396">SUM(F223:F238)-F224-F225</f>
        <v>276626.5</v>
      </c>
      <c r="G222" s="186">
        <f t="shared" si="396"/>
        <v>534418.6</v>
      </c>
      <c r="H222" s="186">
        <f t="shared" si="396"/>
        <v>222092.5</v>
      </c>
      <c r="I222" s="186">
        <f t="shared" si="396"/>
        <v>223154.3</v>
      </c>
      <c r="J222" s="186">
        <f t="shared" si="396"/>
        <v>107574.5</v>
      </c>
      <c r="K222" s="186">
        <f t="shared" si="396"/>
        <v>540.29999999999995</v>
      </c>
      <c r="L222" s="187">
        <f t="shared" si="396"/>
        <v>499780.79999999993</v>
      </c>
      <c r="M222" s="187">
        <f t="shared" si="396"/>
        <v>641993.1</v>
      </c>
      <c r="N222" s="187">
        <f t="shared" si="396"/>
        <v>222632.80000000002</v>
      </c>
      <c r="O222" s="232">
        <f t="shared" si="396"/>
        <v>294303.12319999991</v>
      </c>
      <c r="P222" s="187">
        <f t="shared" si="396"/>
        <v>192452.19999999998</v>
      </c>
      <c r="Q222" s="187">
        <f t="shared" si="396"/>
        <v>16371.5</v>
      </c>
      <c r="R222" s="187">
        <f>SUM(R223:R238)-R224-R225</f>
        <v>794083.94719999994</v>
      </c>
      <c r="S222" s="187">
        <f t="shared" si="396"/>
        <v>834445.29999999981</v>
      </c>
      <c r="T222" s="187">
        <f t="shared" si="396"/>
        <v>239004.30000000002</v>
      </c>
      <c r="U222" s="187">
        <f t="shared" ref="U222:W222" si="397">SUM(U223:U238)-U224-U225</f>
        <v>0</v>
      </c>
      <c r="V222" s="187">
        <f t="shared" si="397"/>
        <v>0</v>
      </c>
      <c r="W222" s="187">
        <f t="shared" si="397"/>
        <v>0</v>
      </c>
      <c r="X222" s="187">
        <f>SUM(X223:X238)-X224-X225</f>
        <v>794083.94719999994</v>
      </c>
      <c r="Y222" s="187">
        <f t="shared" ref="Y222:AC222" si="398">SUM(Y223:Y238)-Y224-Y225</f>
        <v>834445.29999999981</v>
      </c>
      <c r="Z222" s="187">
        <f t="shared" si="398"/>
        <v>239004.23500000002</v>
      </c>
      <c r="AA222" s="227">
        <f t="shared" si="398"/>
        <v>429848.87006000004</v>
      </c>
      <c r="AB222" s="187">
        <f t="shared" si="398"/>
        <v>0</v>
      </c>
      <c r="AC222" s="187">
        <f t="shared" si="398"/>
        <v>-60929.042889999997</v>
      </c>
      <c r="AD222" s="187">
        <f>SUM(AD223:AD238)-AD224-AD225</f>
        <v>1223932.8172600002</v>
      </c>
      <c r="AE222" s="187">
        <f t="shared" ref="AE222:AF222" si="399">SUM(AE223:AE238)-AE224-AE225</f>
        <v>834445.29999999981</v>
      </c>
      <c r="AF222" s="187">
        <f t="shared" si="399"/>
        <v>178075.19210999997</v>
      </c>
    </row>
    <row r="223" spans="1:32" s="8" customFormat="1" ht="78" customHeight="1" x14ac:dyDescent="0.3">
      <c r="A223" s="12"/>
      <c r="B223" s="72"/>
      <c r="C223" s="73"/>
      <c r="D223" s="14" t="s">
        <v>254</v>
      </c>
      <c r="E223" s="191" t="s">
        <v>170</v>
      </c>
      <c r="F223" s="172">
        <f>F224+F225</f>
        <v>0</v>
      </c>
      <c r="G223" s="172">
        <f t="shared" ref="G223:Z223" si="400">G224+G225</f>
        <v>40000</v>
      </c>
      <c r="H223" s="172">
        <f t="shared" si="400"/>
        <v>0</v>
      </c>
      <c r="I223" s="172">
        <f t="shared" si="400"/>
        <v>63000</v>
      </c>
      <c r="J223" s="172">
        <f t="shared" si="400"/>
        <v>0</v>
      </c>
      <c r="K223" s="172">
        <f t="shared" si="400"/>
        <v>0</v>
      </c>
      <c r="L223" s="173">
        <f t="shared" si="400"/>
        <v>63000</v>
      </c>
      <c r="M223" s="173">
        <f t="shared" si="400"/>
        <v>40000</v>
      </c>
      <c r="N223" s="173">
        <f t="shared" si="400"/>
        <v>0</v>
      </c>
      <c r="O223" s="173">
        <f t="shared" si="400"/>
        <v>178700</v>
      </c>
      <c r="P223" s="173">
        <f t="shared" si="400"/>
        <v>0</v>
      </c>
      <c r="Q223" s="173">
        <f t="shared" si="400"/>
        <v>15000</v>
      </c>
      <c r="R223" s="173">
        <f t="shared" si="400"/>
        <v>241700</v>
      </c>
      <c r="S223" s="173">
        <f t="shared" si="400"/>
        <v>40000</v>
      </c>
      <c r="T223" s="173">
        <f t="shared" si="400"/>
        <v>15000</v>
      </c>
      <c r="U223" s="173">
        <f t="shared" si="400"/>
        <v>0</v>
      </c>
      <c r="V223" s="173">
        <f t="shared" si="400"/>
        <v>0</v>
      </c>
      <c r="W223" s="173">
        <f t="shared" si="400"/>
        <v>0</v>
      </c>
      <c r="X223" s="173">
        <f t="shared" si="400"/>
        <v>241700</v>
      </c>
      <c r="Y223" s="173">
        <f t="shared" si="400"/>
        <v>40000</v>
      </c>
      <c r="Z223" s="173">
        <f t="shared" si="400"/>
        <v>15000</v>
      </c>
      <c r="AA223" s="225">
        <f t="shared" ref="AA223:AF223" si="401">AA224+AA225</f>
        <v>46500</v>
      </c>
      <c r="AB223" s="173">
        <f t="shared" si="401"/>
        <v>0</v>
      </c>
      <c r="AC223" s="173">
        <f t="shared" si="401"/>
        <v>0</v>
      </c>
      <c r="AD223" s="173">
        <f t="shared" si="401"/>
        <v>288200</v>
      </c>
      <c r="AE223" s="173">
        <f t="shared" si="401"/>
        <v>40000</v>
      </c>
      <c r="AF223" s="173">
        <f t="shared" si="401"/>
        <v>15000</v>
      </c>
    </row>
    <row r="224" spans="1:32" s="8" customFormat="1" ht="83.25" customHeight="1" x14ac:dyDescent="0.3">
      <c r="A224" s="12">
        <v>900</v>
      </c>
      <c r="B224" s="72"/>
      <c r="C224" s="73">
        <v>32</v>
      </c>
      <c r="D224" s="192"/>
      <c r="E224" s="193" t="s">
        <v>170</v>
      </c>
      <c r="F224" s="172">
        <v>0</v>
      </c>
      <c r="G224" s="172">
        <v>40000</v>
      </c>
      <c r="H224" s="172">
        <v>0</v>
      </c>
      <c r="I224" s="172">
        <v>50000</v>
      </c>
      <c r="J224" s="172"/>
      <c r="K224" s="172"/>
      <c r="L224" s="173">
        <f>F224+I224</f>
        <v>50000</v>
      </c>
      <c r="M224" s="173">
        <f>G224+J224</f>
        <v>40000</v>
      </c>
      <c r="N224" s="173">
        <f>H224+K224</f>
        <v>0</v>
      </c>
      <c r="O224" s="173">
        <v>164700</v>
      </c>
      <c r="P224" s="173"/>
      <c r="Q224" s="173">
        <v>15000</v>
      </c>
      <c r="R224" s="173">
        <f>L224+O224</f>
        <v>214700</v>
      </c>
      <c r="S224" s="173">
        <f>M224+P224</f>
        <v>40000</v>
      </c>
      <c r="T224" s="173">
        <f>N224+Q224</f>
        <v>15000</v>
      </c>
      <c r="U224" s="173"/>
      <c r="V224" s="173"/>
      <c r="W224" s="173"/>
      <c r="X224" s="173">
        <f>R224+U224</f>
        <v>214700</v>
      </c>
      <c r="Y224" s="173">
        <f>S224+V224</f>
        <v>40000</v>
      </c>
      <c r="Z224" s="173">
        <f>T224+W224</f>
        <v>15000</v>
      </c>
      <c r="AA224" s="225">
        <v>46500</v>
      </c>
      <c r="AB224" s="173"/>
      <c r="AC224" s="173"/>
      <c r="AD224" s="173">
        <f>X224+AA224</f>
        <v>261200</v>
      </c>
      <c r="AE224" s="173">
        <f>Y224+AB224</f>
        <v>40000</v>
      </c>
      <c r="AF224" s="173">
        <f>Z224+AC224</f>
        <v>15000</v>
      </c>
    </row>
    <row r="225" spans="1:32" s="8" customFormat="1" ht="56.25" x14ac:dyDescent="0.3">
      <c r="A225" s="12">
        <v>919</v>
      </c>
      <c r="B225" s="72"/>
      <c r="C225" s="119">
        <v>30</v>
      </c>
      <c r="D225" s="14"/>
      <c r="E225" s="193" t="s">
        <v>577</v>
      </c>
      <c r="F225" s="172">
        <v>0</v>
      </c>
      <c r="G225" s="172">
        <v>0</v>
      </c>
      <c r="H225" s="172">
        <v>0</v>
      </c>
      <c r="I225" s="172">
        <v>13000</v>
      </c>
      <c r="J225" s="172"/>
      <c r="K225" s="172"/>
      <c r="L225" s="173">
        <f t="shared" ref="L225:N225" si="402">F225+I225</f>
        <v>13000</v>
      </c>
      <c r="M225" s="173">
        <f t="shared" si="402"/>
        <v>0</v>
      </c>
      <c r="N225" s="173">
        <f t="shared" si="402"/>
        <v>0</v>
      </c>
      <c r="O225" s="173">
        <v>14000</v>
      </c>
      <c r="P225" s="173"/>
      <c r="Q225" s="173"/>
      <c r="R225" s="173">
        <f t="shared" ref="R225:T237" si="403">L225+O225</f>
        <v>27000</v>
      </c>
      <c r="S225" s="173">
        <f t="shared" si="403"/>
        <v>0</v>
      </c>
      <c r="T225" s="173">
        <f t="shared" si="403"/>
        <v>0</v>
      </c>
      <c r="U225" s="173"/>
      <c r="V225" s="173"/>
      <c r="W225" s="173"/>
      <c r="X225" s="173">
        <f t="shared" ref="X225:Z237" si="404">R225+U225</f>
        <v>27000</v>
      </c>
      <c r="Y225" s="173">
        <f t="shared" si="404"/>
        <v>0</v>
      </c>
      <c r="Z225" s="173">
        <f t="shared" si="404"/>
        <v>0</v>
      </c>
      <c r="AA225" s="225"/>
      <c r="AB225" s="173"/>
      <c r="AC225" s="173"/>
      <c r="AD225" s="173">
        <f t="shared" ref="AD225" si="405">X225+AA225</f>
        <v>27000</v>
      </c>
      <c r="AE225" s="173">
        <f t="shared" ref="AE225:AE237" si="406">Y225+AB225</f>
        <v>0</v>
      </c>
      <c r="AF225" s="173">
        <f t="shared" ref="AF225:AF237" si="407">Z225+AC225</f>
        <v>0</v>
      </c>
    </row>
    <row r="226" spans="1:32" s="2" customFormat="1" ht="93.75" x14ac:dyDescent="0.3">
      <c r="A226" s="12">
        <v>900</v>
      </c>
      <c r="B226" s="72"/>
      <c r="C226" s="73">
        <v>9</v>
      </c>
      <c r="D226" s="14" t="s">
        <v>255</v>
      </c>
      <c r="E226" s="191" t="s">
        <v>256</v>
      </c>
      <c r="F226" s="172">
        <v>10536</v>
      </c>
      <c r="G226" s="172">
        <v>11822</v>
      </c>
      <c r="H226" s="172">
        <v>13088.7</v>
      </c>
      <c r="I226" s="172">
        <v>31425.4</v>
      </c>
      <c r="J226" s="172">
        <v>44191.4</v>
      </c>
      <c r="K226" s="172"/>
      <c r="L226" s="173">
        <f t="shared" si="372"/>
        <v>41961.4</v>
      </c>
      <c r="M226" s="173">
        <f t="shared" si="372"/>
        <v>56013.4</v>
      </c>
      <c r="N226" s="173">
        <f t="shared" si="372"/>
        <v>13088.7</v>
      </c>
      <c r="O226" s="173">
        <v>1199.9751699999999</v>
      </c>
      <c r="P226" s="173"/>
      <c r="Q226" s="173"/>
      <c r="R226" s="173">
        <f t="shared" si="403"/>
        <v>43161.375169999999</v>
      </c>
      <c r="S226" s="173">
        <f t="shared" si="403"/>
        <v>56013.4</v>
      </c>
      <c r="T226" s="173">
        <f t="shared" si="403"/>
        <v>13088.7</v>
      </c>
      <c r="U226" s="173"/>
      <c r="V226" s="173"/>
      <c r="W226" s="173"/>
      <c r="X226" s="173">
        <f t="shared" si="404"/>
        <v>43161.375169999999</v>
      </c>
      <c r="Y226" s="173">
        <f t="shared" si="404"/>
        <v>56013.4</v>
      </c>
      <c r="Z226" s="173">
        <f>T226+W226-0.065</f>
        <v>13088.635</v>
      </c>
      <c r="AA226" s="225">
        <f>6597.44357+20000-7183.83741</f>
        <v>19413.606159999999</v>
      </c>
      <c r="AB226" s="173"/>
      <c r="AC226" s="173"/>
      <c r="AD226" s="173">
        <f>X226+AA226</f>
        <v>62574.981329999995</v>
      </c>
      <c r="AE226" s="173">
        <f t="shared" si="406"/>
        <v>56013.4</v>
      </c>
      <c r="AF226" s="173">
        <f t="shared" si="407"/>
        <v>13088.635</v>
      </c>
    </row>
    <row r="227" spans="1:32" s="2" customFormat="1" ht="150" x14ac:dyDescent="0.3">
      <c r="A227" s="12">
        <v>900</v>
      </c>
      <c r="B227" s="72"/>
      <c r="C227" s="73">
        <v>8</v>
      </c>
      <c r="D227" s="14" t="s">
        <v>257</v>
      </c>
      <c r="E227" s="191" t="s">
        <v>258</v>
      </c>
      <c r="F227" s="172">
        <v>177479.4</v>
      </c>
      <c r="G227" s="172">
        <v>382245.5</v>
      </c>
      <c r="H227" s="172">
        <v>115750</v>
      </c>
      <c r="I227" s="172">
        <v>130703.4</v>
      </c>
      <c r="J227" s="172">
        <v>62857.1</v>
      </c>
      <c r="K227" s="172"/>
      <c r="L227" s="173">
        <f t="shared" si="372"/>
        <v>308182.8</v>
      </c>
      <c r="M227" s="173">
        <f t="shared" si="372"/>
        <v>445102.6</v>
      </c>
      <c r="N227" s="173">
        <f t="shared" si="372"/>
        <v>115750</v>
      </c>
      <c r="O227" s="173">
        <v>16480.496289999999</v>
      </c>
      <c r="P227" s="173"/>
      <c r="Q227" s="173"/>
      <c r="R227" s="173">
        <f>L227+O227</f>
        <v>324663.29628999997</v>
      </c>
      <c r="S227" s="173">
        <f t="shared" si="403"/>
        <v>445102.6</v>
      </c>
      <c r="T227" s="173">
        <f t="shared" si="403"/>
        <v>115750</v>
      </c>
      <c r="U227" s="173"/>
      <c r="V227" s="173"/>
      <c r="W227" s="173"/>
      <c r="X227" s="173">
        <f>R227+U227</f>
        <v>324663.29628999997</v>
      </c>
      <c r="Y227" s="173">
        <f t="shared" si="404"/>
        <v>445102.6</v>
      </c>
      <c r="Z227" s="173">
        <f t="shared" si="404"/>
        <v>115750</v>
      </c>
      <c r="AA227" s="225">
        <f>59996.19824+304285.32166</f>
        <v>364281.51990000001</v>
      </c>
      <c r="AB227" s="173"/>
      <c r="AC227" s="173">
        <v>-60929.042889999997</v>
      </c>
      <c r="AD227" s="173">
        <f>X227+AA227</f>
        <v>688944.81618999992</v>
      </c>
      <c r="AE227" s="173">
        <f t="shared" si="406"/>
        <v>445102.6</v>
      </c>
      <c r="AF227" s="173">
        <f t="shared" si="407"/>
        <v>54820.957110000003</v>
      </c>
    </row>
    <row r="228" spans="1:32" s="22" customFormat="1" ht="56.25" x14ac:dyDescent="0.25">
      <c r="A228" s="24">
        <v>915</v>
      </c>
      <c r="B228" s="72"/>
      <c r="C228" s="73">
        <v>1</v>
      </c>
      <c r="D228" s="14" t="s">
        <v>317</v>
      </c>
      <c r="E228" s="184" t="s">
        <v>319</v>
      </c>
      <c r="F228" s="172">
        <v>7268</v>
      </c>
      <c r="G228" s="172">
        <v>7268</v>
      </c>
      <c r="H228" s="172">
        <v>7275</v>
      </c>
      <c r="I228" s="172">
        <v>-28</v>
      </c>
      <c r="J228" s="172">
        <v>-28</v>
      </c>
      <c r="K228" s="172">
        <v>-35</v>
      </c>
      <c r="L228" s="173">
        <f t="shared" si="372"/>
        <v>7240</v>
      </c>
      <c r="M228" s="173">
        <f t="shared" si="372"/>
        <v>7240</v>
      </c>
      <c r="N228" s="173">
        <f t="shared" si="372"/>
        <v>7240</v>
      </c>
      <c r="O228" s="173"/>
      <c r="P228" s="173"/>
      <c r="Q228" s="173"/>
      <c r="R228" s="173">
        <f t="shared" si="403"/>
        <v>7240</v>
      </c>
      <c r="S228" s="173">
        <f t="shared" si="403"/>
        <v>7240</v>
      </c>
      <c r="T228" s="173">
        <f t="shared" si="403"/>
        <v>7240</v>
      </c>
      <c r="U228" s="173"/>
      <c r="V228" s="173"/>
      <c r="W228" s="173"/>
      <c r="X228" s="173">
        <f t="shared" ref="X228:X237" si="408">R228+U228</f>
        <v>7240</v>
      </c>
      <c r="Y228" s="173">
        <f t="shared" si="404"/>
        <v>7240</v>
      </c>
      <c r="Z228" s="173">
        <f t="shared" si="404"/>
        <v>7240</v>
      </c>
      <c r="AA228" s="225"/>
      <c r="AB228" s="173"/>
      <c r="AC228" s="173"/>
      <c r="AD228" s="173">
        <f t="shared" ref="AD228:AD237" si="409">X228+AA228</f>
        <v>7240</v>
      </c>
      <c r="AE228" s="173">
        <f t="shared" si="406"/>
        <v>7240</v>
      </c>
      <c r="AF228" s="173">
        <f t="shared" si="407"/>
        <v>7240</v>
      </c>
    </row>
    <row r="229" spans="1:32" s="22" customFormat="1" ht="56.25" hidden="1" x14ac:dyDescent="0.25">
      <c r="A229" s="12">
        <v>900</v>
      </c>
      <c r="B229" s="72"/>
      <c r="C229" s="73"/>
      <c r="D229" s="120" t="s">
        <v>375</v>
      </c>
      <c r="E229" s="85" t="s">
        <v>376</v>
      </c>
      <c r="F229" s="88"/>
      <c r="G229" s="88"/>
      <c r="H229" s="88"/>
      <c r="I229" s="88"/>
      <c r="J229" s="88"/>
      <c r="K229" s="88"/>
      <c r="L229" s="88">
        <f t="shared" si="372"/>
        <v>0</v>
      </c>
      <c r="M229" s="88">
        <f t="shared" si="372"/>
        <v>0</v>
      </c>
      <c r="N229" s="88">
        <f t="shared" si="372"/>
        <v>0</v>
      </c>
      <c r="O229" s="60"/>
      <c r="P229" s="60"/>
      <c r="Q229" s="60"/>
      <c r="R229" s="88">
        <f t="shared" si="403"/>
        <v>0</v>
      </c>
      <c r="S229" s="88">
        <f t="shared" si="403"/>
        <v>0</v>
      </c>
      <c r="T229" s="88">
        <f t="shared" si="403"/>
        <v>0</v>
      </c>
      <c r="U229" s="60"/>
      <c r="V229" s="60"/>
      <c r="W229" s="60"/>
      <c r="X229" s="88">
        <f t="shared" si="408"/>
        <v>0</v>
      </c>
      <c r="Y229" s="88">
        <f t="shared" si="404"/>
        <v>0</v>
      </c>
      <c r="Z229" s="88">
        <f t="shared" si="404"/>
        <v>0</v>
      </c>
      <c r="AA229" s="273"/>
      <c r="AB229" s="60"/>
      <c r="AC229" s="60"/>
      <c r="AD229" s="60">
        <f t="shared" si="409"/>
        <v>0</v>
      </c>
      <c r="AE229" s="88">
        <f t="shared" si="406"/>
        <v>0</v>
      </c>
      <c r="AF229" s="88">
        <f t="shared" si="407"/>
        <v>0</v>
      </c>
    </row>
    <row r="230" spans="1:32" s="22" customFormat="1" ht="37.5" x14ac:dyDescent="0.25">
      <c r="A230" s="12">
        <v>911</v>
      </c>
      <c r="B230" s="72"/>
      <c r="C230" s="73"/>
      <c r="D230" s="14" t="s">
        <v>580</v>
      </c>
      <c r="E230" s="184" t="s">
        <v>581</v>
      </c>
      <c r="F230" s="172"/>
      <c r="G230" s="172"/>
      <c r="H230" s="172"/>
      <c r="I230" s="172"/>
      <c r="J230" s="172"/>
      <c r="K230" s="172"/>
      <c r="L230" s="173">
        <f t="shared" si="372"/>
        <v>0</v>
      </c>
      <c r="M230" s="173">
        <f t="shared" si="372"/>
        <v>0</v>
      </c>
      <c r="N230" s="173">
        <f t="shared" si="372"/>
        <v>0</v>
      </c>
      <c r="O230" s="173"/>
      <c r="P230" s="173">
        <v>20324.2</v>
      </c>
      <c r="Q230" s="173"/>
      <c r="R230" s="173">
        <f t="shared" si="403"/>
        <v>0</v>
      </c>
      <c r="S230" s="173">
        <f t="shared" si="403"/>
        <v>20324.2</v>
      </c>
      <c r="T230" s="173">
        <f t="shared" si="403"/>
        <v>0</v>
      </c>
      <c r="U230" s="173"/>
      <c r="V230" s="173"/>
      <c r="W230" s="173"/>
      <c r="X230" s="173">
        <f t="shared" si="408"/>
        <v>0</v>
      </c>
      <c r="Y230" s="173">
        <f t="shared" si="404"/>
        <v>20324.2</v>
      </c>
      <c r="Z230" s="173">
        <f t="shared" si="404"/>
        <v>0</v>
      </c>
      <c r="AA230" s="225"/>
      <c r="AB230" s="173"/>
      <c r="AC230" s="173"/>
      <c r="AD230" s="173">
        <f t="shared" si="409"/>
        <v>0</v>
      </c>
      <c r="AE230" s="173">
        <f t="shared" si="406"/>
        <v>20324.2</v>
      </c>
      <c r="AF230" s="173">
        <f t="shared" si="407"/>
        <v>0</v>
      </c>
    </row>
    <row r="231" spans="1:32" s="22" customFormat="1" ht="101.25" customHeight="1" x14ac:dyDescent="0.25">
      <c r="A231" s="12">
        <v>919</v>
      </c>
      <c r="B231" s="72"/>
      <c r="C231" s="73">
        <v>51</v>
      </c>
      <c r="D231" s="14" t="s">
        <v>534</v>
      </c>
      <c r="E231" s="184" t="s">
        <v>535</v>
      </c>
      <c r="F231" s="172">
        <v>289.5</v>
      </c>
      <c r="G231" s="172">
        <v>0</v>
      </c>
      <c r="H231" s="172">
        <v>0</v>
      </c>
      <c r="I231" s="172"/>
      <c r="J231" s="172"/>
      <c r="K231" s="172"/>
      <c r="L231" s="173">
        <f t="shared" si="372"/>
        <v>289.5</v>
      </c>
      <c r="M231" s="173">
        <f t="shared" si="372"/>
        <v>0</v>
      </c>
      <c r="N231" s="173">
        <f t="shared" si="372"/>
        <v>0</v>
      </c>
      <c r="O231" s="173"/>
      <c r="P231" s="173"/>
      <c r="Q231" s="173"/>
      <c r="R231" s="173">
        <v>289.524</v>
      </c>
      <c r="S231" s="173">
        <f t="shared" si="403"/>
        <v>0</v>
      </c>
      <c r="T231" s="173">
        <f t="shared" si="403"/>
        <v>0</v>
      </c>
      <c r="U231" s="173"/>
      <c r="V231" s="173"/>
      <c r="W231" s="173"/>
      <c r="X231" s="173">
        <f t="shared" si="408"/>
        <v>289.524</v>
      </c>
      <c r="Y231" s="173">
        <f t="shared" si="404"/>
        <v>0</v>
      </c>
      <c r="Z231" s="173">
        <f t="shared" si="404"/>
        <v>0</v>
      </c>
      <c r="AA231" s="225"/>
      <c r="AB231" s="173"/>
      <c r="AC231" s="173"/>
      <c r="AD231" s="173">
        <f t="shared" si="409"/>
        <v>289.524</v>
      </c>
      <c r="AE231" s="173">
        <f t="shared" si="406"/>
        <v>0</v>
      </c>
      <c r="AF231" s="173">
        <f t="shared" si="407"/>
        <v>0</v>
      </c>
    </row>
    <row r="232" spans="1:32" s="22" customFormat="1" ht="93.75" x14ac:dyDescent="0.25">
      <c r="A232" s="12">
        <v>911</v>
      </c>
      <c r="B232" s="72"/>
      <c r="C232" s="73">
        <v>41</v>
      </c>
      <c r="D232" s="14" t="s">
        <v>373</v>
      </c>
      <c r="E232" s="184" t="s">
        <v>374</v>
      </c>
      <c r="F232" s="172">
        <v>46779.1</v>
      </c>
      <c r="G232" s="172">
        <v>45522</v>
      </c>
      <c r="H232" s="172">
        <v>46899</v>
      </c>
      <c r="I232" s="172">
        <v>-440.4</v>
      </c>
      <c r="J232" s="172"/>
      <c r="K232" s="172">
        <v>-560.29999999999995</v>
      </c>
      <c r="L232" s="173">
        <f t="shared" si="372"/>
        <v>46338.7</v>
      </c>
      <c r="M232" s="173">
        <f t="shared" si="372"/>
        <v>45522</v>
      </c>
      <c r="N232" s="173">
        <f t="shared" si="372"/>
        <v>46338.7</v>
      </c>
      <c r="O232" s="173"/>
      <c r="P232" s="173"/>
      <c r="Q232" s="173"/>
      <c r="R232" s="173">
        <f t="shared" si="403"/>
        <v>46338.7</v>
      </c>
      <c r="S232" s="173">
        <f t="shared" si="403"/>
        <v>45522</v>
      </c>
      <c r="T232" s="173">
        <f t="shared" si="403"/>
        <v>46338.7</v>
      </c>
      <c r="U232" s="173"/>
      <c r="V232" s="173"/>
      <c r="W232" s="173"/>
      <c r="X232" s="173">
        <f t="shared" si="408"/>
        <v>46338.7</v>
      </c>
      <c r="Y232" s="173">
        <f t="shared" si="404"/>
        <v>45522</v>
      </c>
      <c r="Z232" s="173">
        <f t="shared" si="404"/>
        <v>46338.7</v>
      </c>
      <c r="AA232" s="225"/>
      <c r="AB232" s="173"/>
      <c r="AC232" s="173"/>
      <c r="AD232" s="173">
        <f t="shared" si="409"/>
        <v>46338.7</v>
      </c>
      <c r="AE232" s="173">
        <f t="shared" si="406"/>
        <v>45522</v>
      </c>
      <c r="AF232" s="173">
        <f t="shared" si="407"/>
        <v>46338.7</v>
      </c>
    </row>
    <row r="233" spans="1:32" s="22" customFormat="1" ht="75" x14ac:dyDescent="0.25">
      <c r="A233" s="12">
        <v>911</v>
      </c>
      <c r="B233" s="72"/>
      <c r="C233" s="73"/>
      <c r="D233" s="14" t="s">
        <v>455</v>
      </c>
      <c r="E233" s="184" t="s">
        <v>456</v>
      </c>
      <c r="F233" s="172"/>
      <c r="G233" s="172"/>
      <c r="H233" s="172"/>
      <c r="I233" s="172"/>
      <c r="J233" s="172"/>
      <c r="K233" s="172"/>
      <c r="L233" s="173">
        <f t="shared" si="372"/>
        <v>0</v>
      </c>
      <c r="M233" s="173">
        <f t="shared" si="372"/>
        <v>0</v>
      </c>
      <c r="N233" s="173">
        <f t="shared" si="372"/>
        <v>0</v>
      </c>
      <c r="O233" s="173">
        <v>1110</v>
      </c>
      <c r="P233" s="173">
        <v>614</v>
      </c>
      <c r="Q233" s="173">
        <v>1195.5999999999999</v>
      </c>
      <c r="R233" s="173">
        <f t="shared" si="403"/>
        <v>1110</v>
      </c>
      <c r="S233" s="173">
        <f t="shared" si="403"/>
        <v>614</v>
      </c>
      <c r="T233" s="173">
        <f t="shared" si="403"/>
        <v>1195.5999999999999</v>
      </c>
      <c r="U233" s="173"/>
      <c r="V233" s="173"/>
      <c r="W233" s="173"/>
      <c r="X233" s="173">
        <f t="shared" si="408"/>
        <v>1110</v>
      </c>
      <c r="Y233" s="173">
        <f t="shared" si="404"/>
        <v>614</v>
      </c>
      <c r="Z233" s="173">
        <f t="shared" si="404"/>
        <v>1195.5999999999999</v>
      </c>
      <c r="AA233" s="225"/>
      <c r="AB233" s="173"/>
      <c r="AC233" s="173"/>
      <c r="AD233" s="173">
        <f t="shared" si="409"/>
        <v>1110</v>
      </c>
      <c r="AE233" s="173">
        <f t="shared" si="406"/>
        <v>614</v>
      </c>
      <c r="AF233" s="173">
        <f t="shared" si="407"/>
        <v>1195.5999999999999</v>
      </c>
    </row>
    <row r="234" spans="1:32" s="22" customFormat="1" ht="37.5" x14ac:dyDescent="0.25">
      <c r="A234" s="12">
        <v>900</v>
      </c>
      <c r="B234" s="72"/>
      <c r="C234" s="73"/>
      <c r="D234" s="14" t="s">
        <v>318</v>
      </c>
      <c r="E234" s="184" t="s">
        <v>220</v>
      </c>
      <c r="F234" s="172"/>
      <c r="G234" s="172"/>
      <c r="H234" s="172"/>
      <c r="I234" s="172"/>
      <c r="J234" s="172"/>
      <c r="K234" s="172"/>
      <c r="L234" s="173">
        <v>0</v>
      </c>
      <c r="M234" s="173">
        <v>0</v>
      </c>
      <c r="N234" s="173">
        <v>0</v>
      </c>
      <c r="O234" s="230">
        <v>1234.0999999999999</v>
      </c>
      <c r="P234" s="230"/>
      <c r="Q234" s="230"/>
      <c r="R234" s="230">
        <f t="shared" si="403"/>
        <v>1234.0999999999999</v>
      </c>
      <c r="S234" s="230">
        <f t="shared" si="403"/>
        <v>0</v>
      </c>
      <c r="T234" s="230">
        <f t="shared" si="403"/>
        <v>0</v>
      </c>
      <c r="U234" s="230"/>
      <c r="V234" s="230"/>
      <c r="W234" s="230"/>
      <c r="X234" s="56">
        <f t="shared" si="408"/>
        <v>1234.0999999999999</v>
      </c>
      <c r="Y234" s="56">
        <f t="shared" si="404"/>
        <v>0</v>
      </c>
      <c r="Z234" s="56">
        <f t="shared" si="404"/>
        <v>0</v>
      </c>
      <c r="AA234" s="274"/>
      <c r="AB234" s="56"/>
      <c r="AC234" s="56"/>
      <c r="AD234" s="56">
        <f t="shared" si="409"/>
        <v>1234.0999999999999</v>
      </c>
      <c r="AE234" s="56">
        <f t="shared" si="406"/>
        <v>0</v>
      </c>
      <c r="AF234" s="56">
        <f t="shared" si="407"/>
        <v>0</v>
      </c>
    </row>
    <row r="235" spans="1:32" s="22" customFormat="1" ht="37.5" x14ac:dyDescent="0.25">
      <c r="A235" s="12">
        <v>913</v>
      </c>
      <c r="B235" s="72"/>
      <c r="C235" s="73"/>
      <c r="D235" s="14" t="s">
        <v>582</v>
      </c>
      <c r="E235" s="184" t="s">
        <v>583</v>
      </c>
      <c r="F235" s="172"/>
      <c r="G235" s="172"/>
      <c r="H235" s="172"/>
      <c r="I235" s="172"/>
      <c r="J235" s="172"/>
      <c r="K235" s="172"/>
      <c r="L235" s="173">
        <v>0</v>
      </c>
      <c r="M235" s="173">
        <v>0</v>
      </c>
      <c r="N235" s="173">
        <v>0</v>
      </c>
      <c r="O235" s="173">
        <v>4500</v>
      </c>
      <c r="P235" s="173"/>
      <c r="Q235" s="173"/>
      <c r="R235" s="173">
        <f t="shared" si="403"/>
        <v>4500</v>
      </c>
      <c r="S235" s="173">
        <f t="shared" si="403"/>
        <v>0</v>
      </c>
      <c r="T235" s="173">
        <f t="shared" si="403"/>
        <v>0</v>
      </c>
      <c r="U235" s="173"/>
      <c r="V235" s="173"/>
      <c r="W235" s="173"/>
      <c r="X235" s="173">
        <f t="shared" si="408"/>
        <v>4500</v>
      </c>
      <c r="Y235" s="173">
        <f t="shared" si="404"/>
        <v>0</v>
      </c>
      <c r="Z235" s="173">
        <f t="shared" si="404"/>
        <v>0</v>
      </c>
      <c r="AA235" s="225"/>
      <c r="AB235" s="173"/>
      <c r="AC235" s="173"/>
      <c r="AD235" s="173">
        <f t="shared" si="409"/>
        <v>4500</v>
      </c>
      <c r="AE235" s="173">
        <f t="shared" si="406"/>
        <v>0</v>
      </c>
      <c r="AF235" s="173">
        <f t="shared" si="407"/>
        <v>0</v>
      </c>
    </row>
    <row r="236" spans="1:32" s="2" customFormat="1" ht="37.5" x14ac:dyDescent="0.3">
      <c r="A236" s="12">
        <v>919</v>
      </c>
      <c r="B236" s="72"/>
      <c r="C236" s="73">
        <v>57</v>
      </c>
      <c r="D236" s="14" t="s">
        <v>259</v>
      </c>
      <c r="E236" s="191" t="s">
        <v>408</v>
      </c>
      <c r="F236" s="172">
        <v>21011.4</v>
      </c>
      <c r="G236" s="172">
        <v>21224.9</v>
      </c>
      <c r="H236" s="172">
        <v>23772.799999999999</v>
      </c>
      <c r="I236" s="172"/>
      <c r="J236" s="172"/>
      <c r="K236" s="172"/>
      <c r="L236" s="173">
        <f t="shared" si="372"/>
        <v>21011.4</v>
      </c>
      <c r="M236" s="173">
        <f t="shared" si="372"/>
        <v>21224.9</v>
      </c>
      <c r="N236" s="173">
        <f t="shared" si="372"/>
        <v>23772.799999999999</v>
      </c>
      <c r="O236" s="173"/>
      <c r="P236" s="173">
        <v>38.799999999999997</v>
      </c>
      <c r="Q236" s="173">
        <v>1371.5</v>
      </c>
      <c r="R236" s="173">
        <f t="shared" si="403"/>
        <v>21011.4</v>
      </c>
      <c r="S236" s="173">
        <f t="shared" si="403"/>
        <v>21263.7</v>
      </c>
      <c r="T236" s="173">
        <f t="shared" si="403"/>
        <v>25144.3</v>
      </c>
      <c r="U236" s="173"/>
      <c r="V236" s="173"/>
      <c r="W236" s="173"/>
      <c r="X236" s="173">
        <f t="shared" si="408"/>
        <v>21011.4</v>
      </c>
      <c r="Y236" s="173">
        <f t="shared" si="404"/>
        <v>21263.7</v>
      </c>
      <c r="Z236" s="173">
        <f t="shared" si="404"/>
        <v>25144.3</v>
      </c>
      <c r="AA236" s="225"/>
      <c r="AB236" s="173"/>
      <c r="AC236" s="173"/>
      <c r="AD236" s="173">
        <f t="shared" si="409"/>
        <v>21011.4</v>
      </c>
      <c r="AE236" s="173">
        <f t="shared" si="406"/>
        <v>21263.7</v>
      </c>
      <c r="AF236" s="173">
        <f t="shared" si="407"/>
        <v>25144.3</v>
      </c>
    </row>
    <row r="237" spans="1:32" s="2" customFormat="1" ht="37.5" x14ac:dyDescent="0.25">
      <c r="A237" s="12"/>
      <c r="B237" s="72"/>
      <c r="C237" s="73"/>
      <c r="D237" s="14" t="s">
        <v>584</v>
      </c>
      <c r="E237" s="184" t="s">
        <v>585</v>
      </c>
      <c r="F237" s="172"/>
      <c r="G237" s="172"/>
      <c r="H237" s="172"/>
      <c r="I237" s="172"/>
      <c r="J237" s="172"/>
      <c r="K237" s="172"/>
      <c r="L237" s="173">
        <v>0</v>
      </c>
      <c r="M237" s="173">
        <v>0</v>
      </c>
      <c r="N237" s="173">
        <v>0</v>
      </c>
      <c r="O237" s="173">
        <v>91923.797470000005</v>
      </c>
      <c r="P237" s="173">
        <v>29840.6</v>
      </c>
      <c r="Q237" s="173">
        <v>0</v>
      </c>
      <c r="R237" s="173">
        <f t="shared" si="403"/>
        <v>91923.797470000005</v>
      </c>
      <c r="S237" s="173">
        <f t="shared" si="403"/>
        <v>29840.6</v>
      </c>
      <c r="T237" s="173">
        <f t="shared" si="403"/>
        <v>0</v>
      </c>
      <c r="U237" s="173"/>
      <c r="V237" s="173"/>
      <c r="W237" s="173"/>
      <c r="X237" s="173">
        <f t="shared" si="408"/>
        <v>91923.797470000005</v>
      </c>
      <c r="Y237" s="173">
        <f t="shared" si="404"/>
        <v>29840.6</v>
      </c>
      <c r="Z237" s="173">
        <f t="shared" si="404"/>
        <v>0</v>
      </c>
      <c r="AA237" s="225"/>
      <c r="AB237" s="173"/>
      <c r="AC237" s="173"/>
      <c r="AD237" s="173">
        <f t="shared" si="409"/>
        <v>91923.797470000005</v>
      </c>
      <c r="AE237" s="173">
        <f t="shared" si="406"/>
        <v>29840.6</v>
      </c>
      <c r="AF237" s="173">
        <f t="shared" si="407"/>
        <v>0</v>
      </c>
    </row>
    <row r="238" spans="1:32" s="2" customFormat="1" ht="20.25" x14ac:dyDescent="0.25">
      <c r="A238" s="12"/>
      <c r="B238" s="72"/>
      <c r="C238" s="73"/>
      <c r="D238" s="195" t="s">
        <v>260</v>
      </c>
      <c r="E238" s="188" t="s">
        <v>171</v>
      </c>
      <c r="F238" s="196">
        <f t="shared" ref="F238:K238" si="410">SUM(F241:F252)</f>
        <v>13263.1</v>
      </c>
      <c r="G238" s="196">
        <f t="shared" si="410"/>
        <v>26336.2</v>
      </c>
      <c r="H238" s="196">
        <f t="shared" si="410"/>
        <v>15307</v>
      </c>
      <c r="I238" s="196">
        <f t="shared" si="410"/>
        <v>-1506.1</v>
      </c>
      <c r="J238" s="196">
        <f t="shared" si="410"/>
        <v>554</v>
      </c>
      <c r="K238" s="196">
        <f t="shared" si="410"/>
        <v>1135.5999999999999</v>
      </c>
      <c r="L238" s="197">
        <f>SUM(L239:L252)</f>
        <v>11757</v>
      </c>
      <c r="M238" s="197">
        <f t="shared" ref="M238:W238" si="411">SUM(M239:M252)</f>
        <v>26890.2</v>
      </c>
      <c r="N238" s="197">
        <f t="shared" si="411"/>
        <v>16442.599999999999</v>
      </c>
      <c r="O238" s="197">
        <f t="shared" si="411"/>
        <v>-845.24573000000009</v>
      </c>
      <c r="P238" s="197">
        <f t="shared" si="411"/>
        <v>141634.59999999998</v>
      </c>
      <c r="Q238" s="197">
        <f t="shared" si="411"/>
        <v>-1195.5999999999999</v>
      </c>
      <c r="R238" s="197">
        <f>SUM(R239:R252)</f>
        <v>10911.754269999999</v>
      </c>
      <c r="S238" s="197">
        <f t="shared" si="411"/>
        <v>168524.79999999999</v>
      </c>
      <c r="T238" s="197">
        <f t="shared" si="411"/>
        <v>15247</v>
      </c>
      <c r="U238" s="197">
        <f t="shared" si="411"/>
        <v>0</v>
      </c>
      <c r="V238" s="197">
        <f t="shared" si="411"/>
        <v>0</v>
      </c>
      <c r="W238" s="197">
        <f t="shared" si="411"/>
        <v>0</v>
      </c>
      <c r="X238" s="197">
        <f>SUM(X239:X252)</f>
        <v>10911.754269999999</v>
      </c>
      <c r="Y238" s="197">
        <f t="shared" ref="Y238:AC238" si="412">SUM(Y239:Y252)</f>
        <v>168524.79999999999</v>
      </c>
      <c r="Z238" s="197">
        <f t="shared" si="412"/>
        <v>15247</v>
      </c>
      <c r="AA238" s="275">
        <f t="shared" si="412"/>
        <v>-346.25599999999997</v>
      </c>
      <c r="AB238" s="197">
        <f t="shared" si="412"/>
        <v>0</v>
      </c>
      <c r="AC238" s="197">
        <f t="shared" si="412"/>
        <v>0</v>
      </c>
      <c r="AD238" s="197">
        <f>SUM(AD239:AD252)</f>
        <v>10565.49827</v>
      </c>
      <c r="AE238" s="197">
        <f t="shared" ref="AE238:AF238" si="413">SUM(AE239:AE252)</f>
        <v>168524.79999999999</v>
      </c>
      <c r="AF238" s="197">
        <f t="shared" si="413"/>
        <v>15247</v>
      </c>
    </row>
    <row r="239" spans="1:32" s="2" customFormat="1" ht="20.25" x14ac:dyDescent="0.25">
      <c r="A239" s="12">
        <v>904</v>
      </c>
      <c r="B239" s="72"/>
      <c r="C239" s="73">
        <v>43</v>
      </c>
      <c r="D239" s="198">
        <v>390002162</v>
      </c>
      <c r="E239" s="199" t="s">
        <v>586</v>
      </c>
      <c r="F239" s="196"/>
      <c r="G239" s="196"/>
      <c r="H239" s="196"/>
      <c r="I239" s="196"/>
      <c r="J239" s="196"/>
      <c r="K239" s="196"/>
      <c r="L239" s="197"/>
      <c r="M239" s="197"/>
      <c r="N239" s="197"/>
      <c r="O239" s="173">
        <v>1037.8912700000001</v>
      </c>
      <c r="P239" s="173"/>
      <c r="Q239" s="173"/>
      <c r="R239" s="173">
        <f t="shared" ref="R239:T252" si="414">L239+O239</f>
        <v>1037.8912700000001</v>
      </c>
      <c r="S239" s="173">
        <f t="shared" si="414"/>
        <v>0</v>
      </c>
      <c r="T239" s="173">
        <f t="shared" si="414"/>
        <v>0</v>
      </c>
      <c r="U239" s="173"/>
      <c r="V239" s="173"/>
      <c r="W239" s="173"/>
      <c r="X239" s="173">
        <f t="shared" ref="X239:Z252" si="415">R239+U239</f>
        <v>1037.8912700000001</v>
      </c>
      <c r="Y239" s="173">
        <f t="shared" si="415"/>
        <v>0</v>
      </c>
      <c r="Z239" s="173">
        <f t="shared" si="415"/>
        <v>0</v>
      </c>
      <c r="AA239" s="225"/>
      <c r="AB239" s="173"/>
      <c r="AC239" s="173"/>
      <c r="AD239" s="173">
        <f>X239+AA239</f>
        <v>1037.8912700000001</v>
      </c>
      <c r="AE239" s="173">
        <f t="shared" ref="AE239:AE252" si="416">Y239+AB239</f>
        <v>0</v>
      </c>
      <c r="AF239" s="173">
        <f t="shared" ref="AF239:AF252" si="417">Z239+AC239</f>
        <v>0</v>
      </c>
    </row>
    <row r="240" spans="1:32" s="2" customFormat="1" ht="37.5" x14ac:dyDescent="0.25">
      <c r="A240" s="12">
        <v>904</v>
      </c>
      <c r="B240" s="72"/>
      <c r="C240" s="73">
        <v>67</v>
      </c>
      <c r="D240" s="198" t="s">
        <v>587</v>
      </c>
      <c r="E240" s="199" t="s">
        <v>588</v>
      </c>
      <c r="F240" s="196"/>
      <c r="G240" s="196"/>
      <c r="H240" s="196"/>
      <c r="I240" s="196"/>
      <c r="J240" s="196"/>
      <c r="K240" s="196"/>
      <c r="L240" s="197"/>
      <c r="M240" s="197"/>
      <c r="N240" s="197"/>
      <c r="O240" s="173">
        <v>2476.8629999999998</v>
      </c>
      <c r="P240" s="173"/>
      <c r="Q240" s="173"/>
      <c r="R240" s="173">
        <f t="shared" si="414"/>
        <v>2476.8629999999998</v>
      </c>
      <c r="S240" s="173">
        <f t="shared" si="414"/>
        <v>0</v>
      </c>
      <c r="T240" s="173">
        <f t="shared" si="414"/>
        <v>0</v>
      </c>
      <c r="U240" s="173"/>
      <c r="V240" s="173"/>
      <c r="W240" s="173"/>
      <c r="X240" s="173">
        <f t="shared" si="415"/>
        <v>2476.8629999999998</v>
      </c>
      <c r="Y240" s="173">
        <f t="shared" si="415"/>
        <v>0</v>
      </c>
      <c r="Z240" s="173">
        <f t="shared" si="415"/>
        <v>0</v>
      </c>
      <c r="AA240" s="225"/>
      <c r="AB240" s="173"/>
      <c r="AC240" s="173"/>
      <c r="AD240" s="173">
        <f t="shared" ref="AD240:AD252" si="418">X240+AA240</f>
        <v>2476.8629999999998</v>
      </c>
      <c r="AE240" s="173">
        <f t="shared" si="416"/>
        <v>0</v>
      </c>
      <c r="AF240" s="173">
        <f t="shared" si="417"/>
        <v>0</v>
      </c>
    </row>
    <row r="241" spans="1:32" s="2" customFormat="1" ht="37.5" x14ac:dyDescent="0.25">
      <c r="A241" s="84"/>
      <c r="B241" s="72"/>
      <c r="C241" s="73">
        <v>64</v>
      </c>
      <c r="D241" s="198" t="s">
        <v>75</v>
      </c>
      <c r="E241" s="199" t="s">
        <v>172</v>
      </c>
      <c r="F241" s="172">
        <v>300</v>
      </c>
      <c r="G241" s="172">
        <v>300</v>
      </c>
      <c r="H241" s="172">
        <v>300</v>
      </c>
      <c r="I241" s="172"/>
      <c r="J241" s="172"/>
      <c r="K241" s="172"/>
      <c r="L241" s="173">
        <f t="shared" si="372"/>
        <v>300</v>
      </c>
      <c r="M241" s="173">
        <f t="shared" si="372"/>
        <v>300</v>
      </c>
      <c r="N241" s="173">
        <f t="shared" si="372"/>
        <v>300</v>
      </c>
      <c r="O241" s="173"/>
      <c r="P241" s="173"/>
      <c r="Q241" s="173"/>
      <c r="R241" s="173">
        <f t="shared" si="414"/>
        <v>300</v>
      </c>
      <c r="S241" s="173">
        <f t="shared" si="414"/>
        <v>300</v>
      </c>
      <c r="T241" s="173">
        <f t="shared" si="414"/>
        <v>300</v>
      </c>
      <c r="U241" s="173"/>
      <c r="V241" s="173"/>
      <c r="W241" s="173"/>
      <c r="X241" s="173">
        <f t="shared" si="415"/>
        <v>300</v>
      </c>
      <c r="Y241" s="173">
        <f t="shared" si="415"/>
        <v>300</v>
      </c>
      <c r="Z241" s="173">
        <f t="shared" si="415"/>
        <v>300</v>
      </c>
      <c r="AA241" s="225"/>
      <c r="AB241" s="173"/>
      <c r="AC241" s="173"/>
      <c r="AD241" s="173">
        <f t="shared" si="418"/>
        <v>300</v>
      </c>
      <c r="AE241" s="173">
        <f t="shared" si="416"/>
        <v>300</v>
      </c>
      <c r="AF241" s="173">
        <f t="shared" si="417"/>
        <v>300</v>
      </c>
    </row>
    <row r="242" spans="1:32" s="2" customFormat="1" ht="37.5" x14ac:dyDescent="0.25">
      <c r="A242" s="12">
        <v>911</v>
      </c>
      <c r="B242" s="72"/>
      <c r="C242" s="73">
        <v>42</v>
      </c>
      <c r="D242" s="198" t="s">
        <v>76</v>
      </c>
      <c r="E242" s="199" t="s">
        <v>173</v>
      </c>
      <c r="F242" s="172">
        <v>1209</v>
      </c>
      <c r="G242" s="172">
        <v>1209</v>
      </c>
      <c r="H242" s="172">
        <v>1209</v>
      </c>
      <c r="I242" s="172"/>
      <c r="J242" s="172"/>
      <c r="K242" s="172"/>
      <c r="L242" s="173">
        <f t="shared" si="372"/>
        <v>1209</v>
      </c>
      <c r="M242" s="173">
        <f t="shared" si="372"/>
        <v>1209</v>
      </c>
      <c r="N242" s="173">
        <f t="shared" si="372"/>
        <v>1209</v>
      </c>
      <c r="O242" s="173"/>
      <c r="P242" s="173"/>
      <c r="Q242" s="173"/>
      <c r="R242" s="173">
        <f t="shared" si="414"/>
        <v>1209</v>
      </c>
      <c r="S242" s="173">
        <f t="shared" si="414"/>
        <v>1209</v>
      </c>
      <c r="T242" s="173">
        <f t="shared" si="414"/>
        <v>1209</v>
      </c>
      <c r="U242" s="173"/>
      <c r="V242" s="173"/>
      <c r="W242" s="173"/>
      <c r="X242" s="173">
        <f t="shared" si="415"/>
        <v>1209</v>
      </c>
      <c r="Y242" s="173">
        <f t="shared" si="415"/>
        <v>1209</v>
      </c>
      <c r="Z242" s="173">
        <f t="shared" si="415"/>
        <v>1209</v>
      </c>
      <c r="AA242" s="225"/>
      <c r="AB242" s="173"/>
      <c r="AC242" s="173"/>
      <c r="AD242" s="173">
        <f t="shared" si="418"/>
        <v>1209</v>
      </c>
      <c r="AE242" s="173">
        <f t="shared" si="416"/>
        <v>1209</v>
      </c>
      <c r="AF242" s="173">
        <f t="shared" si="417"/>
        <v>1209</v>
      </c>
    </row>
    <row r="243" spans="1:32" s="2" customFormat="1" ht="37.5" x14ac:dyDescent="0.25">
      <c r="A243" s="12">
        <v>911</v>
      </c>
      <c r="B243" s="72"/>
      <c r="C243" s="73">
        <v>39</v>
      </c>
      <c r="D243" s="198" t="s">
        <v>77</v>
      </c>
      <c r="E243" s="199" t="s">
        <v>174</v>
      </c>
      <c r="F243" s="172">
        <v>365</v>
      </c>
      <c r="G243" s="172">
        <v>365</v>
      </c>
      <c r="H243" s="172">
        <v>365</v>
      </c>
      <c r="I243" s="172"/>
      <c r="J243" s="172"/>
      <c r="K243" s="172"/>
      <c r="L243" s="173">
        <f t="shared" si="372"/>
        <v>365</v>
      </c>
      <c r="M243" s="173">
        <f t="shared" si="372"/>
        <v>365</v>
      </c>
      <c r="N243" s="173">
        <f t="shared" si="372"/>
        <v>365</v>
      </c>
      <c r="O243" s="173"/>
      <c r="P243" s="173"/>
      <c r="Q243" s="173"/>
      <c r="R243" s="173">
        <f t="shared" si="414"/>
        <v>365</v>
      </c>
      <c r="S243" s="173">
        <f t="shared" si="414"/>
        <v>365</v>
      </c>
      <c r="T243" s="173">
        <f t="shared" si="414"/>
        <v>365</v>
      </c>
      <c r="U243" s="173"/>
      <c r="V243" s="173"/>
      <c r="W243" s="173"/>
      <c r="X243" s="173">
        <f t="shared" si="415"/>
        <v>365</v>
      </c>
      <c r="Y243" s="173">
        <f t="shared" si="415"/>
        <v>365</v>
      </c>
      <c r="Z243" s="173">
        <f t="shared" si="415"/>
        <v>365</v>
      </c>
      <c r="AA243" s="226">
        <f>-346.256</f>
        <v>-346.25599999999997</v>
      </c>
      <c r="AB243" s="276"/>
      <c r="AC243" s="276"/>
      <c r="AD243" s="173">
        <f t="shared" si="418"/>
        <v>18.744000000000028</v>
      </c>
      <c r="AE243" s="173">
        <f t="shared" si="416"/>
        <v>365</v>
      </c>
      <c r="AF243" s="173">
        <f t="shared" si="417"/>
        <v>365</v>
      </c>
    </row>
    <row r="244" spans="1:32" s="2" customFormat="1" ht="37.5" x14ac:dyDescent="0.25">
      <c r="A244" s="12">
        <v>911</v>
      </c>
      <c r="B244" s="72"/>
      <c r="C244" s="73">
        <v>40</v>
      </c>
      <c r="D244" s="198" t="s">
        <v>78</v>
      </c>
      <c r="E244" s="199" t="s">
        <v>457</v>
      </c>
      <c r="F244" s="172">
        <v>0</v>
      </c>
      <c r="G244" s="172">
        <v>5</v>
      </c>
      <c r="H244" s="172">
        <v>0</v>
      </c>
      <c r="I244" s="172"/>
      <c r="J244" s="172"/>
      <c r="K244" s="172"/>
      <c r="L244" s="173">
        <f t="shared" si="372"/>
        <v>0</v>
      </c>
      <c r="M244" s="173">
        <f t="shared" si="372"/>
        <v>5</v>
      </c>
      <c r="N244" s="173">
        <f t="shared" si="372"/>
        <v>0</v>
      </c>
      <c r="O244" s="173"/>
      <c r="P244" s="173"/>
      <c r="Q244" s="173"/>
      <c r="R244" s="173">
        <f t="shared" si="414"/>
        <v>0</v>
      </c>
      <c r="S244" s="173">
        <f t="shared" si="414"/>
        <v>5</v>
      </c>
      <c r="T244" s="173">
        <f t="shared" si="414"/>
        <v>0</v>
      </c>
      <c r="U244" s="173"/>
      <c r="V244" s="173"/>
      <c r="W244" s="173"/>
      <c r="X244" s="173">
        <f t="shared" si="415"/>
        <v>0</v>
      </c>
      <c r="Y244" s="173">
        <f t="shared" si="415"/>
        <v>5</v>
      </c>
      <c r="Z244" s="173">
        <f t="shared" si="415"/>
        <v>0</v>
      </c>
      <c r="AA244" s="225"/>
      <c r="AB244" s="173"/>
      <c r="AC244" s="173"/>
      <c r="AD244" s="173">
        <f t="shared" si="418"/>
        <v>0</v>
      </c>
      <c r="AE244" s="173">
        <f t="shared" si="416"/>
        <v>5</v>
      </c>
      <c r="AF244" s="173">
        <f t="shared" si="417"/>
        <v>0</v>
      </c>
    </row>
    <row r="245" spans="1:32" s="294" customFormat="1" ht="56.25" hidden="1" x14ac:dyDescent="0.25">
      <c r="A245" s="286">
        <v>911</v>
      </c>
      <c r="B245" s="287"/>
      <c r="C245" s="288">
        <v>37</v>
      </c>
      <c r="D245" s="289"/>
      <c r="E245" s="290" t="s">
        <v>458</v>
      </c>
      <c r="F245" s="291">
        <v>2556.1</v>
      </c>
      <c r="G245" s="291">
        <v>0</v>
      </c>
      <c r="H245" s="291">
        <v>0</v>
      </c>
      <c r="I245" s="291">
        <v>-1446.1</v>
      </c>
      <c r="J245" s="291">
        <v>614</v>
      </c>
      <c r="K245" s="291">
        <v>1195.5999999999999</v>
      </c>
      <c r="L245" s="292">
        <f t="shared" si="372"/>
        <v>1110</v>
      </c>
      <c r="M245" s="292">
        <f t="shared" si="372"/>
        <v>614</v>
      </c>
      <c r="N245" s="292">
        <f t="shared" si="372"/>
        <v>1195.5999999999999</v>
      </c>
      <c r="O245" s="292">
        <v>-1110</v>
      </c>
      <c r="P245" s="292">
        <v>-614</v>
      </c>
      <c r="Q245" s="292">
        <v>-1195.5999999999999</v>
      </c>
      <c r="R245" s="292">
        <f t="shared" si="414"/>
        <v>0</v>
      </c>
      <c r="S245" s="292">
        <f t="shared" si="414"/>
        <v>0</v>
      </c>
      <c r="T245" s="292">
        <f t="shared" si="414"/>
        <v>0</v>
      </c>
      <c r="U245" s="292"/>
      <c r="V245" s="292"/>
      <c r="W245" s="292"/>
      <c r="X245" s="292">
        <f t="shared" si="415"/>
        <v>0</v>
      </c>
      <c r="Y245" s="292">
        <f t="shared" si="415"/>
        <v>0</v>
      </c>
      <c r="Z245" s="292">
        <f t="shared" si="415"/>
        <v>0</v>
      </c>
      <c r="AA245" s="293"/>
      <c r="AB245" s="292"/>
      <c r="AC245" s="292"/>
      <c r="AD245" s="292">
        <f t="shared" si="418"/>
        <v>0</v>
      </c>
      <c r="AE245" s="292">
        <f t="shared" si="416"/>
        <v>0</v>
      </c>
      <c r="AF245" s="292">
        <f t="shared" si="417"/>
        <v>0</v>
      </c>
    </row>
    <row r="246" spans="1:32" s="295" customFormat="1" ht="20.25" hidden="1" x14ac:dyDescent="0.25">
      <c r="A246" s="286">
        <v>911</v>
      </c>
      <c r="B246" s="287"/>
      <c r="C246" s="288">
        <v>28</v>
      </c>
      <c r="D246" s="289" t="s">
        <v>339</v>
      </c>
      <c r="E246" s="290" t="s">
        <v>459</v>
      </c>
      <c r="F246" s="291">
        <v>0</v>
      </c>
      <c r="G246" s="291">
        <v>20324.2</v>
      </c>
      <c r="H246" s="291">
        <v>0</v>
      </c>
      <c r="I246" s="291"/>
      <c r="J246" s="291"/>
      <c r="K246" s="291"/>
      <c r="L246" s="292">
        <f t="shared" si="372"/>
        <v>0</v>
      </c>
      <c r="M246" s="292">
        <f t="shared" si="372"/>
        <v>20324.2</v>
      </c>
      <c r="N246" s="292">
        <f t="shared" si="372"/>
        <v>0</v>
      </c>
      <c r="O246" s="292"/>
      <c r="P246" s="292">
        <v>-20324.2</v>
      </c>
      <c r="Q246" s="292"/>
      <c r="R246" s="292">
        <f t="shared" si="414"/>
        <v>0</v>
      </c>
      <c r="S246" s="292">
        <f t="shared" si="414"/>
        <v>0</v>
      </c>
      <c r="T246" s="292">
        <f t="shared" si="414"/>
        <v>0</v>
      </c>
      <c r="U246" s="292"/>
      <c r="V246" s="292"/>
      <c r="W246" s="292"/>
      <c r="X246" s="292">
        <f t="shared" si="415"/>
        <v>0</v>
      </c>
      <c r="Y246" s="292">
        <f t="shared" si="415"/>
        <v>0</v>
      </c>
      <c r="Z246" s="292">
        <f t="shared" si="415"/>
        <v>0</v>
      </c>
      <c r="AA246" s="293"/>
      <c r="AB246" s="292"/>
      <c r="AC246" s="292"/>
      <c r="AD246" s="292">
        <f t="shared" si="418"/>
        <v>0</v>
      </c>
      <c r="AE246" s="292">
        <f t="shared" si="416"/>
        <v>0</v>
      </c>
      <c r="AF246" s="292">
        <f t="shared" si="417"/>
        <v>0</v>
      </c>
    </row>
    <row r="247" spans="1:32" s="25" customFormat="1" ht="56.25" x14ac:dyDescent="0.25">
      <c r="A247" s="121">
        <v>913</v>
      </c>
      <c r="B247" s="122"/>
      <c r="C247" s="123">
        <v>44</v>
      </c>
      <c r="D247" s="198" t="s">
        <v>79</v>
      </c>
      <c r="E247" s="200" t="s">
        <v>460</v>
      </c>
      <c r="F247" s="172">
        <v>4133</v>
      </c>
      <c r="G247" s="172">
        <v>4133</v>
      </c>
      <c r="H247" s="172">
        <v>4133</v>
      </c>
      <c r="I247" s="172">
        <v>-60</v>
      </c>
      <c r="J247" s="172">
        <v>-60</v>
      </c>
      <c r="K247" s="172">
        <v>-60</v>
      </c>
      <c r="L247" s="173">
        <f t="shared" si="372"/>
        <v>4073</v>
      </c>
      <c r="M247" s="173">
        <f t="shared" si="372"/>
        <v>4073</v>
      </c>
      <c r="N247" s="173">
        <f t="shared" si="372"/>
        <v>4073</v>
      </c>
      <c r="O247" s="173"/>
      <c r="P247" s="173"/>
      <c r="Q247" s="173"/>
      <c r="R247" s="173">
        <f t="shared" si="414"/>
        <v>4073</v>
      </c>
      <c r="S247" s="173">
        <f t="shared" si="414"/>
        <v>4073</v>
      </c>
      <c r="T247" s="173">
        <f t="shared" si="414"/>
        <v>4073</v>
      </c>
      <c r="U247" s="173"/>
      <c r="V247" s="173"/>
      <c r="W247" s="173"/>
      <c r="X247" s="173">
        <f t="shared" si="415"/>
        <v>4073</v>
      </c>
      <c r="Y247" s="173">
        <f t="shared" si="415"/>
        <v>4073</v>
      </c>
      <c r="Z247" s="173">
        <f t="shared" si="415"/>
        <v>4073</v>
      </c>
      <c r="AA247" s="225"/>
      <c r="AB247" s="173"/>
      <c r="AC247" s="173"/>
      <c r="AD247" s="173">
        <f t="shared" si="418"/>
        <v>4073</v>
      </c>
      <c r="AE247" s="173">
        <f t="shared" si="416"/>
        <v>4073</v>
      </c>
      <c r="AF247" s="173">
        <f t="shared" si="417"/>
        <v>4073</v>
      </c>
    </row>
    <row r="248" spans="1:32" s="25" customFormat="1" ht="20.25" hidden="1" x14ac:dyDescent="0.25">
      <c r="A248" s="12">
        <v>913</v>
      </c>
      <c r="B248" s="72"/>
      <c r="C248" s="73">
        <v>46</v>
      </c>
      <c r="D248" s="296"/>
      <c r="E248" s="290" t="s">
        <v>328</v>
      </c>
      <c r="F248" s="291">
        <v>4500</v>
      </c>
      <c r="G248" s="291">
        <v>0</v>
      </c>
      <c r="H248" s="291">
        <v>0</v>
      </c>
      <c r="I248" s="291"/>
      <c r="J248" s="291"/>
      <c r="K248" s="291"/>
      <c r="L248" s="292">
        <f t="shared" si="372"/>
        <v>4500</v>
      </c>
      <c r="M248" s="292">
        <f t="shared" si="372"/>
        <v>0</v>
      </c>
      <c r="N248" s="292">
        <f t="shared" si="372"/>
        <v>0</v>
      </c>
      <c r="O248" s="292">
        <v>-4500</v>
      </c>
      <c r="P248" s="292"/>
      <c r="Q248" s="292"/>
      <c r="R248" s="292">
        <f t="shared" si="414"/>
        <v>0</v>
      </c>
      <c r="S248" s="292">
        <f t="shared" si="414"/>
        <v>0</v>
      </c>
      <c r="T248" s="292">
        <f t="shared" si="414"/>
        <v>0</v>
      </c>
      <c r="U248" s="292"/>
      <c r="V248" s="292"/>
      <c r="W248" s="292"/>
      <c r="X248" s="292">
        <f t="shared" si="415"/>
        <v>0</v>
      </c>
      <c r="Y248" s="292">
        <f t="shared" si="415"/>
        <v>0</v>
      </c>
      <c r="Z248" s="292">
        <f t="shared" si="415"/>
        <v>0</v>
      </c>
      <c r="AA248" s="293"/>
      <c r="AB248" s="292"/>
      <c r="AC248" s="292"/>
      <c r="AD248" s="292">
        <f t="shared" si="418"/>
        <v>0</v>
      </c>
      <c r="AE248" s="292">
        <f t="shared" si="416"/>
        <v>0</v>
      </c>
      <c r="AF248" s="292">
        <f t="shared" si="417"/>
        <v>0</v>
      </c>
    </row>
    <row r="249" spans="1:32" s="25" customFormat="1" ht="37.5" x14ac:dyDescent="0.25">
      <c r="A249" s="12">
        <v>913</v>
      </c>
      <c r="B249" s="72"/>
      <c r="C249" s="73">
        <v>54</v>
      </c>
      <c r="D249" s="229"/>
      <c r="E249" s="199" t="s">
        <v>461</v>
      </c>
      <c r="F249" s="172">
        <v>200</v>
      </c>
      <c r="G249" s="172">
        <v>0</v>
      </c>
      <c r="H249" s="172">
        <v>0</v>
      </c>
      <c r="I249" s="172"/>
      <c r="J249" s="172"/>
      <c r="K249" s="172"/>
      <c r="L249" s="173">
        <f t="shared" si="372"/>
        <v>200</v>
      </c>
      <c r="M249" s="173">
        <f t="shared" si="372"/>
        <v>0</v>
      </c>
      <c r="N249" s="173">
        <f t="shared" si="372"/>
        <v>0</v>
      </c>
      <c r="O249" s="173"/>
      <c r="P249" s="173"/>
      <c r="Q249" s="173"/>
      <c r="R249" s="173">
        <f t="shared" si="414"/>
        <v>200</v>
      </c>
      <c r="S249" s="173">
        <f t="shared" si="414"/>
        <v>0</v>
      </c>
      <c r="T249" s="173">
        <f t="shared" si="414"/>
        <v>0</v>
      </c>
      <c r="U249" s="173"/>
      <c r="V249" s="173"/>
      <c r="W249" s="173"/>
      <c r="X249" s="173">
        <f t="shared" si="415"/>
        <v>200</v>
      </c>
      <c r="Y249" s="173">
        <f t="shared" si="415"/>
        <v>0</v>
      </c>
      <c r="Z249" s="173">
        <f t="shared" si="415"/>
        <v>0</v>
      </c>
      <c r="AA249" s="225"/>
      <c r="AB249" s="173"/>
      <c r="AC249" s="173"/>
      <c r="AD249" s="173">
        <f t="shared" si="418"/>
        <v>200</v>
      </c>
      <c r="AE249" s="173">
        <f t="shared" si="416"/>
        <v>0</v>
      </c>
      <c r="AF249" s="173">
        <f t="shared" si="417"/>
        <v>0</v>
      </c>
    </row>
    <row r="250" spans="1:32" s="25" customFormat="1" ht="37.5" hidden="1" x14ac:dyDescent="0.25">
      <c r="A250" s="12">
        <v>913</v>
      </c>
      <c r="B250" s="72"/>
      <c r="C250" s="73">
        <v>48</v>
      </c>
      <c r="D250" s="229"/>
      <c r="E250" s="201" t="s">
        <v>462</v>
      </c>
      <c r="F250" s="172"/>
      <c r="G250" s="172">
        <v>0</v>
      </c>
      <c r="H250" s="172">
        <v>0</v>
      </c>
      <c r="I250" s="172"/>
      <c r="J250" s="172"/>
      <c r="K250" s="172"/>
      <c r="L250" s="173">
        <f t="shared" si="372"/>
        <v>0</v>
      </c>
      <c r="M250" s="173">
        <f t="shared" si="372"/>
        <v>0</v>
      </c>
      <c r="N250" s="173">
        <f t="shared" si="372"/>
        <v>0</v>
      </c>
      <c r="O250" s="173"/>
      <c r="P250" s="173"/>
      <c r="Q250" s="173"/>
      <c r="R250" s="173">
        <f t="shared" si="414"/>
        <v>0</v>
      </c>
      <c r="S250" s="173">
        <f t="shared" si="414"/>
        <v>0</v>
      </c>
      <c r="T250" s="173">
        <f t="shared" si="414"/>
        <v>0</v>
      </c>
      <c r="U250" s="173"/>
      <c r="V250" s="173"/>
      <c r="W250" s="173"/>
      <c r="X250" s="172">
        <f t="shared" si="415"/>
        <v>0</v>
      </c>
      <c r="Y250" s="172">
        <f t="shared" si="415"/>
        <v>0</v>
      </c>
      <c r="Z250" s="172">
        <f t="shared" si="415"/>
        <v>0</v>
      </c>
      <c r="AA250" s="225"/>
      <c r="AB250" s="172"/>
      <c r="AC250" s="172"/>
      <c r="AD250" s="172">
        <f t="shared" si="418"/>
        <v>0</v>
      </c>
      <c r="AE250" s="172">
        <f t="shared" si="416"/>
        <v>0</v>
      </c>
      <c r="AF250" s="172">
        <f t="shared" si="417"/>
        <v>0</v>
      </c>
    </row>
    <row r="251" spans="1:32" s="25" customFormat="1" ht="56.25" x14ac:dyDescent="0.25">
      <c r="A251" s="12">
        <v>911</v>
      </c>
      <c r="B251" s="72"/>
      <c r="C251" s="73"/>
      <c r="D251" s="198" t="s">
        <v>261</v>
      </c>
      <c r="E251" s="199" t="s">
        <v>463</v>
      </c>
      <c r="F251" s="172"/>
      <c r="G251" s="172"/>
      <c r="H251" s="172"/>
      <c r="I251" s="172"/>
      <c r="J251" s="172"/>
      <c r="K251" s="172"/>
      <c r="L251" s="173">
        <f t="shared" si="372"/>
        <v>0</v>
      </c>
      <c r="M251" s="173">
        <f t="shared" si="372"/>
        <v>0</v>
      </c>
      <c r="N251" s="173">
        <f t="shared" si="372"/>
        <v>0</v>
      </c>
      <c r="O251" s="173">
        <v>1250</v>
      </c>
      <c r="P251" s="173"/>
      <c r="Q251" s="173"/>
      <c r="R251" s="173">
        <f t="shared" si="414"/>
        <v>1250</v>
      </c>
      <c r="S251" s="173">
        <f t="shared" si="414"/>
        <v>0</v>
      </c>
      <c r="T251" s="173">
        <f t="shared" si="414"/>
        <v>0</v>
      </c>
      <c r="U251" s="173"/>
      <c r="V251" s="173"/>
      <c r="W251" s="173"/>
      <c r="X251" s="173">
        <f t="shared" si="415"/>
        <v>1250</v>
      </c>
      <c r="Y251" s="173">
        <f t="shared" si="415"/>
        <v>0</v>
      </c>
      <c r="Z251" s="173">
        <f t="shared" si="415"/>
        <v>0</v>
      </c>
      <c r="AA251" s="225"/>
      <c r="AB251" s="173"/>
      <c r="AC251" s="173"/>
      <c r="AD251" s="173">
        <f t="shared" si="418"/>
        <v>1250</v>
      </c>
      <c r="AE251" s="173">
        <f t="shared" si="416"/>
        <v>0</v>
      </c>
      <c r="AF251" s="173">
        <f t="shared" si="417"/>
        <v>0</v>
      </c>
    </row>
    <row r="252" spans="1:32" s="25" customFormat="1" ht="56.25" x14ac:dyDescent="0.25">
      <c r="A252" s="12">
        <v>911</v>
      </c>
      <c r="B252" s="72"/>
      <c r="C252" s="73">
        <v>16</v>
      </c>
      <c r="D252" s="229"/>
      <c r="E252" s="199" t="s">
        <v>463</v>
      </c>
      <c r="F252" s="172">
        <v>0</v>
      </c>
      <c r="G252" s="172">
        <v>0</v>
      </c>
      <c r="H252" s="172">
        <v>9300</v>
      </c>
      <c r="I252" s="172"/>
      <c r="J252" s="172"/>
      <c r="K252" s="172"/>
      <c r="L252" s="173">
        <f t="shared" si="372"/>
        <v>0</v>
      </c>
      <c r="M252" s="173">
        <f t="shared" si="372"/>
        <v>0</v>
      </c>
      <c r="N252" s="173">
        <f t="shared" si="372"/>
        <v>9300</v>
      </c>
      <c r="O252" s="173"/>
      <c r="P252" s="173">
        <v>162572.79999999999</v>
      </c>
      <c r="Q252" s="173"/>
      <c r="R252" s="173">
        <f t="shared" si="414"/>
        <v>0</v>
      </c>
      <c r="S252" s="173">
        <f t="shared" si="414"/>
        <v>162572.79999999999</v>
      </c>
      <c r="T252" s="173">
        <f t="shared" si="414"/>
        <v>9300</v>
      </c>
      <c r="U252" s="173"/>
      <c r="V252" s="173"/>
      <c r="W252" s="173"/>
      <c r="X252" s="173">
        <f t="shared" si="415"/>
        <v>0</v>
      </c>
      <c r="Y252" s="173">
        <f t="shared" si="415"/>
        <v>162572.79999999999</v>
      </c>
      <c r="Z252" s="173">
        <f t="shared" si="415"/>
        <v>9300</v>
      </c>
      <c r="AA252" s="225"/>
      <c r="AB252" s="173"/>
      <c r="AC252" s="173"/>
      <c r="AD252" s="173">
        <f t="shared" si="418"/>
        <v>0</v>
      </c>
      <c r="AE252" s="173">
        <f t="shared" si="416"/>
        <v>162572.79999999999</v>
      </c>
      <c r="AF252" s="173">
        <f t="shared" si="417"/>
        <v>9300</v>
      </c>
    </row>
    <row r="253" spans="1:32" s="2" customFormat="1" ht="37.5" x14ac:dyDescent="0.25">
      <c r="A253" s="12"/>
      <c r="B253" s="72">
        <v>14</v>
      </c>
      <c r="C253" s="73"/>
      <c r="D253" s="14" t="s">
        <v>262</v>
      </c>
      <c r="E253" s="188" t="s">
        <v>387</v>
      </c>
      <c r="F253" s="186">
        <f>SUM(F254:F267)-F265-F266</f>
        <v>1478869.9</v>
      </c>
      <c r="G253" s="186">
        <f>SUM(G254:G267)-G265-G266</f>
        <v>1478500.3</v>
      </c>
      <c r="H253" s="186">
        <f>SUM(H254:H267)-H265-H266</f>
        <v>1476071.9000000001</v>
      </c>
      <c r="I253" s="186">
        <f t="shared" ref="I253:N253" si="419">SUM(I254:I267)-I265-I266</f>
        <v>103247.8</v>
      </c>
      <c r="J253" s="186">
        <f t="shared" si="419"/>
        <v>88651.099999999991</v>
      </c>
      <c r="K253" s="186">
        <f t="shared" si="419"/>
        <v>88291.7</v>
      </c>
      <c r="L253" s="187">
        <f t="shared" si="419"/>
        <v>1582117.7</v>
      </c>
      <c r="M253" s="187">
        <f t="shared" si="419"/>
        <v>1567151.4</v>
      </c>
      <c r="N253" s="187">
        <f t="shared" si="419"/>
        <v>1564363.5999999999</v>
      </c>
      <c r="O253" s="187">
        <f t="shared" ref="O253:T253" si="420">SUM(O254:O267)-O265-O266</f>
        <v>-9399.1999999999989</v>
      </c>
      <c r="P253" s="187">
        <f t="shared" si="420"/>
        <v>1002.5569599999999</v>
      </c>
      <c r="Q253" s="187">
        <f t="shared" si="420"/>
        <v>1002.5</v>
      </c>
      <c r="R253" s="187">
        <f t="shared" si="420"/>
        <v>1572718.4999999998</v>
      </c>
      <c r="S253" s="187">
        <f t="shared" si="420"/>
        <v>1568153.9569599996</v>
      </c>
      <c r="T253" s="187">
        <f t="shared" si="420"/>
        <v>1565366.0999999999</v>
      </c>
      <c r="U253" s="187">
        <f t="shared" ref="U253:Z253" si="421">SUM(U254:U267)-U265-U266</f>
        <v>0</v>
      </c>
      <c r="V253" s="187">
        <f t="shared" si="421"/>
        <v>0</v>
      </c>
      <c r="W253" s="187">
        <f t="shared" si="421"/>
        <v>0</v>
      </c>
      <c r="X253" s="187">
        <f t="shared" si="421"/>
        <v>1572718.4999999998</v>
      </c>
      <c r="Y253" s="187">
        <f t="shared" si="421"/>
        <v>1568153.9569599996</v>
      </c>
      <c r="Z253" s="187">
        <f t="shared" si="421"/>
        <v>1565366.0999999999</v>
      </c>
      <c r="AA253" s="227">
        <f t="shared" ref="AA253:AF253" si="422">SUM(AA254:AA267)-AA265-AA266</f>
        <v>8916.0920000000006</v>
      </c>
      <c r="AB253" s="187">
        <f t="shared" si="422"/>
        <v>9072.7000000000007</v>
      </c>
      <c r="AC253" s="187">
        <f t="shared" si="422"/>
        <v>9072.7000000000007</v>
      </c>
      <c r="AD253" s="187">
        <f t="shared" si="422"/>
        <v>1581634.5919999997</v>
      </c>
      <c r="AE253" s="187">
        <f t="shared" si="422"/>
        <v>1577226.6569599998</v>
      </c>
      <c r="AF253" s="187">
        <f t="shared" si="422"/>
        <v>1574438.7999999996</v>
      </c>
    </row>
    <row r="254" spans="1:32" s="2" customFormat="1" ht="75" x14ac:dyDescent="0.25">
      <c r="A254" s="12">
        <v>915</v>
      </c>
      <c r="B254" s="72"/>
      <c r="C254" s="73">
        <v>3</v>
      </c>
      <c r="D254" s="170" t="s">
        <v>263</v>
      </c>
      <c r="E254" s="184" t="s">
        <v>176</v>
      </c>
      <c r="F254" s="172">
        <v>216</v>
      </c>
      <c r="G254" s="172">
        <v>216</v>
      </c>
      <c r="H254" s="172">
        <v>216</v>
      </c>
      <c r="I254" s="172"/>
      <c r="J254" s="172"/>
      <c r="K254" s="172"/>
      <c r="L254" s="173">
        <f t="shared" si="372"/>
        <v>216</v>
      </c>
      <c r="M254" s="173">
        <f t="shared" si="372"/>
        <v>216</v>
      </c>
      <c r="N254" s="173">
        <f t="shared" si="372"/>
        <v>216</v>
      </c>
      <c r="O254" s="173"/>
      <c r="P254" s="173"/>
      <c r="Q254" s="173"/>
      <c r="R254" s="173">
        <f t="shared" ref="R254:T266" si="423">L254+O254</f>
        <v>216</v>
      </c>
      <c r="S254" s="173">
        <f t="shared" si="423"/>
        <v>216</v>
      </c>
      <c r="T254" s="173">
        <f t="shared" si="423"/>
        <v>216</v>
      </c>
      <c r="U254" s="173"/>
      <c r="V254" s="173"/>
      <c r="W254" s="173"/>
      <c r="X254" s="173">
        <f t="shared" ref="X254:Z266" si="424">R254+U254</f>
        <v>216</v>
      </c>
      <c r="Y254" s="173">
        <f t="shared" si="424"/>
        <v>216</v>
      </c>
      <c r="Z254" s="173">
        <f t="shared" si="424"/>
        <v>216</v>
      </c>
      <c r="AA254" s="225"/>
      <c r="AB254" s="173"/>
      <c r="AC254" s="173"/>
      <c r="AD254" s="173">
        <f t="shared" ref="AD254:AD266" si="425">X254+AA254</f>
        <v>216</v>
      </c>
      <c r="AE254" s="173">
        <f t="shared" ref="AE254:AE266" si="426">Y254+AB254</f>
        <v>216</v>
      </c>
      <c r="AF254" s="173">
        <f t="shared" ref="AF254:AF266" si="427">Z254+AC254</f>
        <v>216</v>
      </c>
    </row>
    <row r="255" spans="1:32" s="2" customFormat="1" ht="56.25" x14ac:dyDescent="0.3">
      <c r="A255" s="12">
        <v>911</v>
      </c>
      <c r="B255" s="72"/>
      <c r="C255" s="73">
        <v>35</v>
      </c>
      <c r="D255" s="170" t="s">
        <v>264</v>
      </c>
      <c r="E255" s="191" t="s">
        <v>177</v>
      </c>
      <c r="F255" s="172">
        <v>35688</v>
      </c>
      <c r="G255" s="172">
        <v>35688</v>
      </c>
      <c r="H255" s="172">
        <v>35688</v>
      </c>
      <c r="I255" s="172"/>
      <c r="J255" s="172"/>
      <c r="K255" s="172"/>
      <c r="L255" s="173">
        <f t="shared" si="372"/>
        <v>35688</v>
      </c>
      <c r="M255" s="173">
        <f t="shared" si="372"/>
        <v>35688</v>
      </c>
      <c r="N255" s="173">
        <f t="shared" si="372"/>
        <v>35688</v>
      </c>
      <c r="O255" s="173"/>
      <c r="P255" s="173"/>
      <c r="Q255" s="173"/>
      <c r="R255" s="173">
        <f t="shared" si="423"/>
        <v>35688</v>
      </c>
      <c r="S255" s="173">
        <f t="shared" si="423"/>
        <v>35688</v>
      </c>
      <c r="T255" s="173">
        <f t="shared" si="423"/>
        <v>35688</v>
      </c>
      <c r="U255" s="173"/>
      <c r="V255" s="173"/>
      <c r="W255" s="173"/>
      <c r="X255" s="173">
        <f t="shared" si="424"/>
        <v>35688</v>
      </c>
      <c r="Y255" s="173">
        <f t="shared" si="424"/>
        <v>35688</v>
      </c>
      <c r="Z255" s="173">
        <f t="shared" si="424"/>
        <v>35688</v>
      </c>
      <c r="AA255" s="225">
        <f>6606-1000</f>
        <v>5606</v>
      </c>
      <c r="AB255" s="173">
        <v>6606</v>
      </c>
      <c r="AC255" s="173">
        <v>6606</v>
      </c>
      <c r="AD255" s="173">
        <f t="shared" si="425"/>
        <v>41294</v>
      </c>
      <c r="AE255" s="173">
        <f t="shared" si="426"/>
        <v>42294</v>
      </c>
      <c r="AF255" s="173">
        <f t="shared" si="427"/>
        <v>42294</v>
      </c>
    </row>
    <row r="256" spans="1:32" s="2" customFormat="1" ht="96.75" customHeight="1" x14ac:dyDescent="0.3">
      <c r="A256" s="12">
        <v>911</v>
      </c>
      <c r="B256" s="72"/>
      <c r="C256" s="73">
        <v>21</v>
      </c>
      <c r="D256" s="170" t="s">
        <v>265</v>
      </c>
      <c r="E256" s="191" t="s">
        <v>178</v>
      </c>
      <c r="F256" s="172">
        <v>2401.4</v>
      </c>
      <c r="G256" s="172">
        <v>2401.4</v>
      </c>
      <c r="H256" s="172">
        <v>2401.4</v>
      </c>
      <c r="I256" s="172"/>
      <c r="J256" s="172"/>
      <c r="K256" s="172"/>
      <c r="L256" s="173">
        <f t="shared" si="372"/>
        <v>2401.4</v>
      </c>
      <c r="M256" s="173">
        <f t="shared" si="372"/>
        <v>2401.4</v>
      </c>
      <c r="N256" s="173">
        <f t="shared" si="372"/>
        <v>2401.4</v>
      </c>
      <c r="O256" s="173"/>
      <c r="P256" s="173"/>
      <c r="Q256" s="173"/>
      <c r="R256" s="173">
        <f t="shared" si="423"/>
        <v>2401.4</v>
      </c>
      <c r="S256" s="173">
        <f t="shared" si="423"/>
        <v>2401.4</v>
      </c>
      <c r="T256" s="173">
        <f t="shared" si="423"/>
        <v>2401.4</v>
      </c>
      <c r="U256" s="173"/>
      <c r="V256" s="173"/>
      <c r="W256" s="173"/>
      <c r="X256" s="173">
        <f t="shared" si="424"/>
        <v>2401.4</v>
      </c>
      <c r="Y256" s="173">
        <f t="shared" si="424"/>
        <v>2401.4</v>
      </c>
      <c r="Z256" s="173">
        <f t="shared" si="424"/>
        <v>2401.4</v>
      </c>
      <c r="AA256" s="225">
        <v>-500</v>
      </c>
      <c r="AB256" s="173"/>
      <c r="AC256" s="173"/>
      <c r="AD256" s="173">
        <f t="shared" si="425"/>
        <v>1901.4</v>
      </c>
      <c r="AE256" s="173">
        <f t="shared" si="426"/>
        <v>2401.4</v>
      </c>
      <c r="AF256" s="173">
        <f t="shared" si="427"/>
        <v>2401.4</v>
      </c>
    </row>
    <row r="257" spans="1:32" s="2" customFormat="1" ht="80.25" customHeight="1" x14ac:dyDescent="0.3">
      <c r="A257" s="12">
        <v>900</v>
      </c>
      <c r="B257" s="72"/>
      <c r="C257" s="73">
        <v>29</v>
      </c>
      <c r="D257" s="170" t="s">
        <v>266</v>
      </c>
      <c r="E257" s="191" t="s">
        <v>267</v>
      </c>
      <c r="F257" s="172">
        <v>5506.9</v>
      </c>
      <c r="G257" s="172">
        <v>5506.9</v>
      </c>
      <c r="H257" s="172">
        <v>5506.9</v>
      </c>
      <c r="I257" s="172">
        <v>8633.2000000000007</v>
      </c>
      <c r="J257" s="172"/>
      <c r="K257" s="172"/>
      <c r="L257" s="173">
        <f t="shared" si="372"/>
        <v>14140.1</v>
      </c>
      <c r="M257" s="173">
        <f t="shared" si="372"/>
        <v>5506.9</v>
      </c>
      <c r="N257" s="173">
        <f t="shared" si="372"/>
        <v>5506.9</v>
      </c>
      <c r="O257" s="173">
        <v>6634.4</v>
      </c>
      <c r="P257" s="173">
        <v>15267.6</v>
      </c>
      <c r="Q257" s="173">
        <v>15267.6</v>
      </c>
      <c r="R257" s="173">
        <f t="shared" si="423"/>
        <v>20774.5</v>
      </c>
      <c r="S257" s="173">
        <f t="shared" si="423"/>
        <v>20774.5</v>
      </c>
      <c r="T257" s="173">
        <f t="shared" si="423"/>
        <v>20774.5</v>
      </c>
      <c r="U257" s="173"/>
      <c r="V257" s="173"/>
      <c r="W257" s="173"/>
      <c r="X257" s="173">
        <f t="shared" si="424"/>
        <v>20774.5</v>
      </c>
      <c r="Y257" s="173">
        <f t="shared" si="424"/>
        <v>20774.5</v>
      </c>
      <c r="Z257" s="173">
        <f t="shared" si="424"/>
        <v>20774.5</v>
      </c>
      <c r="AA257" s="225"/>
      <c r="AB257" s="173"/>
      <c r="AC257" s="173"/>
      <c r="AD257" s="173">
        <f t="shared" si="425"/>
        <v>20774.5</v>
      </c>
      <c r="AE257" s="173">
        <f t="shared" si="426"/>
        <v>20774.5</v>
      </c>
      <c r="AF257" s="173">
        <f t="shared" si="427"/>
        <v>20774.5</v>
      </c>
    </row>
    <row r="258" spans="1:32" s="2" customFormat="1" ht="75.75" customHeight="1" x14ac:dyDescent="0.3">
      <c r="A258" s="12">
        <v>900</v>
      </c>
      <c r="B258" s="72"/>
      <c r="C258" s="73">
        <v>42</v>
      </c>
      <c r="D258" s="170" t="s">
        <v>268</v>
      </c>
      <c r="E258" s="191" t="s">
        <v>210</v>
      </c>
      <c r="F258" s="172">
        <v>140</v>
      </c>
      <c r="G258" s="172">
        <v>5.8</v>
      </c>
      <c r="H258" s="172">
        <v>5.0999999999999996</v>
      </c>
      <c r="I258" s="172"/>
      <c r="J258" s="172"/>
      <c r="K258" s="172"/>
      <c r="L258" s="173">
        <f t="shared" si="372"/>
        <v>140</v>
      </c>
      <c r="M258" s="173">
        <f t="shared" si="372"/>
        <v>5.8</v>
      </c>
      <c r="N258" s="173">
        <f t="shared" si="372"/>
        <v>5.0999999999999996</v>
      </c>
      <c r="O258" s="173">
        <v>1.7</v>
      </c>
      <c r="P258" s="173"/>
      <c r="Q258" s="173"/>
      <c r="R258" s="173">
        <f t="shared" si="423"/>
        <v>141.69999999999999</v>
      </c>
      <c r="S258" s="173">
        <f t="shared" si="423"/>
        <v>5.8</v>
      </c>
      <c r="T258" s="173">
        <f t="shared" si="423"/>
        <v>5.0999999999999996</v>
      </c>
      <c r="U258" s="173"/>
      <c r="V258" s="173"/>
      <c r="W258" s="173"/>
      <c r="X258" s="173">
        <f t="shared" si="424"/>
        <v>141.69999999999999</v>
      </c>
      <c r="Y258" s="173">
        <f t="shared" si="424"/>
        <v>5.8</v>
      </c>
      <c r="Z258" s="173">
        <f t="shared" si="424"/>
        <v>5.0999999999999996</v>
      </c>
      <c r="AA258" s="225"/>
      <c r="AB258" s="173"/>
      <c r="AC258" s="173"/>
      <c r="AD258" s="173">
        <f t="shared" si="425"/>
        <v>141.69999999999999</v>
      </c>
      <c r="AE258" s="173">
        <f t="shared" si="426"/>
        <v>5.8</v>
      </c>
      <c r="AF258" s="173">
        <f t="shared" si="427"/>
        <v>5.0999999999999996</v>
      </c>
    </row>
    <row r="259" spans="1:32" s="2" customFormat="1" ht="140.25" customHeight="1" x14ac:dyDescent="0.3">
      <c r="A259" s="12">
        <v>900</v>
      </c>
      <c r="B259" s="72"/>
      <c r="C259" s="73">
        <v>14</v>
      </c>
      <c r="D259" s="170" t="s">
        <v>409</v>
      </c>
      <c r="E259" s="191" t="s">
        <v>464</v>
      </c>
      <c r="F259" s="172">
        <v>1650</v>
      </c>
      <c r="G259" s="172">
        <v>0</v>
      </c>
      <c r="H259" s="172">
        <v>0</v>
      </c>
      <c r="I259" s="172"/>
      <c r="J259" s="172"/>
      <c r="K259" s="172"/>
      <c r="L259" s="173">
        <f t="shared" si="372"/>
        <v>1650</v>
      </c>
      <c r="M259" s="173">
        <f t="shared" si="372"/>
        <v>0</v>
      </c>
      <c r="N259" s="173">
        <f t="shared" si="372"/>
        <v>0</v>
      </c>
      <c r="O259" s="173"/>
      <c r="P259" s="173"/>
      <c r="Q259" s="173"/>
      <c r="R259" s="173">
        <f t="shared" si="423"/>
        <v>1650</v>
      </c>
      <c r="S259" s="173">
        <f t="shared" si="423"/>
        <v>0</v>
      </c>
      <c r="T259" s="173">
        <f t="shared" si="423"/>
        <v>0</v>
      </c>
      <c r="U259" s="173"/>
      <c r="V259" s="173"/>
      <c r="W259" s="173"/>
      <c r="X259" s="173">
        <f t="shared" si="424"/>
        <v>1650</v>
      </c>
      <c r="Y259" s="173">
        <f t="shared" si="424"/>
        <v>0</v>
      </c>
      <c r="Z259" s="173">
        <f t="shared" si="424"/>
        <v>0</v>
      </c>
      <c r="AA259" s="225">
        <v>1350</v>
      </c>
      <c r="AB259" s="173"/>
      <c r="AC259" s="173"/>
      <c r="AD259" s="173">
        <f t="shared" si="425"/>
        <v>3000</v>
      </c>
      <c r="AE259" s="173">
        <f t="shared" si="426"/>
        <v>0</v>
      </c>
      <c r="AF259" s="173">
        <f t="shared" si="427"/>
        <v>0</v>
      </c>
    </row>
    <row r="260" spans="1:32" s="2" customFormat="1" ht="83.25" customHeight="1" x14ac:dyDescent="0.3">
      <c r="A260" s="12">
        <v>900</v>
      </c>
      <c r="B260" s="72"/>
      <c r="C260" s="73">
        <v>15</v>
      </c>
      <c r="D260" s="170" t="s">
        <v>269</v>
      </c>
      <c r="E260" s="191" t="s">
        <v>215</v>
      </c>
      <c r="F260" s="172">
        <v>3415.3</v>
      </c>
      <c r="G260" s="172">
        <v>2841.2</v>
      </c>
      <c r="H260" s="172">
        <v>1012.9</v>
      </c>
      <c r="I260" s="172"/>
      <c r="J260" s="172"/>
      <c r="K260" s="172"/>
      <c r="L260" s="173">
        <f t="shared" si="372"/>
        <v>3415.3</v>
      </c>
      <c r="M260" s="173">
        <f t="shared" si="372"/>
        <v>2841.2</v>
      </c>
      <c r="N260" s="173">
        <f t="shared" si="372"/>
        <v>1012.9</v>
      </c>
      <c r="O260" s="173">
        <v>-1017.4</v>
      </c>
      <c r="P260" s="173"/>
      <c r="Q260" s="173"/>
      <c r="R260" s="173">
        <f t="shared" si="423"/>
        <v>2397.9</v>
      </c>
      <c r="S260" s="173">
        <f t="shared" si="423"/>
        <v>2841.2</v>
      </c>
      <c r="T260" s="173">
        <f t="shared" si="423"/>
        <v>1012.9</v>
      </c>
      <c r="U260" s="173"/>
      <c r="V260" s="173"/>
      <c r="W260" s="173"/>
      <c r="X260" s="173">
        <f t="shared" si="424"/>
        <v>2397.9</v>
      </c>
      <c r="Y260" s="173">
        <f t="shared" si="424"/>
        <v>2841.2</v>
      </c>
      <c r="Z260" s="173">
        <f t="shared" si="424"/>
        <v>1012.9</v>
      </c>
      <c r="AA260" s="225"/>
      <c r="AB260" s="173"/>
      <c r="AC260" s="173"/>
      <c r="AD260" s="173">
        <f t="shared" si="425"/>
        <v>2397.9</v>
      </c>
      <c r="AE260" s="173">
        <f t="shared" si="426"/>
        <v>2841.2</v>
      </c>
      <c r="AF260" s="173">
        <f t="shared" si="427"/>
        <v>1012.9</v>
      </c>
    </row>
    <row r="261" spans="1:32" s="25" customFormat="1" ht="112.5" x14ac:dyDescent="0.25">
      <c r="A261" s="12">
        <v>900</v>
      </c>
      <c r="B261" s="72"/>
      <c r="C261" s="73">
        <v>16</v>
      </c>
      <c r="D261" s="170" t="s">
        <v>270</v>
      </c>
      <c r="E261" s="202" t="s">
        <v>214</v>
      </c>
      <c r="F261" s="172">
        <v>1256.8</v>
      </c>
      <c r="G261" s="172">
        <v>3992.9</v>
      </c>
      <c r="H261" s="172">
        <v>3193.5</v>
      </c>
      <c r="I261" s="172">
        <v>3967.4</v>
      </c>
      <c r="J261" s="172">
        <v>-696.1</v>
      </c>
      <c r="K261" s="172">
        <v>-1055.5</v>
      </c>
      <c r="L261" s="173">
        <f t="shared" si="372"/>
        <v>5224.2</v>
      </c>
      <c r="M261" s="173">
        <f t="shared" si="372"/>
        <v>3296.8</v>
      </c>
      <c r="N261" s="173">
        <f t="shared" si="372"/>
        <v>2138</v>
      </c>
      <c r="O261" s="173">
        <v>1685.4</v>
      </c>
      <c r="P261" s="173"/>
      <c r="Q261" s="173"/>
      <c r="R261" s="173">
        <f t="shared" si="423"/>
        <v>6909.6</v>
      </c>
      <c r="S261" s="173">
        <f t="shared" si="423"/>
        <v>3296.8</v>
      </c>
      <c r="T261" s="173">
        <f t="shared" si="423"/>
        <v>2138</v>
      </c>
      <c r="U261" s="173"/>
      <c r="V261" s="173"/>
      <c r="W261" s="173"/>
      <c r="X261" s="173">
        <f t="shared" si="424"/>
        <v>6909.6</v>
      </c>
      <c r="Y261" s="173">
        <f t="shared" si="424"/>
        <v>3296.8</v>
      </c>
      <c r="Z261" s="173">
        <f t="shared" si="424"/>
        <v>2138</v>
      </c>
      <c r="AA261" s="225">
        <v>-1072.008</v>
      </c>
      <c r="AB261" s="173"/>
      <c r="AC261" s="173"/>
      <c r="AD261" s="173">
        <f t="shared" si="425"/>
        <v>5837.5920000000006</v>
      </c>
      <c r="AE261" s="173">
        <f t="shared" si="426"/>
        <v>3296.8</v>
      </c>
      <c r="AF261" s="173">
        <f t="shared" si="427"/>
        <v>2138</v>
      </c>
    </row>
    <row r="262" spans="1:32" s="25" customFormat="1" ht="56.25" hidden="1" x14ac:dyDescent="0.25">
      <c r="A262" s="12">
        <v>911</v>
      </c>
      <c r="B262" s="72"/>
      <c r="C262" s="73"/>
      <c r="D262" s="203" t="s">
        <v>271</v>
      </c>
      <c r="E262" s="204" t="s">
        <v>179</v>
      </c>
      <c r="F262" s="172"/>
      <c r="G262" s="172"/>
      <c r="H262" s="172"/>
      <c r="I262" s="172"/>
      <c r="J262" s="172"/>
      <c r="K262" s="172"/>
      <c r="L262" s="205">
        <f t="shared" si="372"/>
        <v>0</v>
      </c>
      <c r="M262" s="205">
        <f t="shared" si="372"/>
        <v>0</v>
      </c>
      <c r="N262" s="205">
        <f t="shared" si="372"/>
        <v>0</v>
      </c>
      <c r="O262" s="205"/>
      <c r="P262" s="205"/>
      <c r="Q262" s="205"/>
      <c r="R262" s="205">
        <f t="shared" si="423"/>
        <v>0</v>
      </c>
      <c r="S262" s="205">
        <f t="shared" si="423"/>
        <v>0</v>
      </c>
      <c r="T262" s="205">
        <f t="shared" si="423"/>
        <v>0</v>
      </c>
      <c r="U262" s="205"/>
      <c r="V262" s="205"/>
      <c r="W262" s="205"/>
      <c r="X262" s="173">
        <f t="shared" si="424"/>
        <v>0</v>
      </c>
      <c r="Y262" s="173">
        <f t="shared" si="424"/>
        <v>0</v>
      </c>
      <c r="Z262" s="173">
        <f t="shared" si="424"/>
        <v>0</v>
      </c>
      <c r="AA262" s="225"/>
      <c r="AB262" s="173"/>
      <c r="AC262" s="173"/>
      <c r="AD262" s="173">
        <f t="shared" si="425"/>
        <v>0</v>
      </c>
      <c r="AE262" s="173">
        <f t="shared" si="426"/>
        <v>0</v>
      </c>
      <c r="AF262" s="173">
        <f t="shared" si="427"/>
        <v>0</v>
      </c>
    </row>
    <row r="263" spans="1:32" s="2" customFormat="1" ht="37.5" hidden="1" x14ac:dyDescent="0.25">
      <c r="A263" s="12">
        <v>900</v>
      </c>
      <c r="B263" s="72"/>
      <c r="C263" s="73"/>
      <c r="D263" s="203" t="s">
        <v>324</v>
      </c>
      <c r="E263" s="206" t="s">
        <v>325</v>
      </c>
      <c r="F263" s="172"/>
      <c r="G263" s="172"/>
      <c r="H263" s="172"/>
      <c r="I263" s="172"/>
      <c r="J263" s="172"/>
      <c r="K263" s="172"/>
      <c r="L263" s="205">
        <f t="shared" si="372"/>
        <v>0</v>
      </c>
      <c r="M263" s="205">
        <f t="shared" si="372"/>
        <v>0</v>
      </c>
      <c r="N263" s="205">
        <f t="shared" si="372"/>
        <v>0</v>
      </c>
      <c r="O263" s="205"/>
      <c r="P263" s="205"/>
      <c r="Q263" s="205"/>
      <c r="R263" s="205">
        <f t="shared" si="423"/>
        <v>0</v>
      </c>
      <c r="S263" s="205">
        <f t="shared" si="423"/>
        <v>0</v>
      </c>
      <c r="T263" s="205">
        <f t="shared" si="423"/>
        <v>0</v>
      </c>
      <c r="U263" s="205"/>
      <c r="V263" s="205"/>
      <c r="W263" s="205"/>
      <c r="X263" s="173">
        <f t="shared" si="424"/>
        <v>0</v>
      </c>
      <c r="Y263" s="173">
        <f t="shared" si="424"/>
        <v>0</v>
      </c>
      <c r="Z263" s="173">
        <f t="shared" si="424"/>
        <v>0</v>
      </c>
      <c r="AA263" s="225"/>
      <c r="AB263" s="173"/>
      <c r="AC263" s="173"/>
      <c r="AD263" s="173">
        <f t="shared" si="425"/>
        <v>0</v>
      </c>
      <c r="AE263" s="173">
        <f t="shared" si="426"/>
        <v>0</v>
      </c>
      <c r="AF263" s="173">
        <f t="shared" si="427"/>
        <v>0</v>
      </c>
    </row>
    <row r="264" spans="1:32" s="22" customFormat="1" ht="37.5" hidden="1" x14ac:dyDescent="0.3">
      <c r="A264" s="12">
        <v>900</v>
      </c>
      <c r="B264" s="72"/>
      <c r="C264" s="73"/>
      <c r="D264" s="203" t="s">
        <v>331</v>
      </c>
      <c r="E264" s="207" t="s">
        <v>332</v>
      </c>
      <c r="F264" s="172"/>
      <c r="G264" s="172"/>
      <c r="H264" s="172"/>
      <c r="I264" s="172"/>
      <c r="J264" s="172"/>
      <c r="K264" s="172"/>
      <c r="L264" s="205">
        <f t="shared" si="372"/>
        <v>0</v>
      </c>
      <c r="M264" s="205">
        <f t="shared" si="372"/>
        <v>0</v>
      </c>
      <c r="N264" s="205">
        <f t="shared" si="372"/>
        <v>0</v>
      </c>
      <c r="O264" s="205"/>
      <c r="P264" s="205"/>
      <c r="Q264" s="205"/>
      <c r="R264" s="205">
        <f t="shared" si="423"/>
        <v>0</v>
      </c>
      <c r="S264" s="205">
        <f t="shared" si="423"/>
        <v>0</v>
      </c>
      <c r="T264" s="205">
        <f t="shared" si="423"/>
        <v>0</v>
      </c>
      <c r="U264" s="205"/>
      <c r="V264" s="205"/>
      <c r="W264" s="205"/>
      <c r="X264" s="173">
        <f t="shared" si="424"/>
        <v>0</v>
      </c>
      <c r="Y264" s="173">
        <f t="shared" si="424"/>
        <v>0</v>
      </c>
      <c r="Z264" s="173">
        <f t="shared" si="424"/>
        <v>0</v>
      </c>
      <c r="AA264" s="225"/>
      <c r="AB264" s="173"/>
      <c r="AC264" s="173"/>
      <c r="AD264" s="173">
        <f t="shared" si="425"/>
        <v>0</v>
      </c>
      <c r="AE264" s="173">
        <f t="shared" si="426"/>
        <v>0</v>
      </c>
      <c r="AF264" s="173">
        <f t="shared" si="427"/>
        <v>0</v>
      </c>
    </row>
    <row r="265" spans="1:32" s="22" customFormat="1" ht="187.5" hidden="1" x14ac:dyDescent="0.3">
      <c r="A265" s="12">
        <v>915</v>
      </c>
      <c r="B265" s="72"/>
      <c r="C265" s="73"/>
      <c r="D265" s="208" t="s">
        <v>379</v>
      </c>
      <c r="E265" s="209" t="s">
        <v>380</v>
      </c>
      <c r="F265" s="172"/>
      <c r="G265" s="172"/>
      <c r="H265" s="172"/>
      <c r="I265" s="172"/>
      <c r="J265" s="172"/>
      <c r="K265" s="172"/>
      <c r="L265" s="173">
        <f t="shared" si="372"/>
        <v>0</v>
      </c>
      <c r="M265" s="173">
        <f t="shared" si="372"/>
        <v>0</v>
      </c>
      <c r="N265" s="173">
        <f t="shared" si="372"/>
        <v>0</v>
      </c>
      <c r="O265" s="173"/>
      <c r="P265" s="173"/>
      <c r="Q265" s="173"/>
      <c r="R265" s="173">
        <f t="shared" si="423"/>
        <v>0</v>
      </c>
      <c r="S265" s="173">
        <f t="shared" si="423"/>
        <v>0</v>
      </c>
      <c r="T265" s="173">
        <f t="shared" si="423"/>
        <v>0</v>
      </c>
      <c r="U265" s="173"/>
      <c r="V265" s="173"/>
      <c r="W265" s="173"/>
      <c r="X265" s="173">
        <f t="shared" si="424"/>
        <v>0</v>
      </c>
      <c r="Y265" s="173">
        <f t="shared" si="424"/>
        <v>0</v>
      </c>
      <c r="Z265" s="173">
        <f t="shared" si="424"/>
        <v>0</v>
      </c>
      <c r="AA265" s="225"/>
      <c r="AB265" s="173"/>
      <c r="AC265" s="173"/>
      <c r="AD265" s="173">
        <f t="shared" si="425"/>
        <v>0</v>
      </c>
      <c r="AE265" s="173">
        <f t="shared" si="426"/>
        <v>0</v>
      </c>
      <c r="AF265" s="173">
        <f t="shared" si="427"/>
        <v>0</v>
      </c>
    </row>
    <row r="266" spans="1:32" s="22" customFormat="1" ht="225" hidden="1" x14ac:dyDescent="0.3">
      <c r="A266" s="12">
        <v>915</v>
      </c>
      <c r="B266" s="72"/>
      <c r="C266" s="73"/>
      <c r="D266" s="208" t="s">
        <v>381</v>
      </c>
      <c r="E266" s="209" t="s">
        <v>382</v>
      </c>
      <c r="F266" s="172"/>
      <c r="G266" s="172"/>
      <c r="H266" s="172"/>
      <c r="I266" s="172"/>
      <c r="J266" s="172"/>
      <c r="K266" s="172"/>
      <c r="L266" s="173">
        <f t="shared" si="372"/>
        <v>0</v>
      </c>
      <c r="M266" s="173">
        <f t="shared" si="372"/>
        <v>0</v>
      </c>
      <c r="N266" s="173">
        <f t="shared" si="372"/>
        <v>0</v>
      </c>
      <c r="O266" s="173"/>
      <c r="P266" s="173"/>
      <c r="Q266" s="173"/>
      <c r="R266" s="173">
        <f t="shared" si="423"/>
        <v>0</v>
      </c>
      <c r="S266" s="173">
        <f t="shared" si="423"/>
        <v>0</v>
      </c>
      <c r="T266" s="173">
        <f t="shared" si="423"/>
        <v>0</v>
      </c>
      <c r="U266" s="173"/>
      <c r="V266" s="173"/>
      <c r="W266" s="173"/>
      <c r="X266" s="173">
        <f t="shared" si="424"/>
        <v>0</v>
      </c>
      <c r="Y266" s="173">
        <f t="shared" si="424"/>
        <v>0</v>
      </c>
      <c r="Z266" s="173">
        <f t="shared" si="424"/>
        <v>0</v>
      </c>
      <c r="AA266" s="225"/>
      <c r="AB266" s="173"/>
      <c r="AC266" s="173"/>
      <c r="AD266" s="173">
        <f t="shared" si="425"/>
        <v>0</v>
      </c>
      <c r="AE266" s="173">
        <f t="shared" si="426"/>
        <v>0</v>
      </c>
      <c r="AF266" s="173">
        <f t="shared" si="427"/>
        <v>0</v>
      </c>
    </row>
    <row r="267" spans="1:32" s="2" customFormat="1" ht="56.25" x14ac:dyDescent="0.3">
      <c r="A267" s="124"/>
      <c r="B267" s="125"/>
      <c r="C267" s="126"/>
      <c r="D267" s="170" t="s">
        <v>272</v>
      </c>
      <c r="E267" s="210" t="s">
        <v>388</v>
      </c>
      <c r="F267" s="186">
        <f>SUM(F268:F297)</f>
        <v>1428595.5</v>
      </c>
      <c r="G267" s="186">
        <f>SUM(G268:G297)</f>
        <v>1427848.1</v>
      </c>
      <c r="H267" s="186">
        <f>SUM(H268:H297)</f>
        <v>1428048.1</v>
      </c>
      <c r="I267" s="186">
        <f t="shared" ref="I267:Z267" si="428">SUM(I268:I297)</f>
        <v>90647.2</v>
      </c>
      <c r="J267" s="186">
        <f t="shared" si="428"/>
        <v>89347.199999999997</v>
      </c>
      <c r="K267" s="186">
        <f t="shared" si="428"/>
        <v>89347.199999999997</v>
      </c>
      <c r="L267" s="187">
        <f t="shared" si="428"/>
        <v>1519242.7</v>
      </c>
      <c r="M267" s="187">
        <f t="shared" si="428"/>
        <v>1517195.2999999998</v>
      </c>
      <c r="N267" s="187">
        <f t="shared" si="428"/>
        <v>1517395.2999999998</v>
      </c>
      <c r="O267" s="187">
        <f t="shared" si="428"/>
        <v>-16703.3</v>
      </c>
      <c r="P267" s="187">
        <f t="shared" si="428"/>
        <v>-14265.04304</v>
      </c>
      <c r="Q267" s="187">
        <f t="shared" si="428"/>
        <v>-14265.1</v>
      </c>
      <c r="R267" s="187">
        <f t="shared" si="428"/>
        <v>1502539.3999999997</v>
      </c>
      <c r="S267" s="187">
        <f t="shared" si="428"/>
        <v>1502930.2569599997</v>
      </c>
      <c r="T267" s="187">
        <f t="shared" si="428"/>
        <v>1503130.2</v>
      </c>
      <c r="U267" s="187">
        <f t="shared" si="428"/>
        <v>0</v>
      </c>
      <c r="V267" s="187">
        <f t="shared" si="428"/>
        <v>0</v>
      </c>
      <c r="W267" s="187">
        <f t="shared" si="428"/>
        <v>0</v>
      </c>
      <c r="X267" s="187">
        <f t="shared" si="428"/>
        <v>1502539.3999999997</v>
      </c>
      <c r="Y267" s="187">
        <f t="shared" si="428"/>
        <v>1502930.2569599997</v>
      </c>
      <c r="Z267" s="187">
        <f t="shared" si="428"/>
        <v>1503130.2</v>
      </c>
      <c r="AA267" s="227">
        <f t="shared" ref="AA267:AF267" si="429">SUM(AA268:AA297)</f>
        <v>3532.1</v>
      </c>
      <c r="AB267" s="187">
        <f t="shared" si="429"/>
        <v>2466.6999999999998</v>
      </c>
      <c r="AC267" s="187">
        <f t="shared" si="429"/>
        <v>2466.6999999999998</v>
      </c>
      <c r="AD267" s="187">
        <f t="shared" si="429"/>
        <v>1506071.4999999998</v>
      </c>
      <c r="AE267" s="187">
        <f t="shared" si="429"/>
        <v>1505396.9569599999</v>
      </c>
      <c r="AF267" s="187">
        <f t="shared" si="429"/>
        <v>1505596.8999999997</v>
      </c>
    </row>
    <row r="268" spans="1:32" s="2" customFormat="1" ht="37.5" x14ac:dyDescent="0.3">
      <c r="A268" s="12">
        <v>900</v>
      </c>
      <c r="B268" s="72"/>
      <c r="C268" s="73">
        <v>27</v>
      </c>
      <c r="D268" s="198" t="s">
        <v>80</v>
      </c>
      <c r="E268" s="191" t="s">
        <v>180</v>
      </c>
      <c r="F268" s="172">
        <v>486.2</v>
      </c>
      <c r="G268" s="172">
        <v>486.2</v>
      </c>
      <c r="H268" s="172">
        <v>486.2</v>
      </c>
      <c r="I268" s="172">
        <v>39.299999999999997</v>
      </c>
      <c r="J268" s="172">
        <v>39.299999999999997</v>
      </c>
      <c r="K268" s="172">
        <v>39.299999999999997</v>
      </c>
      <c r="L268" s="173">
        <f t="shared" si="372"/>
        <v>525.5</v>
      </c>
      <c r="M268" s="173">
        <f t="shared" si="372"/>
        <v>525.5</v>
      </c>
      <c r="N268" s="173">
        <f t="shared" si="372"/>
        <v>525.5</v>
      </c>
      <c r="O268" s="173"/>
      <c r="P268" s="173"/>
      <c r="Q268" s="173"/>
      <c r="R268" s="173">
        <f t="shared" ref="R268:T297" si="430">L268+O268</f>
        <v>525.5</v>
      </c>
      <c r="S268" s="173">
        <f t="shared" si="430"/>
        <v>525.5</v>
      </c>
      <c r="T268" s="173">
        <f t="shared" si="430"/>
        <v>525.5</v>
      </c>
      <c r="U268" s="173"/>
      <c r="V268" s="173"/>
      <c r="W268" s="173"/>
      <c r="X268" s="173">
        <f t="shared" ref="X268:Z297" si="431">R268+U268</f>
        <v>525.5</v>
      </c>
      <c r="Y268" s="173">
        <f t="shared" si="431"/>
        <v>525.5</v>
      </c>
      <c r="Z268" s="173">
        <f t="shared" si="431"/>
        <v>525.5</v>
      </c>
      <c r="AA268" s="225"/>
      <c r="AB268" s="173"/>
      <c r="AC268" s="173"/>
      <c r="AD268" s="173">
        <f t="shared" ref="AD268:AD297" si="432">X268+AA268</f>
        <v>525.5</v>
      </c>
      <c r="AE268" s="173">
        <f t="shared" ref="AE268:AE297" si="433">Y268+AB268</f>
        <v>525.5</v>
      </c>
      <c r="AF268" s="173">
        <f t="shared" ref="AF268:AF297" si="434">Z268+AC268</f>
        <v>525.5</v>
      </c>
    </row>
    <row r="269" spans="1:32" s="2" customFormat="1" ht="56.25" x14ac:dyDescent="0.25">
      <c r="A269" s="12">
        <v>911</v>
      </c>
      <c r="B269" s="72"/>
      <c r="C269" s="73">
        <v>30</v>
      </c>
      <c r="D269" s="198" t="s">
        <v>81</v>
      </c>
      <c r="E269" s="211" t="s">
        <v>211</v>
      </c>
      <c r="F269" s="172">
        <v>1600</v>
      </c>
      <c r="G269" s="172">
        <v>1600</v>
      </c>
      <c r="H269" s="172">
        <v>1600</v>
      </c>
      <c r="I269" s="172"/>
      <c r="J269" s="172"/>
      <c r="K269" s="172"/>
      <c r="L269" s="173">
        <f t="shared" si="372"/>
        <v>1600</v>
      </c>
      <c r="M269" s="173">
        <f t="shared" si="372"/>
        <v>1600</v>
      </c>
      <c r="N269" s="173">
        <f t="shared" si="372"/>
        <v>1600</v>
      </c>
      <c r="O269" s="173"/>
      <c r="P269" s="173"/>
      <c r="Q269" s="173"/>
      <c r="R269" s="173">
        <f t="shared" si="430"/>
        <v>1600</v>
      </c>
      <c r="S269" s="173">
        <f t="shared" si="430"/>
        <v>1600</v>
      </c>
      <c r="T269" s="173">
        <f t="shared" si="430"/>
        <v>1600</v>
      </c>
      <c r="U269" s="173"/>
      <c r="V269" s="173"/>
      <c r="W269" s="173"/>
      <c r="X269" s="173">
        <f t="shared" si="431"/>
        <v>1600</v>
      </c>
      <c r="Y269" s="173">
        <f t="shared" si="431"/>
        <v>1600</v>
      </c>
      <c r="Z269" s="173">
        <f t="shared" si="431"/>
        <v>1600</v>
      </c>
      <c r="AA269" s="225"/>
      <c r="AB269" s="173"/>
      <c r="AC269" s="173"/>
      <c r="AD269" s="173">
        <f t="shared" si="432"/>
        <v>1600</v>
      </c>
      <c r="AE269" s="173">
        <f t="shared" si="433"/>
        <v>1600</v>
      </c>
      <c r="AF269" s="173">
        <f t="shared" si="434"/>
        <v>1600</v>
      </c>
    </row>
    <row r="270" spans="1:32" s="2" customFormat="1" ht="56.25" x14ac:dyDescent="0.3">
      <c r="A270" s="12">
        <v>900</v>
      </c>
      <c r="B270" s="72"/>
      <c r="C270" s="73">
        <v>45</v>
      </c>
      <c r="D270" s="198" t="s">
        <v>95</v>
      </c>
      <c r="E270" s="191" t="s">
        <v>189</v>
      </c>
      <c r="F270" s="172">
        <v>40</v>
      </c>
      <c r="G270" s="172">
        <v>40</v>
      </c>
      <c r="H270" s="172">
        <v>40</v>
      </c>
      <c r="I270" s="172"/>
      <c r="J270" s="172"/>
      <c r="K270" s="172"/>
      <c r="L270" s="173">
        <f t="shared" si="372"/>
        <v>40</v>
      </c>
      <c r="M270" s="173">
        <f t="shared" si="372"/>
        <v>40</v>
      </c>
      <c r="N270" s="173">
        <f t="shared" si="372"/>
        <v>40</v>
      </c>
      <c r="O270" s="173"/>
      <c r="P270" s="173"/>
      <c r="Q270" s="173"/>
      <c r="R270" s="173">
        <f t="shared" si="430"/>
        <v>40</v>
      </c>
      <c r="S270" s="173">
        <f t="shared" si="430"/>
        <v>40</v>
      </c>
      <c r="T270" s="173">
        <f t="shared" si="430"/>
        <v>40</v>
      </c>
      <c r="U270" s="173"/>
      <c r="V270" s="173"/>
      <c r="W270" s="173"/>
      <c r="X270" s="173">
        <f t="shared" si="431"/>
        <v>40</v>
      </c>
      <c r="Y270" s="173">
        <f t="shared" si="431"/>
        <v>40</v>
      </c>
      <c r="Z270" s="173">
        <f t="shared" si="431"/>
        <v>40</v>
      </c>
      <c r="AA270" s="225"/>
      <c r="AB270" s="173"/>
      <c r="AC270" s="173"/>
      <c r="AD270" s="173">
        <f t="shared" si="432"/>
        <v>40</v>
      </c>
      <c r="AE270" s="173">
        <f t="shared" si="433"/>
        <v>40</v>
      </c>
      <c r="AF270" s="173">
        <f t="shared" si="434"/>
        <v>40</v>
      </c>
    </row>
    <row r="271" spans="1:32" s="2" customFormat="1" ht="37.5" hidden="1" x14ac:dyDescent="0.3">
      <c r="A271" s="12">
        <v>900</v>
      </c>
      <c r="B271" s="72"/>
      <c r="C271" s="73">
        <v>17</v>
      </c>
      <c r="D271" s="198" t="s">
        <v>223</v>
      </c>
      <c r="E271" s="212" t="s">
        <v>212</v>
      </c>
      <c r="F271" s="172"/>
      <c r="G271" s="172"/>
      <c r="H271" s="172"/>
      <c r="I271" s="172"/>
      <c r="J271" s="172"/>
      <c r="K271" s="172"/>
      <c r="L271" s="205">
        <f t="shared" si="372"/>
        <v>0</v>
      </c>
      <c r="M271" s="205">
        <f t="shared" si="372"/>
        <v>0</v>
      </c>
      <c r="N271" s="205">
        <f t="shared" si="372"/>
        <v>0</v>
      </c>
      <c r="O271" s="205"/>
      <c r="P271" s="205"/>
      <c r="Q271" s="205"/>
      <c r="R271" s="205">
        <f t="shared" si="430"/>
        <v>0</v>
      </c>
      <c r="S271" s="173">
        <f t="shared" si="430"/>
        <v>0</v>
      </c>
      <c r="T271" s="205">
        <f t="shared" si="430"/>
        <v>0</v>
      </c>
      <c r="U271" s="205"/>
      <c r="V271" s="205"/>
      <c r="W271" s="205"/>
      <c r="X271" s="173">
        <f t="shared" si="431"/>
        <v>0</v>
      </c>
      <c r="Y271" s="173">
        <f t="shared" si="431"/>
        <v>0</v>
      </c>
      <c r="Z271" s="173">
        <f t="shared" si="431"/>
        <v>0</v>
      </c>
      <c r="AA271" s="225"/>
      <c r="AB271" s="173"/>
      <c r="AC271" s="173"/>
      <c r="AD271" s="173">
        <f t="shared" si="432"/>
        <v>0</v>
      </c>
      <c r="AE271" s="173">
        <f t="shared" si="433"/>
        <v>0</v>
      </c>
      <c r="AF271" s="173">
        <f t="shared" si="434"/>
        <v>0</v>
      </c>
    </row>
    <row r="272" spans="1:32" s="2" customFormat="1" ht="20.25" x14ac:dyDescent="0.3">
      <c r="A272" s="12">
        <v>900</v>
      </c>
      <c r="B272" s="72"/>
      <c r="C272" s="73">
        <v>46</v>
      </c>
      <c r="D272" s="198" t="s">
        <v>98</v>
      </c>
      <c r="E272" s="191" t="s">
        <v>192</v>
      </c>
      <c r="F272" s="172">
        <v>115</v>
      </c>
      <c r="G272" s="172">
        <v>115</v>
      </c>
      <c r="H272" s="172">
        <v>115</v>
      </c>
      <c r="I272" s="172"/>
      <c r="J272" s="172"/>
      <c r="K272" s="172"/>
      <c r="L272" s="173">
        <f t="shared" si="372"/>
        <v>115</v>
      </c>
      <c r="M272" s="173">
        <f t="shared" si="372"/>
        <v>115</v>
      </c>
      <c r="N272" s="173">
        <f t="shared" si="372"/>
        <v>115</v>
      </c>
      <c r="O272" s="173"/>
      <c r="P272" s="173"/>
      <c r="Q272" s="173"/>
      <c r="R272" s="173">
        <f t="shared" si="430"/>
        <v>115</v>
      </c>
      <c r="S272" s="173">
        <f t="shared" si="430"/>
        <v>115</v>
      </c>
      <c r="T272" s="173">
        <f t="shared" si="430"/>
        <v>115</v>
      </c>
      <c r="U272" s="173"/>
      <c r="V272" s="173"/>
      <c r="W272" s="173"/>
      <c r="X272" s="173">
        <f t="shared" si="431"/>
        <v>115</v>
      </c>
      <c r="Y272" s="173">
        <f t="shared" si="431"/>
        <v>115</v>
      </c>
      <c r="Z272" s="173">
        <f t="shared" si="431"/>
        <v>115</v>
      </c>
      <c r="AA272" s="225"/>
      <c r="AB272" s="173"/>
      <c r="AC272" s="173"/>
      <c r="AD272" s="173">
        <f t="shared" si="432"/>
        <v>115</v>
      </c>
      <c r="AE272" s="173">
        <f t="shared" si="433"/>
        <v>115</v>
      </c>
      <c r="AF272" s="173">
        <f t="shared" si="434"/>
        <v>115</v>
      </c>
    </row>
    <row r="273" spans="1:32" s="2" customFormat="1" ht="75" x14ac:dyDescent="0.3">
      <c r="A273" s="12">
        <v>900</v>
      </c>
      <c r="B273" s="72"/>
      <c r="C273" s="73">
        <v>37</v>
      </c>
      <c r="D273" s="198" t="s">
        <v>99</v>
      </c>
      <c r="E273" s="191" t="s">
        <v>561</v>
      </c>
      <c r="F273" s="172">
        <v>20774.5</v>
      </c>
      <c r="G273" s="172">
        <v>20774.5</v>
      </c>
      <c r="H273" s="172">
        <v>20774.5</v>
      </c>
      <c r="I273" s="172"/>
      <c r="J273" s="172"/>
      <c r="K273" s="172"/>
      <c r="L273" s="173">
        <f t="shared" ref="L273:N319" si="435">F273+I273</f>
        <v>20774.5</v>
      </c>
      <c r="M273" s="173">
        <f t="shared" si="435"/>
        <v>20774.5</v>
      </c>
      <c r="N273" s="173">
        <f t="shared" si="435"/>
        <v>20774.5</v>
      </c>
      <c r="O273" s="173">
        <f>-6634.4+0.05696-0.05696</f>
        <v>-6634.4</v>
      </c>
      <c r="P273" s="173">
        <f>-15267.6+0.05696</f>
        <v>-15267.54304</v>
      </c>
      <c r="Q273" s="173">
        <f>-15267.6+0.05696-0.05696</f>
        <v>-15267.6</v>
      </c>
      <c r="R273" s="173">
        <f t="shared" si="430"/>
        <v>14140.1</v>
      </c>
      <c r="S273" s="173">
        <f t="shared" si="430"/>
        <v>5506.9569599999995</v>
      </c>
      <c r="T273" s="173">
        <f t="shared" si="430"/>
        <v>5506.9</v>
      </c>
      <c r="U273" s="173"/>
      <c r="V273" s="173"/>
      <c r="W273" s="173"/>
      <c r="X273" s="173">
        <f t="shared" si="431"/>
        <v>14140.1</v>
      </c>
      <c r="Y273" s="173">
        <f t="shared" si="431"/>
        <v>5506.9569599999995</v>
      </c>
      <c r="Z273" s="173">
        <f t="shared" si="431"/>
        <v>5506.9</v>
      </c>
      <c r="AA273" s="225"/>
      <c r="AB273" s="173"/>
      <c r="AC273" s="173"/>
      <c r="AD273" s="173">
        <f t="shared" si="432"/>
        <v>14140.1</v>
      </c>
      <c r="AE273" s="173">
        <f t="shared" si="433"/>
        <v>5506.9569599999995</v>
      </c>
      <c r="AF273" s="173">
        <f t="shared" si="434"/>
        <v>5506.9</v>
      </c>
    </row>
    <row r="274" spans="1:32" s="2" customFormat="1" ht="75" x14ac:dyDescent="0.25">
      <c r="A274" s="12">
        <v>911</v>
      </c>
      <c r="B274" s="72"/>
      <c r="C274" s="73">
        <v>20</v>
      </c>
      <c r="D274" s="198" t="s">
        <v>83</v>
      </c>
      <c r="E274" s="184" t="s">
        <v>560</v>
      </c>
      <c r="F274" s="172">
        <v>264513.8</v>
      </c>
      <c r="G274" s="172">
        <v>264513.8</v>
      </c>
      <c r="H274" s="172">
        <v>264513.8</v>
      </c>
      <c r="I274" s="172">
        <v>22629.599999999999</v>
      </c>
      <c r="J274" s="172">
        <v>22629.599999999999</v>
      </c>
      <c r="K274" s="172">
        <v>22629.599999999999</v>
      </c>
      <c r="L274" s="173">
        <f t="shared" si="435"/>
        <v>287143.39999999997</v>
      </c>
      <c r="M274" s="173">
        <f t="shared" si="435"/>
        <v>287143.39999999997</v>
      </c>
      <c r="N274" s="173">
        <f t="shared" si="435"/>
        <v>287143.39999999997</v>
      </c>
      <c r="O274" s="173">
        <v>-11036.7</v>
      </c>
      <c r="P274" s="173"/>
      <c r="Q274" s="173"/>
      <c r="R274" s="173">
        <f t="shared" si="430"/>
        <v>276106.69999999995</v>
      </c>
      <c r="S274" s="173">
        <f t="shared" si="430"/>
        <v>287143.39999999997</v>
      </c>
      <c r="T274" s="173">
        <f t="shared" si="430"/>
        <v>287143.39999999997</v>
      </c>
      <c r="U274" s="173"/>
      <c r="V274" s="173"/>
      <c r="W274" s="173"/>
      <c r="X274" s="173">
        <f t="shared" si="431"/>
        <v>276106.69999999995</v>
      </c>
      <c r="Y274" s="173">
        <f t="shared" si="431"/>
        <v>287143.39999999997</v>
      </c>
      <c r="Z274" s="173">
        <f t="shared" si="431"/>
        <v>287143.39999999997</v>
      </c>
      <c r="AA274" s="225"/>
      <c r="AB274" s="173"/>
      <c r="AC274" s="173"/>
      <c r="AD274" s="173">
        <f t="shared" si="432"/>
        <v>276106.69999999995</v>
      </c>
      <c r="AE274" s="173">
        <f t="shared" si="433"/>
        <v>287143.39999999997</v>
      </c>
      <c r="AF274" s="173">
        <f t="shared" si="434"/>
        <v>287143.39999999997</v>
      </c>
    </row>
    <row r="275" spans="1:32" s="2" customFormat="1" ht="112.5" x14ac:dyDescent="0.25">
      <c r="A275" s="12">
        <v>911</v>
      </c>
      <c r="B275" s="72"/>
      <c r="C275" s="73">
        <v>23</v>
      </c>
      <c r="D275" s="198" t="s">
        <v>84</v>
      </c>
      <c r="E275" s="184" t="s">
        <v>273</v>
      </c>
      <c r="F275" s="172">
        <v>425483.5</v>
      </c>
      <c r="G275" s="172">
        <v>425483.5</v>
      </c>
      <c r="H275" s="172">
        <v>425483.5</v>
      </c>
      <c r="I275" s="172">
        <v>35662.800000000003</v>
      </c>
      <c r="J275" s="172">
        <v>35662.800000000003</v>
      </c>
      <c r="K275" s="172">
        <v>35662.800000000003</v>
      </c>
      <c r="L275" s="173">
        <f t="shared" si="435"/>
        <v>461146.3</v>
      </c>
      <c r="M275" s="173">
        <f t="shared" si="435"/>
        <v>461146.3</v>
      </c>
      <c r="N275" s="173">
        <f t="shared" si="435"/>
        <v>461146.3</v>
      </c>
      <c r="O275" s="173"/>
      <c r="P275" s="173"/>
      <c r="Q275" s="173"/>
      <c r="R275" s="173">
        <f t="shared" si="430"/>
        <v>461146.3</v>
      </c>
      <c r="S275" s="173">
        <f t="shared" si="430"/>
        <v>461146.3</v>
      </c>
      <c r="T275" s="173">
        <f t="shared" si="430"/>
        <v>461146.3</v>
      </c>
      <c r="U275" s="173"/>
      <c r="V275" s="173"/>
      <c r="W275" s="173"/>
      <c r="X275" s="173">
        <f t="shared" si="431"/>
        <v>461146.3</v>
      </c>
      <c r="Y275" s="173">
        <f t="shared" si="431"/>
        <v>461146.3</v>
      </c>
      <c r="Z275" s="173">
        <f t="shared" si="431"/>
        <v>461146.3</v>
      </c>
      <c r="AA275" s="225">
        <v>-10.3</v>
      </c>
      <c r="AB275" s="173"/>
      <c r="AC275" s="173"/>
      <c r="AD275" s="173">
        <f t="shared" si="432"/>
        <v>461136</v>
      </c>
      <c r="AE275" s="173">
        <f t="shared" si="433"/>
        <v>461146.3</v>
      </c>
      <c r="AF275" s="173">
        <f t="shared" si="434"/>
        <v>461146.3</v>
      </c>
    </row>
    <row r="276" spans="1:32" s="2" customFormat="1" ht="56.25" x14ac:dyDescent="0.3">
      <c r="A276" s="12">
        <v>911</v>
      </c>
      <c r="B276" s="72"/>
      <c r="C276" s="73">
        <v>22</v>
      </c>
      <c r="D276" s="198" t="s">
        <v>91</v>
      </c>
      <c r="E276" s="191" t="s">
        <v>185</v>
      </c>
      <c r="F276" s="172">
        <v>54365.4</v>
      </c>
      <c r="G276" s="172">
        <v>54365.4</v>
      </c>
      <c r="H276" s="172">
        <v>54365.4</v>
      </c>
      <c r="I276" s="172">
        <v>3151.2</v>
      </c>
      <c r="J276" s="172">
        <v>3151.2</v>
      </c>
      <c r="K276" s="172">
        <v>3151.2</v>
      </c>
      <c r="L276" s="173">
        <f t="shared" si="435"/>
        <v>57516.6</v>
      </c>
      <c r="M276" s="173">
        <f t="shared" si="435"/>
        <v>57516.6</v>
      </c>
      <c r="N276" s="173">
        <f t="shared" si="435"/>
        <v>57516.6</v>
      </c>
      <c r="O276" s="173"/>
      <c r="P276" s="173"/>
      <c r="Q276" s="173"/>
      <c r="R276" s="173">
        <f t="shared" si="430"/>
        <v>57516.6</v>
      </c>
      <c r="S276" s="173">
        <f t="shared" si="430"/>
        <v>57516.6</v>
      </c>
      <c r="T276" s="173">
        <f t="shared" si="430"/>
        <v>57516.6</v>
      </c>
      <c r="U276" s="173"/>
      <c r="V276" s="173"/>
      <c r="W276" s="173"/>
      <c r="X276" s="173">
        <f t="shared" si="431"/>
        <v>57516.6</v>
      </c>
      <c r="Y276" s="173">
        <f t="shared" si="431"/>
        <v>57516.6</v>
      </c>
      <c r="Z276" s="173">
        <f t="shared" si="431"/>
        <v>57516.6</v>
      </c>
      <c r="AA276" s="225">
        <v>713.9</v>
      </c>
      <c r="AB276" s="173">
        <v>1063.5999999999999</v>
      </c>
      <c r="AC276" s="173">
        <v>1063.5999999999999</v>
      </c>
      <c r="AD276" s="173">
        <f t="shared" si="432"/>
        <v>58230.5</v>
      </c>
      <c r="AE276" s="173">
        <f t="shared" si="433"/>
        <v>58580.2</v>
      </c>
      <c r="AF276" s="173">
        <f t="shared" si="434"/>
        <v>58580.2</v>
      </c>
    </row>
    <row r="277" spans="1:32" s="2" customFormat="1" ht="56.25" x14ac:dyDescent="0.3">
      <c r="A277" s="12">
        <v>911</v>
      </c>
      <c r="B277" s="72"/>
      <c r="C277" s="73">
        <v>24</v>
      </c>
      <c r="D277" s="198" t="s">
        <v>92</v>
      </c>
      <c r="E277" s="213" t="s">
        <v>186</v>
      </c>
      <c r="F277" s="172">
        <v>2738.8</v>
      </c>
      <c r="G277" s="172">
        <v>2738.8</v>
      </c>
      <c r="H277" s="172">
        <v>2738.8</v>
      </c>
      <c r="I277" s="172"/>
      <c r="J277" s="172"/>
      <c r="K277" s="172"/>
      <c r="L277" s="173">
        <f t="shared" si="435"/>
        <v>2738.8</v>
      </c>
      <c r="M277" s="173">
        <f t="shared" si="435"/>
        <v>2738.8</v>
      </c>
      <c r="N277" s="173">
        <f t="shared" si="435"/>
        <v>2738.8</v>
      </c>
      <c r="O277" s="173"/>
      <c r="P277" s="173"/>
      <c r="Q277" s="173"/>
      <c r="R277" s="173">
        <f t="shared" si="430"/>
        <v>2738.8</v>
      </c>
      <c r="S277" s="173">
        <f t="shared" si="430"/>
        <v>2738.8</v>
      </c>
      <c r="T277" s="173">
        <f t="shared" si="430"/>
        <v>2738.8</v>
      </c>
      <c r="U277" s="173"/>
      <c r="V277" s="173"/>
      <c r="W277" s="173"/>
      <c r="X277" s="173">
        <f t="shared" si="431"/>
        <v>2738.8</v>
      </c>
      <c r="Y277" s="173">
        <f t="shared" si="431"/>
        <v>2738.8</v>
      </c>
      <c r="Z277" s="173">
        <f t="shared" si="431"/>
        <v>2738.8</v>
      </c>
      <c r="AA277" s="225">
        <v>-136.19999999999999</v>
      </c>
      <c r="AB277" s="173"/>
      <c r="AC277" s="173"/>
      <c r="AD277" s="173">
        <f t="shared" si="432"/>
        <v>2602.6000000000004</v>
      </c>
      <c r="AE277" s="173">
        <f t="shared" si="433"/>
        <v>2738.8</v>
      </c>
      <c r="AF277" s="173">
        <f t="shared" si="434"/>
        <v>2738.8</v>
      </c>
    </row>
    <row r="278" spans="1:32" s="2" customFormat="1" ht="75" x14ac:dyDescent="0.3">
      <c r="A278" s="12">
        <v>911</v>
      </c>
      <c r="B278" s="72"/>
      <c r="C278" s="73">
        <v>31</v>
      </c>
      <c r="D278" s="198" t="s">
        <v>93</v>
      </c>
      <c r="E278" s="191" t="s">
        <v>187</v>
      </c>
      <c r="F278" s="172">
        <v>81</v>
      </c>
      <c r="G278" s="172">
        <v>81</v>
      </c>
      <c r="H278" s="172">
        <v>81</v>
      </c>
      <c r="I278" s="172"/>
      <c r="J278" s="172"/>
      <c r="K278" s="172"/>
      <c r="L278" s="173">
        <f t="shared" si="435"/>
        <v>81</v>
      </c>
      <c r="M278" s="173">
        <f t="shared" si="435"/>
        <v>81</v>
      </c>
      <c r="N278" s="173">
        <f t="shared" si="435"/>
        <v>81</v>
      </c>
      <c r="O278" s="173"/>
      <c r="P278" s="173"/>
      <c r="Q278" s="173"/>
      <c r="R278" s="173">
        <f t="shared" si="430"/>
        <v>81</v>
      </c>
      <c r="S278" s="173">
        <f t="shared" si="430"/>
        <v>81</v>
      </c>
      <c r="T278" s="173">
        <f t="shared" si="430"/>
        <v>81</v>
      </c>
      <c r="U278" s="173"/>
      <c r="V278" s="173"/>
      <c r="W278" s="173"/>
      <c r="X278" s="173">
        <f t="shared" si="431"/>
        <v>81</v>
      </c>
      <c r="Y278" s="173">
        <f t="shared" si="431"/>
        <v>81</v>
      </c>
      <c r="Z278" s="173">
        <f t="shared" si="431"/>
        <v>81</v>
      </c>
      <c r="AA278" s="225">
        <v>-27</v>
      </c>
      <c r="AB278" s="173"/>
      <c r="AC278" s="173"/>
      <c r="AD278" s="173">
        <f t="shared" si="432"/>
        <v>54</v>
      </c>
      <c r="AE278" s="173">
        <f t="shared" si="433"/>
        <v>81</v>
      </c>
      <c r="AF278" s="173">
        <f t="shared" si="434"/>
        <v>81</v>
      </c>
    </row>
    <row r="279" spans="1:32" s="2" customFormat="1" ht="75" x14ac:dyDescent="0.25">
      <c r="A279" s="12">
        <v>911</v>
      </c>
      <c r="B279" s="72"/>
      <c r="C279" s="73">
        <v>32</v>
      </c>
      <c r="D279" s="198" t="s">
        <v>94</v>
      </c>
      <c r="E279" s="184" t="s">
        <v>188</v>
      </c>
      <c r="F279" s="172">
        <v>477.9</v>
      </c>
      <c r="G279" s="172">
        <v>477.9</v>
      </c>
      <c r="H279" s="172">
        <v>477.9</v>
      </c>
      <c r="I279" s="172"/>
      <c r="J279" s="172"/>
      <c r="K279" s="172"/>
      <c r="L279" s="173">
        <f t="shared" si="435"/>
        <v>477.9</v>
      </c>
      <c r="M279" s="173">
        <f t="shared" si="435"/>
        <v>477.9</v>
      </c>
      <c r="N279" s="173">
        <f t="shared" si="435"/>
        <v>477.9</v>
      </c>
      <c r="O279" s="173">
        <v>15.3</v>
      </c>
      <c r="P279" s="173"/>
      <c r="Q279" s="173"/>
      <c r="R279" s="173">
        <f t="shared" si="430"/>
        <v>493.2</v>
      </c>
      <c r="S279" s="173">
        <f t="shared" si="430"/>
        <v>477.9</v>
      </c>
      <c r="T279" s="173">
        <f t="shared" si="430"/>
        <v>477.9</v>
      </c>
      <c r="U279" s="173"/>
      <c r="V279" s="173"/>
      <c r="W279" s="173"/>
      <c r="X279" s="173">
        <f t="shared" si="431"/>
        <v>493.2</v>
      </c>
      <c r="Y279" s="173">
        <f t="shared" si="431"/>
        <v>477.9</v>
      </c>
      <c r="Z279" s="173">
        <f t="shared" si="431"/>
        <v>477.9</v>
      </c>
      <c r="AA279" s="225"/>
      <c r="AB279" s="173"/>
      <c r="AC279" s="173"/>
      <c r="AD279" s="173">
        <f t="shared" si="432"/>
        <v>493.2</v>
      </c>
      <c r="AE279" s="173">
        <f t="shared" si="433"/>
        <v>477.9</v>
      </c>
      <c r="AF279" s="173">
        <f t="shared" si="434"/>
        <v>477.9</v>
      </c>
    </row>
    <row r="280" spans="1:32" s="2" customFormat="1" ht="37.5" x14ac:dyDescent="0.25">
      <c r="A280" s="12">
        <v>911</v>
      </c>
      <c r="B280" s="72"/>
      <c r="C280" s="73">
        <v>34</v>
      </c>
      <c r="D280" s="198" t="s">
        <v>100</v>
      </c>
      <c r="E280" s="184" t="s">
        <v>193</v>
      </c>
      <c r="F280" s="172">
        <v>2005</v>
      </c>
      <c r="G280" s="172">
        <v>2005</v>
      </c>
      <c r="H280" s="172">
        <v>2005</v>
      </c>
      <c r="I280" s="172"/>
      <c r="J280" s="172"/>
      <c r="K280" s="172"/>
      <c r="L280" s="173">
        <f t="shared" si="435"/>
        <v>2005</v>
      </c>
      <c r="M280" s="173">
        <f t="shared" si="435"/>
        <v>2005</v>
      </c>
      <c r="N280" s="173">
        <f t="shared" si="435"/>
        <v>2005</v>
      </c>
      <c r="O280" s="173">
        <v>1002.5</v>
      </c>
      <c r="P280" s="173">
        <v>1002.5</v>
      </c>
      <c r="Q280" s="173">
        <v>1002.5</v>
      </c>
      <c r="R280" s="173">
        <f t="shared" si="430"/>
        <v>3007.5</v>
      </c>
      <c r="S280" s="173">
        <f t="shared" si="430"/>
        <v>3007.5</v>
      </c>
      <c r="T280" s="173">
        <f t="shared" si="430"/>
        <v>3007.5</v>
      </c>
      <c r="U280" s="173"/>
      <c r="V280" s="173"/>
      <c r="W280" s="173"/>
      <c r="X280" s="173">
        <f t="shared" si="431"/>
        <v>3007.5</v>
      </c>
      <c r="Y280" s="173">
        <f t="shared" si="431"/>
        <v>3007.5</v>
      </c>
      <c r="Z280" s="173">
        <f t="shared" si="431"/>
        <v>3007.5</v>
      </c>
      <c r="AA280" s="225"/>
      <c r="AB280" s="173"/>
      <c r="AC280" s="173"/>
      <c r="AD280" s="173">
        <f t="shared" si="432"/>
        <v>3007.5</v>
      </c>
      <c r="AE280" s="173">
        <f t="shared" si="433"/>
        <v>3007.5</v>
      </c>
      <c r="AF280" s="173">
        <f t="shared" si="434"/>
        <v>3007.5</v>
      </c>
    </row>
    <row r="281" spans="1:32" s="2" customFormat="1" ht="37.5" x14ac:dyDescent="0.25">
      <c r="A281" s="12">
        <v>911</v>
      </c>
      <c r="B281" s="72"/>
      <c r="C281" s="73">
        <v>26</v>
      </c>
      <c r="D281" s="198" t="s">
        <v>275</v>
      </c>
      <c r="E281" s="202" t="s">
        <v>175</v>
      </c>
      <c r="F281" s="172">
        <v>4562.8</v>
      </c>
      <c r="G281" s="172">
        <v>4562.8</v>
      </c>
      <c r="H281" s="172">
        <v>4562.8</v>
      </c>
      <c r="I281" s="172"/>
      <c r="J281" s="172"/>
      <c r="K281" s="172"/>
      <c r="L281" s="173">
        <f t="shared" si="435"/>
        <v>4562.8</v>
      </c>
      <c r="M281" s="173">
        <f t="shared" si="435"/>
        <v>4562.8</v>
      </c>
      <c r="N281" s="173">
        <f t="shared" si="435"/>
        <v>4562.8</v>
      </c>
      <c r="O281" s="173"/>
      <c r="P281" s="173"/>
      <c r="Q281" s="173"/>
      <c r="R281" s="173">
        <f t="shared" si="430"/>
        <v>4562.8</v>
      </c>
      <c r="S281" s="173">
        <f t="shared" si="430"/>
        <v>4562.8</v>
      </c>
      <c r="T281" s="173">
        <f t="shared" si="430"/>
        <v>4562.8</v>
      </c>
      <c r="U281" s="173"/>
      <c r="V281" s="173"/>
      <c r="W281" s="173"/>
      <c r="X281" s="173">
        <f t="shared" si="431"/>
        <v>4562.8</v>
      </c>
      <c r="Y281" s="173">
        <f t="shared" si="431"/>
        <v>4562.8</v>
      </c>
      <c r="Z281" s="173">
        <f t="shared" si="431"/>
        <v>4562.8</v>
      </c>
      <c r="AA281" s="225">
        <v>410.7</v>
      </c>
      <c r="AB281" s="173">
        <v>410.7</v>
      </c>
      <c r="AC281" s="173">
        <v>410.7</v>
      </c>
      <c r="AD281" s="173">
        <f t="shared" si="432"/>
        <v>4973.5</v>
      </c>
      <c r="AE281" s="173">
        <f t="shared" si="433"/>
        <v>4973.5</v>
      </c>
      <c r="AF281" s="173">
        <f t="shared" si="434"/>
        <v>4973.5</v>
      </c>
    </row>
    <row r="282" spans="1:32" s="2" customFormat="1" ht="56.25" x14ac:dyDescent="0.25">
      <c r="A282" s="12">
        <v>911</v>
      </c>
      <c r="B282" s="72"/>
      <c r="C282" s="73">
        <v>36</v>
      </c>
      <c r="D282" s="198" t="s">
        <v>274</v>
      </c>
      <c r="E282" s="184" t="s">
        <v>559</v>
      </c>
      <c r="F282" s="172">
        <v>100</v>
      </c>
      <c r="G282" s="172">
        <v>100</v>
      </c>
      <c r="H282" s="172">
        <v>100</v>
      </c>
      <c r="I282" s="172"/>
      <c r="J282" s="172"/>
      <c r="K282" s="172"/>
      <c r="L282" s="173">
        <f t="shared" si="435"/>
        <v>100</v>
      </c>
      <c r="M282" s="173">
        <f t="shared" si="435"/>
        <v>100</v>
      </c>
      <c r="N282" s="173">
        <f t="shared" si="435"/>
        <v>100</v>
      </c>
      <c r="O282" s="173"/>
      <c r="P282" s="173"/>
      <c r="Q282" s="173"/>
      <c r="R282" s="173">
        <f t="shared" si="430"/>
        <v>100</v>
      </c>
      <c r="S282" s="173">
        <f t="shared" si="430"/>
        <v>100</v>
      </c>
      <c r="T282" s="173">
        <f t="shared" si="430"/>
        <v>100</v>
      </c>
      <c r="U282" s="173"/>
      <c r="V282" s="173"/>
      <c r="W282" s="173"/>
      <c r="X282" s="173">
        <f t="shared" si="431"/>
        <v>100</v>
      </c>
      <c r="Y282" s="173">
        <f t="shared" si="431"/>
        <v>100</v>
      </c>
      <c r="Z282" s="173">
        <f t="shared" si="431"/>
        <v>100</v>
      </c>
      <c r="AA282" s="225"/>
      <c r="AB282" s="173"/>
      <c r="AC282" s="173"/>
      <c r="AD282" s="173">
        <f t="shared" si="432"/>
        <v>100</v>
      </c>
      <c r="AE282" s="173">
        <f t="shared" si="433"/>
        <v>100</v>
      </c>
      <c r="AF282" s="173">
        <f t="shared" si="434"/>
        <v>100</v>
      </c>
    </row>
    <row r="283" spans="1:32" s="2" customFormat="1" ht="187.5" x14ac:dyDescent="0.25">
      <c r="A283" s="12">
        <v>911</v>
      </c>
      <c r="B283" s="72"/>
      <c r="C283" s="73">
        <v>33</v>
      </c>
      <c r="D283" s="198" t="s">
        <v>82</v>
      </c>
      <c r="E283" s="184" t="s">
        <v>558</v>
      </c>
      <c r="F283" s="172">
        <v>3542.8</v>
      </c>
      <c r="G283" s="172">
        <v>3542.8</v>
      </c>
      <c r="H283" s="172">
        <v>3542.8</v>
      </c>
      <c r="I283" s="172">
        <v>272.2</v>
      </c>
      <c r="J283" s="172">
        <v>272.2</v>
      </c>
      <c r="K283" s="172">
        <v>272.2</v>
      </c>
      <c r="L283" s="173">
        <f t="shared" si="435"/>
        <v>3815</v>
      </c>
      <c r="M283" s="173">
        <f t="shared" si="435"/>
        <v>3815</v>
      </c>
      <c r="N283" s="173">
        <f t="shared" si="435"/>
        <v>3815</v>
      </c>
      <c r="O283" s="173"/>
      <c r="P283" s="173"/>
      <c r="Q283" s="173"/>
      <c r="R283" s="173">
        <f t="shared" si="430"/>
        <v>3815</v>
      </c>
      <c r="S283" s="173">
        <f t="shared" si="430"/>
        <v>3815</v>
      </c>
      <c r="T283" s="173">
        <f t="shared" si="430"/>
        <v>3815</v>
      </c>
      <c r="U283" s="173"/>
      <c r="V283" s="173"/>
      <c r="W283" s="173"/>
      <c r="X283" s="173">
        <f t="shared" si="431"/>
        <v>3815</v>
      </c>
      <c r="Y283" s="173">
        <f t="shared" si="431"/>
        <v>3815</v>
      </c>
      <c r="Z283" s="173">
        <f t="shared" si="431"/>
        <v>3815</v>
      </c>
      <c r="AA283" s="225"/>
      <c r="AB283" s="173"/>
      <c r="AC283" s="173"/>
      <c r="AD283" s="173">
        <f t="shared" si="432"/>
        <v>3815</v>
      </c>
      <c r="AE283" s="173">
        <f t="shared" si="433"/>
        <v>3815</v>
      </c>
      <c r="AF283" s="173">
        <f t="shared" si="434"/>
        <v>3815</v>
      </c>
    </row>
    <row r="284" spans="1:32" s="2" customFormat="1" ht="20.25" x14ac:dyDescent="0.3">
      <c r="A284" s="12">
        <v>915</v>
      </c>
      <c r="B284" s="72"/>
      <c r="C284" s="73">
        <v>1</v>
      </c>
      <c r="D284" s="198" t="s">
        <v>85</v>
      </c>
      <c r="E284" s="191" t="s">
        <v>556</v>
      </c>
      <c r="F284" s="172">
        <v>1482</v>
      </c>
      <c r="G284" s="172">
        <v>1482</v>
      </c>
      <c r="H284" s="172">
        <v>1482</v>
      </c>
      <c r="I284" s="172"/>
      <c r="J284" s="172"/>
      <c r="K284" s="172"/>
      <c r="L284" s="173">
        <f t="shared" si="435"/>
        <v>1482</v>
      </c>
      <c r="M284" s="173">
        <f t="shared" si="435"/>
        <v>1482</v>
      </c>
      <c r="N284" s="173">
        <f t="shared" si="435"/>
        <v>1482</v>
      </c>
      <c r="O284" s="173"/>
      <c r="P284" s="173"/>
      <c r="Q284" s="173"/>
      <c r="R284" s="173">
        <f t="shared" si="430"/>
        <v>1482</v>
      </c>
      <c r="S284" s="173">
        <f t="shared" si="430"/>
        <v>1482</v>
      </c>
      <c r="T284" s="173">
        <f t="shared" si="430"/>
        <v>1482</v>
      </c>
      <c r="U284" s="173"/>
      <c r="V284" s="173"/>
      <c r="W284" s="173"/>
      <c r="X284" s="173">
        <f t="shared" si="431"/>
        <v>1482</v>
      </c>
      <c r="Y284" s="173">
        <f t="shared" si="431"/>
        <v>1482</v>
      </c>
      <c r="Z284" s="173">
        <f t="shared" si="431"/>
        <v>1482</v>
      </c>
      <c r="AA284" s="225"/>
      <c r="AB284" s="173"/>
      <c r="AC284" s="173"/>
      <c r="AD284" s="173">
        <f t="shared" si="432"/>
        <v>1482</v>
      </c>
      <c r="AE284" s="173">
        <f t="shared" si="433"/>
        <v>1482</v>
      </c>
      <c r="AF284" s="173">
        <f t="shared" si="434"/>
        <v>1482</v>
      </c>
    </row>
    <row r="285" spans="1:32" s="2" customFormat="1" ht="112.5" x14ac:dyDescent="0.25">
      <c r="A285" s="12">
        <v>915</v>
      </c>
      <c r="B285" s="72"/>
      <c r="C285" s="73">
        <v>2</v>
      </c>
      <c r="D285" s="198" t="s">
        <v>86</v>
      </c>
      <c r="E285" s="184" t="s">
        <v>557</v>
      </c>
      <c r="F285" s="172">
        <v>23</v>
      </c>
      <c r="G285" s="172">
        <v>23</v>
      </c>
      <c r="H285" s="172">
        <v>23</v>
      </c>
      <c r="I285" s="172"/>
      <c r="J285" s="172"/>
      <c r="K285" s="172"/>
      <c r="L285" s="173">
        <f t="shared" si="435"/>
        <v>23</v>
      </c>
      <c r="M285" s="173">
        <f t="shared" si="435"/>
        <v>23</v>
      </c>
      <c r="N285" s="173">
        <f t="shared" si="435"/>
        <v>23</v>
      </c>
      <c r="O285" s="173"/>
      <c r="P285" s="173"/>
      <c r="Q285" s="173"/>
      <c r="R285" s="173">
        <f t="shared" si="430"/>
        <v>23</v>
      </c>
      <c r="S285" s="173">
        <f t="shared" si="430"/>
        <v>23</v>
      </c>
      <c r="T285" s="173">
        <f t="shared" si="430"/>
        <v>23</v>
      </c>
      <c r="U285" s="173"/>
      <c r="V285" s="173"/>
      <c r="W285" s="173"/>
      <c r="X285" s="173">
        <f t="shared" si="431"/>
        <v>23</v>
      </c>
      <c r="Y285" s="173">
        <f t="shared" si="431"/>
        <v>23</v>
      </c>
      <c r="Z285" s="173">
        <f t="shared" si="431"/>
        <v>23</v>
      </c>
      <c r="AA285" s="225"/>
      <c r="AB285" s="173"/>
      <c r="AC285" s="173"/>
      <c r="AD285" s="173">
        <f t="shared" si="432"/>
        <v>23</v>
      </c>
      <c r="AE285" s="173">
        <f t="shared" si="433"/>
        <v>23</v>
      </c>
      <c r="AF285" s="173">
        <f t="shared" si="434"/>
        <v>23</v>
      </c>
    </row>
    <row r="286" spans="1:32" s="25" customFormat="1" ht="37.5" x14ac:dyDescent="0.25">
      <c r="A286" s="12">
        <v>915</v>
      </c>
      <c r="B286" s="72"/>
      <c r="C286" s="73">
        <v>7</v>
      </c>
      <c r="D286" s="198" t="s">
        <v>87</v>
      </c>
      <c r="E286" s="184" t="s">
        <v>181</v>
      </c>
      <c r="F286" s="172">
        <v>30</v>
      </c>
      <c r="G286" s="172">
        <v>30</v>
      </c>
      <c r="H286" s="172">
        <v>30</v>
      </c>
      <c r="I286" s="172"/>
      <c r="J286" s="172"/>
      <c r="K286" s="172"/>
      <c r="L286" s="173">
        <f t="shared" si="435"/>
        <v>30</v>
      </c>
      <c r="M286" s="173">
        <f t="shared" si="435"/>
        <v>30</v>
      </c>
      <c r="N286" s="173">
        <f t="shared" si="435"/>
        <v>30</v>
      </c>
      <c r="O286" s="173"/>
      <c r="P286" s="173"/>
      <c r="Q286" s="173"/>
      <c r="R286" s="173">
        <f t="shared" si="430"/>
        <v>30</v>
      </c>
      <c r="S286" s="173">
        <f t="shared" si="430"/>
        <v>30</v>
      </c>
      <c r="T286" s="173">
        <f t="shared" si="430"/>
        <v>30</v>
      </c>
      <c r="U286" s="173"/>
      <c r="V286" s="173"/>
      <c r="W286" s="173"/>
      <c r="X286" s="173">
        <f t="shared" si="431"/>
        <v>30</v>
      </c>
      <c r="Y286" s="173">
        <f t="shared" si="431"/>
        <v>30</v>
      </c>
      <c r="Z286" s="173">
        <f t="shared" si="431"/>
        <v>30</v>
      </c>
      <c r="AA286" s="225"/>
      <c r="AB286" s="173"/>
      <c r="AC286" s="173"/>
      <c r="AD286" s="173">
        <f t="shared" si="432"/>
        <v>30</v>
      </c>
      <c r="AE286" s="173">
        <f t="shared" si="433"/>
        <v>30</v>
      </c>
      <c r="AF286" s="173">
        <f t="shared" si="434"/>
        <v>30</v>
      </c>
    </row>
    <row r="287" spans="1:32" s="25" customFormat="1" ht="75" hidden="1" x14ac:dyDescent="0.25">
      <c r="A287" s="12">
        <v>915</v>
      </c>
      <c r="B287" s="72"/>
      <c r="C287" s="73"/>
      <c r="D287" s="280" t="s">
        <v>88</v>
      </c>
      <c r="E287" s="204" t="s">
        <v>182</v>
      </c>
      <c r="F287" s="172"/>
      <c r="G287" s="172"/>
      <c r="H287" s="172"/>
      <c r="I287" s="172"/>
      <c r="J287" s="172"/>
      <c r="K287" s="172"/>
      <c r="L287" s="205">
        <f t="shared" si="435"/>
        <v>0</v>
      </c>
      <c r="M287" s="205">
        <f t="shared" si="435"/>
        <v>0</v>
      </c>
      <c r="N287" s="205">
        <f t="shared" si="435"/>
        <v>0</v>
      </c>
      <c r="O287" s="205"/>
      <c r="P287" s="205"/>
      <c r="Q287" s="205"/>
      <c r="R287" s="205">
        <f t="shared" si="430"/>
        <v>0</v>
      </c>
      <c r="S287" s="173">
        <f t="shared" si="430"/>
        <v>0</v>
      </c>
      <c r="T287" s="205">
        <f t="shared" si="430"/>
        <v>0</v>
      </c>
      <c r="U287" s="205"/>
      <c r="V287" s="205"/>
      <c r="W287" s="205"/>
      <c r="X287" s="173">
        <f t="shared" si="431"/>
        <v>0</v>
      </c>
      <c r="Y287" s="173">
        <f t="shared" si="431"/>
        <v>0</v>
      </c>
      <c r="Z287" s="173">
        <f t="shared" si="431"/>
        <v>0</v>
      </c>
      <c r="AA287" s="225"/>
      <c r="AB287" s="173"/>
      <c r="AC287" s="173"/>
      <c r="AD287" s="173">
        <f t="shared" si="432"/>
        <v>0</v>
      </c>
      <c r="AE287" s="173">
        <f t="shared" si="433"/>
        <v>0</v>
      </c>
      <c r="AF287" s="173">
        <f t="shared" si="434"/>
        <v>0</v>
      </c>
    </row>
    <row r="288" spans="1:32" s="2" customFormat="1" ht="112.5" x14ac:dyDescent="0.25">
      <c r="A288" s="12">
        <v>915</v>
      </c>
      <c r="B288" s="72"/>
      <c r="C288" s="73">
        <v>10</v>
      </c>
      <c r="D288" s="198" t="s">
        <v>89</v>
      </c>
      <c r="E288" s="184" t="s">
        <v>183</v>
      </c>
      <c r="F288" s="172">
        <v>52590.8</v>
      </c>
      <c r="G288" s="172">
        <v>51843.4</v>
      </c>
      <c r="H288" s="172">
        <v>51843.4</v>
      </c>
      <c r="I288" s="172">
        <v>9259.7999999999993</v>
      </c>
      <c r="J288" s="172">
        <v>7959.8</v>
      </c>
      <c r="K288" s="172">
        <v>7959.8</v>
      </c>
      <c r="L288" s="173">
        <f t="shared" si="435"/>
        <v>61850.600000000006</v>
      </c>
      <c r="M288" s="173">
        <f t="shared" si="435"/>
        <v>59803.200000000004</v>
      </c>
      <c r="N288" s="173">
        <f t="shared" si="435"/>
        <v>59803.200000000004</v>
      </c>
      <c r="O288" s="173"/>
      <c r="P288" s="173"/>
      <c r="Q288" s="173"/>
      <c r="R288" s="173">
        <f t="shared" si="430"/>
        <v>61850.600000000006</v>
      </c>
      <c r="S288" s="173">
        <f t="shared" si="430"/>
        <v>59803.200000000004</v>
      </c>
      <c r="T288" s="173">
        <f t="shared" si="430"/>
        <v>59803.200000000004</v>
      </c>
      <c r="U288" s="173"/>
      <c r="V288" s="173"/>
      <c r="W288" s="173"/>
      <c r="X288" s="173">
        <f t="shared" si="431"/>
        <v>61850.600000000006</v>
      </c>
      <c r="Y288" s="173">
        <f t="shared" si="431"/>
        <v>59803.200000000004</v>
      </c>
      <c r="Z288" s="173">
        <f t="shared" si="431"/>
        <v>59803.200000000004</v>
      </c>
      <c r="AA288" s="225">
        <v>912.4</v>
      </c>
      <c r="AB288" s="173">
        <v>992.4</v>
      </c>
      <c r="AC288" s="173">
        <v>992.4</v>
      </c>
      <c r="AD288" s="173">
        <f t="shared" si="432"/>
        <v>62763.000000000007</v>
      </c>
      <c r="AE288" s="173">
        <f t="shared" si="433"/>
        <v>60795.600000000006</v>
      </c>
      <c r="AF288" s="173">
        <f t="shared" si="434"/>
        <v>60795.600000000006</v>
      </c>
    </row>
    <row r="289" spans="1:32" s="25" customFormat="1" ht="56.25" hidden="1" x14ac:dyDescent="0.25">
      <c r="A289" s="12">
        <v>915</v>
      </c>
      <c r="B289" s="72"/>
      <c r="C289" s="73"/>
      <c r="D289" s="280" t="s">
        <v>90</v>
      </c>
      <c r="E289" s="204" t="s">
        <v>184</v>
      </c>
      <c r="F289" s="172"/>
      <c r="G289" s="172"/>
      <c r="H289" s="172"/>
      <c r="I289" s="172"/>
      <c r="J289" s="172"/>
      <c r="K289" s="172"/>
      <c r="L289" s="205">
        <f t="shared" si="435"/>
        <v>0</v>
      </c>
      <c r="M289" s="205">
        <f t="shared" si="435"/>
        <v>0</v>
      </c>
      <c r="N289" s="205">
        <f t="shared" si="435"/>
        <v>0</v>
      </c>
      <c r="O289" s="205"/>
      <c r="P289" s="205"/>
      <c r="Q289" s="205"/>
      <c r="R289" s="205">
        <f t="shared" si="430"/>
        <v>0</v>
      </c>
      <c r="S289" s="173">
        <f t="shared" si="430"/>
        <v>0</v>
      </c>
      <c r="T289" s="205">
        <f t="shared" si="430"/>
        <v>0</v>
      </c>
      <c r="U289" s="205"/>
      <c r="V289" s="205"/>
      <c r="W289" s="205"/>
      <c r="X289" s="173">
        <f t="shared" si="431"/>
        <v>0</v>
      </c>
      <c r="Y289" s="173">
        <f t="shared" si="431"/>
        <v>0</v>
      </c>
      <c r="Z289" s="173">
        <f t="shared" si="431"/>
        <v>0</v>
      </c>
      <c r="AA289" s="225"/>
      <c r="AB289" s="173"/>
      <c r="AC289" s="173"/>
      <c r="AD289" s="173">
        <f t="shared" si="432"/>
        <v>0</v>
      </c>
      <c r="AE289" s="173">
        <f t="shared" si="433"/>
        <v>0</v>
      </c>
      <c r="AF289" s="173">
        <f t="shared" si="434"/>
        <v>0</v>
      </c>
    </row>
    <row r="290" spans="1:32" s="2" customFormat="1" ht="42.75" customHeight="1" x14ac:dyDescent="0.3">
      <c r="A290" s="12">
        <v>915</v>
      </c>
      <c r="B290" s="72"/>
      <c r="C290" s="73">
        <v>9</v>
      </c>
      <c r="D290" s="198" t="s">
        <v>101</v>
      </c>
      <c r="E290" s="191" t="s">
        <v>194</v>
      </c>
      <c r="F290" s="172">
        <v>1558</v>
      </c>
      <c r="G290" s="172">
        <v>1558</v>
      </c>
      <c r="H290" s="172">
        <v>1558</v>
      </c>
      <c r="I290" s="172"/>
      <c r="J290" s="172"/>
      <c r="K290" s="172"/>
      <c r="L290" s="173">
        <f t="shared" si="435"/>
        <v>1558</v>
      </c>
      <c r="M290" s="173">
        <f t="shared" si="435"/>
        <v>1558</v>
      </c>
      <c r="N290" s="173">
        <f t="shared" si="435"/>
        <v>1558</v>
      </c>
      <c r="O290" s="173">
        <v>-50</v>
      </c>
      <c r="P290" s="173"/>
      <c r="Q290" s="173"/>
      <c r="R290" s="173">
        <f t="shared" si="430"/>
        <v>1508</v>
      </c>
      <c r="S290" s="173">
        <f t="shared" si="430"/>
        <v>1558</v>
      </c>
      <c r="T290" s="173">
        <f t="shared" si="430"/>
        <v>1558</v>
      </c>
      <c r="U290" s="173"/>
      <c r="V290" s="173"/>
      <c r="W290" s="173"/>
      <c r="X290" s="173">
        <f t="shared" si="431"/>
        <v>1508</v>
      </c>
      <c r="Y290" s="173">
        <f t="shared" si="431"/>
        <v>1558</v>
      </c>
      <c r="Z290" s="173">
        <f t="shared" si="431"/>
        <v>1558</v>
      </c>
      <c r="AA290" s="225">
        <v>-350</v>
      </c>
      <c r="AB290" s="173"/>
      <c r="AC290" s="173"/>
      <c r="AD290" s="173">
        <f t="shared" si="432"/>
        <v>1158</v>
      </c>
      <c r="AE290" s="173">
        <f t="shared" si="433"/>
        <v>1558</v>
      </c>
      <c r="AF290" s="173">
        <f t="shared" si="434"/>
        <v>1558</v>
      </c>
    </row>
    <row r="291" spans="1:32" s="2" customFormat="1" ht="56.25" x14ac:dyDescent="0.3">
      <c r="A291" s="12">
        <v>915</v>
      </c>
      <c r="B291" s="72"/>
      <c r="C291" s="73">
        <v>13</v>
      </c>
      <c r="D291" s="198" t="s">
        <v>102</v>
      </c>
      <c r="E291" s="191" t="s">
        <v>195</v>
      </c>
      <c r="F291" s="172">
        <v>31215</v>
      </c>
      <c r="G291" s="172">
        <v>31215</v>
      </c>
      <c r="H291" s="172">
        <v>31215</v>
      </c>
      <c r="I291" s="172">
        <v>2570.6999999999998</v>
      </c>
      <c r="J291" s="172">
        <v>2570.6999999999998</v>
      </c>
      <c r="K291" s="172">
        <v>2570.6999999999998</v>
      </c>
      <c r="L291" s="173">
        <f t="shared" si="435"/>
        <v>33785.699999999997</v>
      </c>
      <c r="M291" s="173">
        <f t="shared" si="435"/>
        <v>33785.699999999997</v>
      </c>
      <c r="N291" s="173">
        <f t="shared" si="435"/>
        <v>33785.699999999997</v>
      </c>
      <c r="O291" s="173"/>
      <c r="P291" s="173"/>
      <c r="Q291" s="173"/>
      <c r="R291" s="173">
        <f t="shared" si="430"/>
        <v>33785.699999999997</v>
      </c>
      <c r="S291" s="173">
        <f t="shared" si="430"/>
        <v>33785.699999999997</v>
      </c>
      <c r="T291" s="173">
        <f t="shared" si="430"/>
        <v>33785.699999999997</v>
      </c>
      <c r="U291" s="173"/>
      <c r="V291" s="173"/>
      <c r="W291" s="173"/>
      <c r="X291" s="173">
        <f t="shared" si="431"/>
        <v>33785.699999999997</v>
      </c>
      <c r="Y291" s="173">
        <f t="shared" si="431"/>
        <v>33785.699999999997</v>
      </c>
      <c r="Z291" s="173">
        <f t="shared" si="431"/>
        <v>33785.699999999997</v>
      </c>
      <c r="AA291" s="225"/>
      <c r="AB291" s="173"/>
      <c r="AC291" s="173"/>
      <c r="AD291" s="173">
        <f t="shared" si="432"/>
        <v>33785.699999999997</v>
      </c>
      <c r="AE291" s="173">
        <f t="shared" si="433"/>
        <v>33785.699999999997</v>
      </c>
      <c r="AF291" s="173">
        <f t="shared" si="434"/>
        <v>33785.699999999997</v>
      </c>
    </row>
    <row r="292" spans="1:32" s="2" customFormat="1" ht="37.5" x14ac:dyDescent="0.3">
      <c r="A292" s="12">
        <v>915</v>
      </c>
      <c r="B292" s="72"/>
      <c r="C292" s="73">
        <v>4</v>
      </c>
      <c r="D292" s="198" t="s">
        <v>96</v>
      </c>
      <c r="E292" s="191" t="s">
        <v>190</v>
      </c>
      <c r="F292" s="172">
        <v>6156</v>
      </c>
      <c r="G292" s="172">
        <v>6156</v>
      </c>
      <c r="H292" s="172">
        <v>6156</v>
      </c>
      <c r="I292" s="172"/>
      <c r="J292" s="172"/>
      <c r="K292" s="172"/>
      <c r="L292" s="173">
        <f t="shared" si="435"/>
        <v>6156</v>
      </c>
      <c r="M292" s="173">
        <f t="shared" si="435"/>
        <v>6156</v>
      </c>
      <c r="N292" s="173">
        <f t="shared" si="435"/>
        <v>6156</v>
      </c>
      <c r="O292" s="173"/>
      <c r="P292" s="173"/>
      <c r="Q292" s="173"/>
      <c r="R292" s="173">
        <f t="shared" si="430"/>
        <v>6156</v>
      </c>
      <c r="S292" s="173">
        <f t="shared" si="430"/>
        <v>6156</v>
      </c>
      <c r="T292" s="173">
        <f t="shared" si="430"/>
        <v>6156</v>
      </c>
      <c r="U292" s="173"/>
      <c r="V292" s="173"/>
      <c r="W292" s="173"/>
      <c r="X292" s="173">
        <f t="shared" si="431"/>
        <v>6156</v>
      </c>
      <c r="Y292" s="173">
        <f t="shared" si="431"/>
        <v>6156</v>
      </c>
      <c r="Z292" s="173">
        <f t="shared" si="431"/>
        <v>6156</v>
      </c>
      <c r="AA292" s="225">
        <v>1396</v>
      </c>
      <c r="AB292" s="173"/>
      <c r="AC292" s="173"/>
      <c r="AD292" s="173">
        <f t="shared" si="432"/>
        <v>7552</v>
      </c>
      <c r="AE292" s="173">
        <f t="shared" si="433"/>
        <v>6156</v>
      </c>
      <c r="AF292" s="173">
        <f t="shared" si="434"/>
        <v>6156</v>
      </c>
    </row>
    <row r="293" spans="1:32" s="2" customFormat="1" ht="37.5" x14ac:dyDescent="0.25">
      <c r="A293" s="12">
        <v>915</v>
      </c>
      <c r="B293" s="72"/>
      <c r="C293" s="73">
        <v>5</v>
      </c>
      <c r="D293" s="198" t="s">
        <v>97</v>
      </c>
      <c r="E293" s="184" t="s">
        <v>191</v>
      </c>
      <c r="F293" s="172">
        <v>40</v>
      </c>
      <c r="G293" s="172">
        <v>40</v>
      </c>
      <c r="H293" s="172">
        <v>40</v>
      </c>
      <c r="I293" s="172"/>
      <c r="J293" s="172"/>
      <c r="K293" s="172"/>
      <c r="L293" s="173">
        <f t="shared" si="435"/>
        <v>40</v>
      </c>
      <c r="M293" s="173">
        <f t="shared" si="435"/>
        <v>40</v>
      </c>
      <c r="N293" s="173">
        <f t="shared" si="435"/>
        <v>40</v>
      </c>
      <c r="O293" s="173"/>
      <c r="P293" s="173"/>
      <c r="Q293" s="173"/>
      <c r="R293" s="173">
        <f t="shared" si="430"/>
        <v>40</v>
      </c>
      <c r="S293" s="173">
        <f t="shared" si="430"/>
        <v>40</v>
      </c>
      <c r="T293" s="173">
        <f t="shared" si="430"/>
        <v>40</v>
      </c>
      <c r="U293" s="173"/>
      <c r="V293" s="173"/>
      <c r="W293" s="173"/>
      <c r="X293" s="173">
        <f t="shared" si="431"/>
        <v>40</v>
      </c>
      <c r="Y293" s="173">
        <f t="shared" si="431"/>
        <v>40</v>
      </c>
      <c r="Z293" s="173">
        <f t="shared" si="431"/>
        <v>40</v>
      </c>
      <c r="AA293" s="225"/>
      <c r="AB293" s="173"/>
      <c r="AC293" s="173"/>
      <c r="AD293" s="173">
        <f t="shared" si="432"/>
        <v>40</v>
      </c>
      <c r="AE293" s="173">
        <f t="shared" si="433"/>
        <v>40</v>
      </c>
      <c r="AF293" s="173">
        <f t="shared" si="434"/>
        <v>40</v>
      </c>
    </row>
    <row r="294" spans="1:32" s="2" customFormat="1" ht="131.25" x14ac:dyDescent="0.25">
      <c r="A294" s="12">
        <v>915</v>
      </c>
      <c r="B294" s="72"/>
      <c r="C294" s="73">
        <v>12</v>
      </c>
      <c r="D294" s="198" t="s">
        <v>88</v>
      </c>
      <c r="E294" s="184" t="s">
        <v>551</v>
      </c>
      <c r="F294" s="172">
        <v>131752.70000000001</v>
      </c>
      <c r="G294" s="172">
        <v>131752.70000000001</v>
      </c>
      <c r="H294" s="172">
        <v>131752.70000000001</v>
      </c>
      <c r="I294" s="172">
        <v>10904.3</v>
      </c>
      <c r="J294" s="172">
        <v>10904.3</v>
      </c>
      <c r="K294" s="172">
        <v>10904.3</v>
      </c>
      <c r="L294" s="173">
        <f t="shared" si="435"/>
        <v>142657</v>
      </c>
      <c r="M294" s="173">
        <f t="shared" si="435"/>
        <v>142657</v>
      </c>
      <c r="N294" s="173">
        <f t="shared" si="435"/>
        <v>142657</v>
      </c>
      <c r="O294" s="173"/>
      <c r="P294" s="173"/>
      <c r="Q294" s="173"/>
      <c r="R294" s="173">
        <f t="shared" si="430"/>
        <v>142657</v>
      </c>
      <c r="S294" s="173">
        <f t="shared" si="430"/>
        <v>142657</v>
      </c>
      <c r="T294" s="173">
        <f t="shared" si="430"/>
        <v>142657</v>
      </c>
      <c r="U294" s="173"/>
      <c r="V294" s="173"/>
      <c r="W294" s="173"/>
      <c r="X294" s="173">
        <f t="shared" si="431"/>
        <v>142657</v>
      </c>
      <c r="Y294" s="173">
        <f t="shared" si="431"/>
        <v>142657</v>
      </c>
      <c r="Z294" s="173">
        <f t="shared" si="431"/>
        <v>142657</v>
      </c>
      <c r="AA294" s="225">
        <v>622.6</v>
      </c>
      <c r="AB294" s="173"/>
      <c r="AC294" s="173"/>
      <c r="AD294" s="173">
        <f t="shared" si="432"/>
        <v>143279.6</v>
      </c>
      <c r="AE294" s="173">
        <f t="shared" si="433"/>
        <v>142657</v>
      </c>
      <c r="AF294" s="173">
        <f t="shared" si="434"/>
        <v>142657</v>
      </c>
    </row>
    <row r="295" spans="1:32" s="25" customFormat="1" ht="37.5" x14ac:dyDescent="0.25">
      <c r="A295" s="12">
        <v>919</v>
      </c>
      <c r="B295" s="72"/>
      <c r="C295" s="73">
        <v>44</v>
      </c>
      <c r="D295" s="198"/>
      <c r="E295" s="184" t="s">
        <v>553</v>
      </c>
      <c r="F295" s="172">
        <v>0</v>
      </c>
      <c r="G295" s="172">
        <v>0</v>
      </c>
      <c r="H295" s="172">
        <v>200</v>
      </c>
      <c r="I295" s="172"/>
      <c r="J295" s="172"/>
      <c r="K295" s="172"/>
      <c r="L295" s="173">
        <f t="shared" si="435"/>
        <v>0</v>
      </c>
      <c r="M295" s="173">
        <f t="shared" si="435"/>
        <v>0</v>
      </c>
      <c r="N295" s="173">
        <f t="shared" si="435"/>
        <v>200</v>
      </c>
      <c r="O295" s="173"/>
      <c r="P295" s="173"/>
      <c r="Q295" s="173"/>
      <c r="R295" s="173">
        <f t="shared" si="430"/>
        <v>0</v>
      </c>
      <c r="S295" s="173">
        <f t="shared" si="430"/>
        <v>0</v>
      </c>
      <c r="T295" s="173">
        <f t="shared" si="430"/>
        <v>200</v>
      </c>
      <c r="U295" s="173"/>
      <c r="V295" s="173"/>
      <c r="W295" s="173"/>
      <c r="X295" s="173">
        <f t="shared" si="431"/>
        <v>0</v>
      </c>
      <c r="Y295" s="173">
        <f t="shared" si="431"/>
        <v>0</v>
      </c>
      <c r="Z295" s="173">
        <f t="shared" si="431"/>
        <v>200</v>
      </c>
      <c r="AA295" s="225"/>
      <c r="AB295" s="173"/>
      <c r="AC295" s="173"/>
      <c r="AD295" s="173">
        <f t="shared" si="432"/>
        <v>0</v>
      </c>
      <c r="AE295" s="173">
        <f t="shared" si="433"/>
        <v>0</v>
      </c>
      <c r="AF295" s="173">
        <f t="shared" si="434"/>
        <v>200</v>
      </c>
    </row>
    <row r="296" spans="1:32" s="25" customFormat="1" ht="37.5" x14ac:dyDescent="0.25">
      <c r="A296" s="12">
        <v>919</v>
      </c>
      <c r="B296" s="72"/>
      <c r="C296" s="73">
        <v>43</v>
      </c>
      <c r="D296" s="198" t="s">
        <v>323</v>
      </c>
      <c r="E296" s="184" t="s">
        <v>554</v>
      </c>
      <c r="F296" s="172">
        <v>2099.1999999999998</v>
      </c>
      <c r="G296" s="172">
        <v>2099.1999999999998</v>
      </c>
      <c r="H296" s="172">
        <v>2099.1999999999998</v>
      </c>
      <c r="I296" s="172"/>
      <c r="J296" s="172"/>
      <c r="K296" s="172"/>
      <c r="L296" s="173">
        <f t="shared" si="435"/>
        <v>2099.1999999999998</v>
      </c>
      <c r="M296" s="173">
        <f t="shared" si="435"/>
        <v>2099.1999999999998</v>
      </c>
      <c r="N296" s="173">
        <f t="shared" si="435"/>
        <v>2099.1999999999998</v>
      </c>
      <c r="O296" s="173"/>
      <c r="P296" s="173"/>
      <c r="Q296" s="173"/>
      <c r="R296" s="173">
        <f t="shared" si="430"/>
        <v>2099.1999999999998</v>
      </c>
      <c r="S296" s="173">
        <f t="shared" si="430"/>
        <v>2099.1999999999998</v>
      </c>
      <c r="T296" s="173">
        <f t="shared" si="430"/>
        <v>2099.1999999999998</v>
      </c>
      <c r="U296" s="173"/>
      <c r="V296" s="173"/>
      <c r="W296" s="173"/>
      <c r="X296" s="173">
        <f t="shared" si="431"/>
        <v>2099.1999999999998</v>
      </c>
      <c r="Y296" s="173">
        <f t="shared" si="431"/>
        <v>2099.1999999999998</v>
      </c>
      <c r="Z296" s="173">
        <f t="shared" si="431"/>
        <v>2099.1999999999998</v>
      </c>
      <c r="AA296" s="225"/>
      <c r="AB296" s="173"/>
      <c r="AC296" s="173"/>
      <c r="AD296" s="173">
        <f t="shared" si="432"/>
        <v>2099.1999999999998</v>
      </c>
      <c r="AE296" s="173">
        <f t="shared" si="433"/>
        <v>2099.1999999999998</v>
      </c>
      <c r="AF296" s="173">
        <f t="shared" si="434"/>
        <v>2099.1999999999998</v>
      </c>
    </row>
    <row r="297" spans="1:32" s="2" customFormat="1" ht="121.5" customHeight="1" x14ac:dyDescent="0.25">
      <c r="A297" s="12">
        <v>919</v>
      </c>
      <c r="B297" s="72"/>
      <c r="C297" s="73">
        <v>19</v>
      </c>
      <c r="D297" s="198" t="s">
        <v>465</v>
      </c>
      <c r="E297" s="184" t="s">
        <v>555</v>
      </c>
      <c r="F297" s="172">
        <v>420762.1</v>
      </c>
      <c r="G297" s="172">
        <v>420762.1</v>
      </c>
      <c r="H297" s="172">
        <v>420762.1</v>
      </c>
      <c r="I297" s="172">
        <v>6157.3</v>
      </c>
      <c r="J297" s="172">
        <v>6157.3</v>
      </c>
      <c r="K297" s="172">
        <v>6157.3</v>
      </c>
      <c r="L297" s="173">
        <f t="shared" si="435"/>
        <v>426919.39999999997</v>
      </c>
      <c r="M297" s="173">
        <f t="shared" si="435"/>
        <v>426919.39999999997</v>
      </c>
      <c r="N297" s="173">
        <f t="shared" si="435"/>
        <v>426919.39999999997</v>
      </c>
      <c r="O297" s="173"/>
      <c r="P297" s="173"/>
      <c r="Q297" s="173"/>
      <c r="R297" s="173">
        <f t="shared" si="430"/>
        <v>426919.39999999997</v>
      </c>
      <c r="S297" s="173">
        <f t="shared" si="430"/>
        <v>426919.39999999997</v>
      </c>
      <c r="T297" s="173">
        <f t="shared" si="430"/>
        <v>426919.39999999997</v>
      </c>
      <c r="U297" s="173"/>
      <c r="V297" s="173"/>
      <c r="W297" s="173"/>
      <c r="X297" s="173">
        <f t="shared" si="431"/>
        <v>426919.39999999997</v>
      </c>
      <c r="Y297" s="173">
        <f t="shared" si="431"/>
        <v>426919.39999999997</v>
      </c>
      <c r="Z297" s="173">
        <f t="shared" si="431"/>
        <v>426919.39999999997</v>
      </c>
      <c r="AA297" s="225"/>
      <c r="AB297" s="173"/>
      <c r="AC297" s="173"/>
      <c r="AD297" s="173">
        <f t="shared" si="432"/>
        <v>426919.39999999997</v>
      </c>
      <c r="AE297" s="173">
        <f t="shared" si="433"/>
        <v>426919.39999999997</v>
      </c>
      <c r="AF297" s="173">
        <f t="shared" si="434"/>
        <v>426919.39999999997</v>
      </c>
    </row>
    <row r="298" spans="1:32" s="127" customFormat="1" ht="20.25" x14ac:dyDescent="0.3">
      <c r="A298" s="12"/>
      <c r="B298" s="72">
        <v>15</v>
      </c>
      <c r="C298" s="73"/>
      <c r="D298" s="14" t="s">
        <v>276</v>
      </c>
      <c r="E298" s="210" t="s">
        <v>196</v>
      </c>
      <c r="F298" s="186">
        <f>SUM(F299:F302)</f>
        <v>914778.6</v>
      </c>
      <c r="G298" s="186">
        <f t="shared" ref="G298:Z298" si="436">SUM(G299:G302)</f>
        <v>798147.29999999993</v>
      </c>
      <c r="H298" s="186">
        <f t="shared" si="436"/>
        <v>43667.7</v>
      </c>
      <c r="I298" s="186">
        <f t="shared" si="436"/>
        <v>0</v>
      </c>
      <c r="J298" s="186">
        <f t="shared" si="436"/>
        <v>0</v>
      </c>
      <c r="K298" s="186">
        <f t="shared" si="436"/>
        <v>0</v>
      </c>
      <c r="L298" s="187">
        <f t="shared" si="436"/>
        <v>914778.6</v>
      </c>
      <c r="M298" s="187">
        <f t="shared" si="436"/>
        <v>798147.29999999993</v>
      </c>
      <c r="N298" s="187">
        <f t="shared" si="436"/>
        <v>43667.7</v>
      </c>
      <c r="O298" s="187">
        <f t="shared" si="436"/>
        <v>0</v>
      </c>
      <c r="P298" s="187">
        <f t="shared" si="436"/>
        <v>0</v>
      </c>
      <c r="Q298" s="187">
        <f t="shared" si="436"/>
        <v>0</v>
      </c>
      <c r="R298" s="187">
        <f t="shared" si="436"/>
        <v>914778.6</v>
      </c>
      <c r="S298" s="187">
        <f t="shared" si="436"/>
        <v>798147.29999999993</v>
      </c>
      <c r="T298" s="187">
        <f t="shared" si="436"/>
        <v>43667.7</v>
      </c>
      <c r="U298" s="187">
        <f t="shared" si="436"/>
        <v>0</v>
      </c>
      <c r="V298" s="187">
        <f t="shared" si="436"/>
        <v>0</v>
      </c>
      <c r="W298" s="187">
        <f t="shared" si="436"/>
        <v>0</v>
      </c>
      <c r="X298" s="187">
        <f t="shared" si="436"/>
        <v>914778.6</v>
      </c>
      <c r="Y298" s="187">
        <f t="shared" si="436"/>
        <v>798147.29999999993</v>
      </c>
      <c r="Z298" s="187">
        <f t="shared" si="436"/>
        <v>43667.7</v>
      </c>
      <c r="AA298" s="227">
        <f t="shared" ref="AA298:AF298" si="437">SUM(AA299:AA302)</f>
        <v>0</v>
      </c>
      <c r="AB298" s="187">
        <f t="shared" si="437"/>
        <v>0</v>
      </c>
      <c r="AC298" s="187">
        <f t="shared" si="437"/>
        <v>0</v>
      </c>
      <c r="AD298" s="187">
        <f t="shared" si="437"/>
        <v>914778.6</v>
      </c>
      <c r="AE298" s="187">
        <f t="shared" si="437"/>
        <v>798147.29999999993</v>
      </c>
      <c r="AF298" s="187">
        <f t="shared" si="437"/>
        <v>43667.7</v>
      </c>
    </row>
    <row r="299" spans="1:32" s="2" customFormat="1" ht="75" x14ac:dyDescent="0.25">
      <c r="A299" s="12">
        <v>855</v>
      </c>
      <c r="B299" s="72"/>
      <c r="C299" s="73">
        <v>1</v>
      </c>
      <c r="D299" s="170" t="s">
        <v>277</v>
      </c>
      <c r="E299" s="184" t="s">
        <v>197</v>
      </c>
      <c r="F299" s="172">
        <v>871109.5</v>
      </c>
      <c r="G299" s="172">
        <v>754478.2</v>
      </c>
      <c r="H299" s="172">
        <v>0</v>
      </c>
      <c r="I299" s="172"/>
      <c r="J299" s="172"/>
      <c r="K299" s="172"/>
      <c r="L299" s="173">
        <f t="shared" si="435"/>
        <v>871109.5</v>
      </c>
      <c r="M299" s="173">
        <f t="shared" si="435"/>
        <v>754478.2</v>
      </c>
      <c r="N299" s="173">
        <f t="shared" si="435"/>
        <v>0</v>
      </c>
      <c r="O299" s="173"/>
      <c r="P299" s="173"/>
      <c r="Q299" s="173"/>
      <c r="R299" s="173">
        <f t="shared" ref="R299:T301" si="438">L299+O299</f>
        <v>871109.5</v>
      </c>
      <c r="S299" s="173">
        <f t="shared" si="438"/>
        <v>754478.2</v>
      </c>
      <c r="T299" s="173">
        <f t="shared" si="438"/>
        <v>0</v>
      </c>
      <c r="U299" s="173"/>
      <c r="V299" s="173"/>
      <c r="W299" s="173"/>
      <c r="X299" s="173">
        <f t="shared" ref="X299:Z301" si="439">R299+U299</f>
        <v>871109.5</v>
      </c>
      <c r="Y299" s="173">
        <f t="shared" si="439"/>
        <v>754478.2</v>
      </c>
      <c r="Z299" s="173">
        <f t="shared" si="439"/>
        <v>0</v>
      </c>
      <c r="AA299" s="225"/>
      <c r="AB299" s="173"/>
      <c r="AC299" s="173"/>
      <c r="AD299" s="173">
        <f t="shared" ref="AD299:AD301" si="440">X299+AA299</f>
        <v>871109.5</v>
      </c>
      <c r="AE299" s="173">
        <f t="shared" ref="AE299:AE301" si="441">Y299+AB299</f>
        <v>754478.2</v>
      </c>
      <c r="AF299" s="173">
        <f t="shared" ref="AF299:AF301" si="442">Z299+AC299</f>
        <v>0</v>
      </c>
    </row>
    <row r="300" spans="1:32" s="2" customFormat="1" ht="83.25" customHeight="1" x14ac:dyDescent="0.25">
      <c r="A300" s="12">
        <v>911</v>
      </c>
      <c r="B300" s="72"/>
      <c r="C300" s="73">
        <v>3</v>
      </c>
      <c r="D300" s="170" t="s">
        <v>466</v>
      </c>
      <c r="E300" s="184" t="s">
        <v>326</v>
      </c>
      <c r="F300" s="172">
        <v>43669.1</v>
      </c>
      <c r="G300" s="172">
        <v>43669.1</v>
      </c>
      <c r="H300" s="172">
        <v>43667.7</v>
      </c>
      <c r="I300" s="172"/>
      <c r="J300" s="172"/>
      <c r="K300" s="172"/>
      <c r="L300" s="173">
        <f t="shared" si="435"/>
        <v>43669.1</v>
      </c>
      <c r="M300" s="173">
        <f t="shared" si="435"/>
        <v>43669.1</v>
      </c>
      <c r="N300" s="173">
        <f t="shared" si="435"/>
        <v>43667.7</v>
      </c>
      <c r="O300" s="173"/>
      <c r="P300" s="173"/>
      <c r="Q300" s="173"/>
      <c r="R300" s="173">
        <f t="shared" si="438"/>
        <v>43669.1</v>
      </c>
      <c r="S300" s="173">
        <f t="shared" si="438"/>
        <v>43669.1</v>
      </c>
      <c r="T300" s="173">
        <f t="shared" si="438"/>
        <v>43667.7</v>
      </c>
      <c r="U300" s="173"/>
      <c r="V300" s="173"/>
      <c r="W300" s="173"/>
      <c r="X300" s="173">
        <f t="shared" si="439"/>
        <v>43669.1</v>
      </c>
      <c r="Y300" s="173">
        <f t="shared" si="439"/>
        <v>43669.1</v>
      </c>
      <c r="Z300" s="173">
        <f t="shared" si="439"/>
        <v>43667.7</v>
      </c>
      <c r="AA300" s="225"/>
      <c r="AB300" s="173"/>
      <c r="AC300" s="173"/>
      <c r="AD300" s="173">
        <f t="shared" si="440"/>
        <v>43669.1</v>
      </c>
      <c r="AE300" s="173">
        <f t="shared" si="441"/>
        <v>43669.1</v>
      </c>
      <c r="AF300" s="173">
        <f t="shared" si="442"/>
        <v>43667.7</v>
      </c>
    </row>
    <row r="301" spans="1:32" s="2" customFormat="1" ht="56.25" hidden="1" x14ac:dyDescent="0.25">
      <c r="A301" s="12"/>
      <c r="B301" s="72"/>
      <c r="C301" s="73"/>
      <c r="D301" s="208" t="s">
        <v>329</v>
      </c>
      <c r="E301" s="194" t="s">
        <v>330</v>
      </c>
      <c r="F301" s="172"/>
      <c r="G301" s="172"/>
      <c r="H301" s="172"/>
      <c r="I301" s="172"/>
      <c r="J301" s="172"/>
      <c r="K301" s="172"/>
      <c r="L301" s="173">
        <f t="shared" si="435"/>
        <v>0</v>
      </c>
      <c r="M301" s="173">
        <f t="shared" si="435"/>
        <v>0</v>
      </c>
      <c r="N301" s="173">
        <f t="shared" si="435"/>
        <v>0</v>
      </c>
      <c r="O301" s="173"/>
      <c r="P301" s="173"/>
      <c r="Q301" s="173"/>
      <c r="R301" s="173">
        <f t="shared" si="438"/>
        <v>0</v>
      </c>
      <c r="S301" s="173">
        <f t="shared" si="438"/>
        <v>0</v>
      </c>
      <c r="T301" s="173">
        <f t="shared" si="438"/>
        <v>0</v>
      </c>
      <c r="U301" s="173"/>
      <c r="V301" s="173"/>
      <c r="W301" s="173"/>
      <c r="X301" s="173">
        <f t="shared" si="439"/>
        <v>0</v>
      </c>
      <c r="Y301" s="173">
        <f t="shared" si="439"/>
        <v>0</v>
      </c>
      <c r="Z301" s="173">
        <f t="shared" si="439"/>
        <v>0</v>
      </c>
      <c r="AA301" s="225"/>
      <c r="AB301" s="173"/>
      <c r="AC301" s="173"/>
      <c r="AD301" s="173">
        <f t="shared" si="440"/>
        <v>0</v>
      </c>
      <c r="AE301" s="173">
        <f t="shared" si="441"/>
        <v>0</v>
      </c>
      <c r="AF301" s="173">
        <f t="shared" si="442"/>
        <v>0</v>
      </c>
    </row>
    <row r="302" spans="1:32" s="22" customFormat="1" ht="56.25" hidden="1" x14ac:dyDescent="0.25">
      <c r="A302" s="17"/>
      <c r="B302" s="72"/>
      <c r="C302" s="73"/>
      <c r="D302" s="208" t="s">
        <v>327</v>
      </c>
      <c r="E302" s="214" t="s">
        <v>335</v>
      </c>
      <c r="F302" s="172">
        <f>SUM(F303:F306)</f>
        <v>0</v>
      </c>
      <c r="G302" s="172">
        <f t="shared" ref="G302:Z302" si="443">SUM(G303:G306)</f>
        <v>0</v>
      </c>
      <c r="H302" s="172">
        <f t="shared" si="443"/>
        <v>0</v>
      </c>
      <c r="I302" s="172">
        <f t="shared" si="443"/>
        <v>0</v>
      </c>
      <c r="J302" s="172">
        <f t="shared" si="443"/>
        <v>0</v>
      </c>
      <c r="K302" s="172">
        <f t="shared" si="443"/>
        <v>0</v>
      </c>
      <c r="L302" s="172">
        <f t="shared" si="443"/>
        <v>0</v>
      </c>
      <c r="M302" s="172">
        <f t="shared" si="443"/>
        <v>0</v>
      </c>
      <c r="N302" s="172">
        <f t="shared" si="443"/>
        <v>0</v>
      </c>
      <c r="O302" s="172">
        <f t="shared" si="443"/>
        <v>0</v>
      </c>
      <c r="P302" s="172">
        <f t="shared" si="443"/>
        <v>0</v>
      </c>
      <c r="Q302" s="172">
        <f t="shared" si="443"/>
        <v>0</v>
      </c>
      <c r="R302" s="172">
        <f t="shared" si="443"/>
        <v>0</v>
      </c>
      <c r="S302" s="172">
        <f t="shared" si="443"/>
        <v>0</v>
      </c>
      <c r="T302" s="172">
        <f t="shared" si="443"/>
        <v>0</v>
      </c>
      <c r="U302" s="172">
        <f t="shared" si="443"/>
        <v>0</v>
      </c>
      <c r="V302" s="172">
        <f t="shared" si="443"/>
        <v>0</v>
      </c>
      <c r="W302" s="172">
        <f t="shared" si="443"/>
        <v>0</v>
      </c>
      <c r="X302" s="173">
        <f t="shared" si="443"/>
        <v>0</v>
      </c>
      <c r="Y302" s="173">
        <f t="shared" si="443"/>
        <v>0</v>
      </c>
      <c r="Z302" s="173">
        <f t="shared" si="443"/>
        <v>0</v>
      </c>
      <c r="AA302" s="225">
        <f t="shared" ref="AA302:AF302" si="444">SUM(AA303:AA306)</f>
        <v>0</v>
      </c>
      <c r="AB302" s="173">
        <f t="shared" si="444"/>
        <v>0</v>
      </c>
      <c r="AC302" s="173">
        <f t="shared" si="444"/>
        <v>0</v>
      </c>
      <c r="AD302" s="173">
        <f t="shared" si="444"/>
        <v>0</v>
      </c>
      <c r="AE302" s="173">
        <f t="shared" si="444"/>
        <v>0</v>
      </c>
      <c r="AF302" s="173">
        <f t="shared" si="444"/>
        <v>0</v>
      </c>
    </row>
    <row r="303" spans="1:32" s="2" customFormat="1" ht="93.75" hidden="1" x14ac:dyDescent="0.25">
      <c r="A303" s="12"/>
      <c r="B303" s="72"/>
      <c r="C303" s="73"/>
      <c r="D303" s="215">
        <v>390002211</v>
      </c>
      <c r="E303" s="194" t="s">
        <v>338</v>
      </c>
      <c r="F303" s="172"/>
      <c r="G303" s="172"/>
      <c r="H303" s="172"/>
      <c r="I303" s="172"/>
      <c r="J303" s="172"/>
      <c r="K303" s="172"/>
      <c r="L303" s="172">
        <f t="shared" si="435"/>
        <v>0</v>
      </c>
      <c r="M303" s="172">
        <f t="shared" si="435"/>
        <v>0</v>
      </c>
      <c r="N303" s="172">
        <f t="shared" si="435"/>
        <v>0</v>
      </c>
      <c r="O303" s="172"/>
      <c r="P303" s="172"/>
      <c r="Q303" s="172"/>
      <c r="R303" s="172">
        <f t="shared" ref="R303:T306" si="445">L303+O303</f>
        <v>0</v>
      </c>
      <c r="S303" s="172">
        <f t="shared" si="445"/>
        <v>0</v>
      </c>
      <c r="T303" s="172">
        <f t="shared" si="445"/>
        <v>0</v>
      </c>
      <c r="U303" s="172"/>
      <c r="V303" s="172"/>
      <c r="W303" s="172"/>
      <c r="X303" s="173">
        <f t="shared" ref="X303:Z306" si="446">R303+U303</f>
        <v>0</v>
      </c>
      <c r="Y303" s="173">
        <f t="shared" si="446"/>
        <v>0</v>
      </c>
      <c r="Z303" s="173">
        <f t="shared" si="446"/>
        <v>0</v>
      </c>
      <c r="AA303" s="225"/>
      <c r="AB303" s="173"/>
      <c r="AC303" s="173"/>
      <c r="AD303" s="173">
        <f t="shared" ref="AD303:AD306" si="447">X303+AA303</f>
        <v>0</v>
      </c>
      <c r="AE303" s="173">
        <f t="shared" ref="AE303:AE306" si="448">Y303+AB303</f>
        <v>0</v>
      </c>
      <c r="AF303" s="173">
        <f t="shared" ref="AF303:AF306" si="449">Z303+AC303</f>
        <v>0</v>
      </c>
    </row>
    <row r="304" spans="1:32" s="22" customFormat="1" ht="56.25" hidden="1" x14ac:dyDescent="0.25">
      <c r="A304" s="12">
        <v>900</v>
      </c>
      <c r="B304" s="72"/>
      <c r="C304" s="73"/>
      <c r="D304" s="215" t="s">
        <v>336</v>
      </c>
      <c r="E304" s="216" t="s">
        <v>337</v>
      </c>
      <c r="F304" s="172"/>
      <c r="G304" s="172"/>
      <c r="H304" s="172"/>
      <c r="I304" s="172"/>
      <c r="J304" s="172"/>
      <c r="K304" s="172"/>
      <c r="L304" s="172">
        <f t="shared" si="435"/>
        <v>0</v>
      </c>
      <c r="M304" s="172">
        <f t="shared" si="435"/>
        <v>0</v>
      </c>
      <c r="N304" s="172">
        <f t="shared" si="435"/>
        <v>0</v>
      </c>
      <c r="O304" s="172"/>
      <c r="P304" s="172"/>
      <c r="Q304" s="172"/>
      <c r="R304" s="172">
        <f t="shared" si="445"/>
        <v>0</v>
      </c>
      <c r="S304" s="172">
        <f t="shared" si="445"/>
        <v>0</v>
      </c>
      <c r="T304" s="172">
        <f t="shared" si="445"/>
        <v>0</v>
      </c>
      <c r="U304" s="172"/>
      <c r="V304" s="172"/>
      <c r="W304" s="172"/>
      <c r="X304" s="173">
        <f t="shared" si="446"/>
        <v>0</v>
      </c>
      <c r="Y304" s="173">
        <f t="shared" si="446"/>
        <v>0</v>
      </c>
      <c r="Z304" s="173">
        <f t="shared" si="446"/>
        <v>0</v>
      </c>
      <c r="AA304" s="225"/>
      <c r="AB304" s="173"/>
      <c r="AC304" s="173"/>
      <c r="AD304" s="173">
        <f t="shared" si="447"/>
        <v>0</v>
      </c>
      <c r="AE304" s="173">
        <f t="shared" si="448"/>
        <v>0</v>
      </c>
      <c r="AF304" s="173">
        <f t="shared" si="449"/>
        <v>0</v>
      </c>
    </row>
    <row r="305" spans="1:32" s="2" customFormat="1" ht="37.5" hidden="1" x14ac:dyDescent="0.25">
      <c r="A305" s="12"/>
      <c r="B305" s="72"/>
      <c r="C305" s="73"/>
      <c r="D305" s="215" t="s">
        <v>341</v>
      </c>
      <c r="E305" s="216" t="s">
        <v>340</v>
      </c>
      <c r="F305" s="172"/>
      <c r="G305" s="172"/>
      <c r="H305" s="172"/>
      <c r="I305" s="172"/>
      <c r="J305" s="172"/>
      <c r="K305" s="172"/>
      <c r="L305" s="172">
        <f t="shared" si="435"/>
        <v>0</v>
      </c>
      <c r="M305" s="172">
        <f t="shared" si="435"/>
        <v>0</v>
      </c>
      <c r="N305" s="172">
        <f t="shared" si="435"/>
        <v>0</v>
      </c>
      <c r="O305" s="172"/>
      <c r="P305" s="172"/>
      <c r="Q305" s="172"/>
      <c r="R305" s="172">
        <f t="shared" si="445"/>
        <v>0</v>
      </c>
      <c r="S305" s="172">
        <f t="shared" si="445"/>
        <v>0</v>
      </c>
      <c r="T305" s="172">
        <f t="shared" si="445"/>
        <v>0</v>
      </c>
      <c r="U305" s="172"/>
      <c r="V305" s="172"/>
      <c r="W305" s="172"/>
      <c r="X305" s="173">
        <f t="shared" si="446"/>
        <v>0</v>
      </c>
      <c r="Y305" s="173">
        <f t="shared" si="446"/>
        <v>0</v>
      </c>
      <c r="Z305" s="173">
        <f t="shared" si="446"/>
        <v>0</v>
      </c>
      <c r="AA305" s="225"/>
      <c r="AB305" s="173"/>
      <c r="AC305" s="173"/>
      <c r="AD305" s="173">
        <f t="shared" si="447"/>
        <v>0</v>
      </c>
      <c r="AE305" s="173">
        <f t="shared" si="448"/>
        <v>0</v>
      </c>
      <c r="AF305" s="173">
        <f t="shared" si="449"/>
        <v>0</v>
      </c>
    </row>
    <row r="306" spans="1:32" s="2" customFormat="1" ht="20.25" hidden="1" x14ac:dyDescent="0.25">
      <c r="A306" s="12"/>
      <c r="B306" s="72"/>
      <c r="C306" s="73"/>
      <c r="D306" s="215" t="s">
        <v>367</v>
      </c>
      <c r="E306" s="216" t="s">
        <v>368</v>
      </c>
      <c r="F306" s="172"/>
      <c r="G306" s="172"/>
      <c r="H306" s="172"/>
      <c r="I306" s="172"/>
      <c r="J306" s="172"/>
      <c r="K306" s="172"/>
      <c r="L306" s="172">
        <f t="shared" si="435"/>
        <v>0</v>
      </c>
      <c r="M306" s="172">
        <f t="shared" si="435"/>
        <v>0</v>
      </c>
      <c r="N306" s="172">
        <f t="shared" si="435"/>
        <v>0</v>
      </c>
      <c r="O306" s="172"/>
      <c r="P306" s="172"/>
      <c r="Q306" s="172"/>
      <c r="R306" s="172">
        <f t="shared" si="445"/>
        <v>0</v>
      </c>
      <c r="S306" s="172">
        <f t="shared" si="445"/>
        <v>0</v>
      </c>
      <c r="T306" s="172">
        <f t="shared" si="445"/>
        <v>0</v>
      </c>
      <c r="U306" s="172"/>
      <c r="V306" s="172"/>
      <c r="W306" s="172"/>
      <c r="X306" s="173">
        <f t="shared" si="446"/>
        <v>0</v>
      </c>
      <c r="Y306" s="173">
        <f t="shared" si="446"/>
        <v>0</v>
      </c>
      <c r="Z306" s="173">
        <f t="shared" si="446"/>
        <v>0</v>
      </c>
      <c r="AA306" s="225"/>
      <c r="AB306" s="173"/>
      <c r="AC306" s="173"/>
      <c r="AD306" s="173">
        <f t="shared" si="447"/>
        <v>0</v>
      </c>
      <c r="AE306" s="173">
        <f t="shared" si="448"/>
        <v>0</v>
      </c>
      <c r="AF306" s="173">
        <f t="shared" si="449"/>
        <v>0</v>
      </c>
    </row>
    <row r="307" spans="1:32" s="127" customFormat="1" ht="37.5" x14ac:dyDescent="0.25">
      <c r="A307" s="12"/>
      <c r="B307" s="72"/>
      <c r="C307" s="73"/>
      <c r="D307" s="14" t="s">
        <v>333</v>
      </c>
      <c r="E307" s="188" t="s">
        <v>278</v>
      </c>
      <c r="F307" s="186">
        <f t="shared" ref="F307:Z307" si="450">F308+F309</f>
        <v>407.9</v>
      </c>
      <c r="G307" s="186">
        <f t="shared" si="450"/>
        <v>0</v>
      </c>
      <c r="H307" s="186">
        <f t="shared" si="450"/>
        <v>0</v>
      </c>
      <c r="I307" s="186">
        <f t="shared" si="450"/>
        <v>0</v>
      </c>
      <c r="J307" s="186">
        <f t="shared" si="450"/>
        <v>0</v>
      </c>
      <c r="K307" s="186">
        <f t="shared" si="450"/>
        <v>0</v>
      </c>
      <c r="L307" s="187">
        <f t="shared" si="450"/>
        <v>407.9</v>
      </c>
      <c r="M307" s="187">
        <f t="shared" si="450"/>
        <v>0</v>
      </c>
      <c r="N307" s="187">
        <f t="shared" si="450"/>
        <v>0</v>
      </c>
      <c r="O307" s="187">
        <f t="shared" si="450"/>
        <v>0</v>
      </c>
      <c r="P307" s="187">
        <f t="shared" si="450"/>
        <v>0</v>
      </c>
      <c r="Q307" s="187">
        <f t="shared" si="450"/>
        <v>0</v>
      </c>
      <c r="R307" s="187">
        <f t="shared" si="450"/>
        <v>407.9</v>
      </c>
      <c r="S307" s="187">
        <f t="shared" si="450"/>
        <v>0</v>
      </c>
      <c r="T307" s="187">
        <f t="shared" si="450"/>
        <v>0</v>
      </c>
      <c r="U307" s="187">
        <f t="shared" si="450"/>
        <v>0</v>
      </c>
      <c r="V307" s="187">
        <f t="shared" si="450"/>
        <v>0</v>
      </c>
      <c r="W307" s="187">
        <f t="shared" si="450"/>
        <v>0</v>
      </c>
      <c r="X307" s="187">
        <f t="shared" si="450"/>
        <v>407.9</v>
      </c>
      <c r="Y307" s="187">
        <f t="shared" si="450"/>
        <v>0</v>
      </c>
      <c r="Z307" s="187">
        <f t="shared" si="450"/>
        <v>0</v>
      </c>
      <c r="AA307" s="227">
        <f t="shared" ref="AA307:AF307" si="451">AA308+AA309</f>
        <v>1296.8</v>
      </c>
      <c r="AB307" s="187">
        <f t="shared" si="451"/>
        <v>555.79999999999995</v>
      </c>
      <c r="AC307" s="187">
        <f t="shared" si="451"/>
        <v>0</v>
      </c>
      <c r="AD307" s="187">
        <f t="shared" si="451"/>
        <v>1704.6999999999998</v>
      </c>
      <c r="AE307" s="187">
        <f t="shared" si="451"/>
        <v>555.79999999999995</v>
      </c>
      <c r="AF307" s="187">
        <f t="shared" si="451"/>
        <v>0</v>
      </c>
    </row>
    <row r="308" spans="1:32" s="127" customFormat="1" ht="43.5" customHeight="1" x14ac:dyDescent="0.25">
      <c r="A308" s="19" t="s">
        <v>591</v>
      </c>
      <c r="B308" s="72"/>
      <c r="C308" s="73"/>
      <c r="D308" s="14" t="s">
        <v>334</v>
      </c>
      <c r="E308" s="217" t="s">
        <v>198</v>
      </c>
      <c r="F308" s="172">
        <v>407.9</v>
      </c>
      <c r="G308" s="172">
        <v>0</v>
      </c>
      <c r="H308" s="172">
        <v>0</v>
      </c>
      <c r="I308" s="172"/>
      <c r="J308" s="172"/>
      <c r="K308" s="172"/>
      <c r="L308" s="173">
        <f t="shared" si="435"/>
        <v>407.9</v>
      </c>
      <c r="M308" s="173">
        <f t="shared" si="435"/>
        <v>0</v>
      </c>
      <c r="N308" s="173">
        <f t="shared" si="435"/>
        <v>0</v>
      </c>
      <c r="O308" s="173"/>
      <c r="P308" s="173"/>
      <c r="Q308" s="173"/>
      <c r="R308" s="173">
        <f t="shared" ref="R308:T309" si="452">L308+O308</f>
        <v>407.9</v>
      </c>
      <c r="S308" s="173">
        <f t="shared" si="452"/>
        <v>0</v>
      </c>
      <c r="T308" s="173">
        <f t="shared" si="452"/>
        <v>0</v>
      </c>
      <c r="U308" s="173"/>
      <c r="V308" s="173"/>
      <c r="W308" s="173"/>
      <c r="X308" s="173">
        <f t="shared" ref="X308:Z309" si="453">R308+U308</f>
        <v>407.9</v>
      </c>
      <c r="Y308" s="173">
        <f t="shared" si="453"/>
        <v>0</v>
      </c>
      <c r="Z308" s="173">
        <f t="shared" si="453"/>
        <v>0</v>
      </c>
      <c r="AA308" s="225">
        <v>1296.8</v>
      </c>
      <c r="AB308" s="173">
        <v>555.79999999999995</v>
      </c>
      <c r="AC308" s="173"/>
      <c r="AD308" s="173">
        <f t="shared" ref="AD308:AD309" si="454">X308+AA308</f>
        <v>1704.6999999999998</v>
      </c>
      <c r="AE308" s="173">
        <f t="shared" ref="AE308:AE309" si="455">Y308+AB308</f>
        <v>555.79999999999995</v>
      </c>
      <c r="AF308" s="173">
        <f t="shared" ref="AF308:AF309" si="456">Z308+AC308</f>
        <v>0</v>
      </c>
    </row>
    <row r="309" spans="1:32" s="129" customFormat="1" ht="56.25" hidden="1" x14ac:dyDescent="0.25">
      <c r="A309" s="12">
        <v>915</v>
      </c>
      <c r="B309" s="72"/>
      <c r="C309" s="73"/>
      <c r="D309" s="120" t="s">
        <v>371</v>
      </c>
      <c r="E309" s="128" t="s">
        <v>372</v>
      </c>
      <c r="F309" s="88"/>
      <c r="G309" s="88"/>
      <c r="H309" s="88"/>
      <c r="I309" s="88"/>
      <c r="J309" s="88"/>
      <c r="K309" s="88"/>
      <c r="L309" s="88">
        <f t="shared" si="435"/>
        <v>0</v>
      </c>
      <c r="M309" s="88">
        <f t="shared" si="435"/>
        <v>0</v>
      </c>
      <c r="N309" s="88">
        <f t="shared" si="435"/>
        <v>0</v>
      </c>
      <c r="O309" s="88"/>
      <c r="P309" s="88"/>
      <c r="Q309" s="88"/>
      <c r="R309" s="88">
        <f t="shared" si="452"/>
        <v>0</v>
      </c>
      <c r="S309" s="88">
        <f t="shared" si="452"/>
        <v>0</v>
      </c>
      <c r="T309" s="88">
        <f t="shared" si="452"/>
        <v>0</v>
      </c>
      <c r="U309" s="88"/>
      <c r="V309" s="88"/>
      <c r="W309" s="88"/>
      <c r="X309" s="60">
        <f t="shared" si="453"/>
        <v>0</v>
      </c>
      <c r="Y309" s="60">
        <f t="shared" si="453"/>
        <v>0</v>
      </c>
      <c r="Z309" s="60">
        <f t="shared" si="453"/>
        <v>0</v>
      </c>
      <c r="AA309" s="273"/>
      <c r="AB309" s="60"/>
      <c r="AC309" s="60"/>
      <c r="AD309" s="60">
        <f t="shared" si="454"/>
        <v>0</v>
      </c>
      <c r="AE309" s="60">
        <f t="shared" si="455"/>
        <v>0</v>
      </c>
      <c r="AF309" s="60">
        <f t="shared" si="456"/>
        <v>0</v>
      </c>
    </row>
    <row r="310" spans="1:32" s="22" customFormat="1" ht="20.25" x14ac:dyDescent="0.25">
      <c r="A310" s="17"/>
      <c r="B310" s="72"/>
      <c r="C310" s="73"/>
      <c r="D310" s="170" t="s">
        <v>279</v>
      </c>
      <c r="E310" s="188" t="s">
        <v>199</v>
      </c>
      <c r="F310" s="186">
        <f>F311</f>
        <v>1180.0999999999999</v>
      </c>
      <c r="G310" s="186">
        <f>G311</f>
        <v>1419.6</v>
      </c>
      <c r="H310" s="186">
        <f>H311</f>
        <v>1818.8999999999999</v>
      </c>
      <c r="I310" s="186">
        <f t="shared" ref="I310:AF310" si="457">I311</f>
        <v>-52</v>
      </c>
      <c r="J310" s="186">
        <f t="shared" si="457"/>
        <v>0</v>
      </c>
      <c r="K310" s="186">
        <f t="shared" si="457"/>
        <v>0</v>
      </c>
      <c r="L310" s="187">
        <f t="shared" si="457"/>
        <v>1128.0999999999999</v>
      </c>
      <c r="M310" s="187">
        <f t="shared" si="457"/>
        <v>1419.6</v>
      </c>
      <c r="N310" s="187">
        <f t="shared" si="457"/>
        <v>1818.8999999999999</v>
      </c>
      <c r="O310" s="187">
        <f t="shared" si="457"/>
        <v>0</v>
      </c>
      <c r="P310" s="187">
        <f t="shared" si="457"/>
        <v>0</v>
      </c>
      <c r="Q310" s="187">
        <f t="shared" si="457"/>
        <v>0</v>
      </c>
      <c r="R310" s="187">
        <f t="shared" si="457"/>
        <v>1128.0999999999999</v>
      </c>
      <c r="S310" s="187">
        <f t="shared" si="457"/>
        <v>1419.6</v>
      </c>
      <c r="T310" s="187">
        <f t="shared" si="457"/>
        <v>1818.8999999999999</v>
      </c>
      <c r="U310" s="187">
        <f t="shared" si="457"/>
        <v>4200</v>
      </c>
      <c r="V310" s="187">
        <f t="shared" si="457"/>
        <v>0</v>
      </c>
      <c r="W310" s="187">
        <f t="shared" si="457"/>
        <v>0</v>
      </c>
      <c r="X310" s="187">
        <f t="shared" si="457"/>
        <v>5328.1</v>
      </c>
      <c r="Y310" s="187">
        <f t="shared" si="457"/>
        <v>1419.6</v>
      </c>
      <c r="Z310" s="187">
        <f t="shared" si="457"/>
        <v>1818.8999999999999</v>
      </c>
      <c r="AA310" s="227">
        <f t="shared" si="457"/>
        <v>0</v>
      </c>
      <c r="AB310" s="187">
        <f t="shared" si="457"/>
        <v>0</v>
      </c>
      <c r="AC310" s="187">
        <f t="shared" si="457"/>
        <v>0</v>
      </c>
      <c r="AD310" s="187">
        <f t="shared" si="457"/>
        <v>5328.1</v>
      </c>
      <c r="AE310" s="187">
        <f t="shared" si="457"/>
        <v>1419.6</v>
      </c>
      <c r="AF310" s="187">
        <f t="shared" si="457"/>
        <v>1818.8999999999999</v>
      </c>
    </row>
    <row r="311" spans="1:32" s="22" customFormat="1" ht="37.5" x14ac:dyDescent="0.25">
      <c r="A311" s="17"/>
      <c r="B311" s="72"/>
      <c r="C311" s="73"/>
      <c r="D311" s="170" t="s">
        <v>467</v>
      </c>
      <c r="E311" s="171" t="s">
        <v>200</v>
      </c>
      <c r="F311" s="172">
        <f>F312+F313+F314+F315</f>
        <v>1180.0999999999999</v>
      </c>
      <c r="G311" s="172">
        <f>G312+G313+G314+G315</f>
        <v>1419.6</v>
      </c>
      <c r="H311" s="172">
        <f>H312+H313+H314+H315</f>
        <v>1818.8999999999999</v>
      </c>
      <c r="I311" s="172">
        <f t="shared" ref="I311:Q311" si="458">I312+I313+I314+I315</f>
        <v>-52</v>
      </c>
      <c r="J311" s="172">
        <f t="shared" si="458"/>
        <v>0</v>
      </c>
      <c r="K311" s="172">
        <f t="shared" si="458"/>
        <v>0</v>
      </c>
      <c r="L311" s="173">
        <f>L312+L313+L314+L315</f>
        <v>1128.0999999999999</v>
      </c>
      <c r="M311" s="173">
        <f t="shared" si="458"/>
        <v>1419.6</v>
      </c>
      <c r="N311" s="173">
        <f t="shared" si="458"/>
        <v>1818.8999999999999</v>
      </c>
      <c r="O311" s="173">
        <f t="shared" si="458"/>
        <v>0</v>
      </c>
      <c r="P311" s="173">
        <f t="shared" si="458"/>
        <v>0</v>
      </c>
      <c r="Q311" s="173">
        <f t="shared" si="458"/>
        <v>0</v>
      </c>
      <c r="R311" s="173">
        <f>R312+R313+R314+R315</f>
        <v>1128.0999999999999</v>
      </c>
      <c r="S311" s="173">
        <f t="shared" ref="S311:W311" si="459">S312+S313+S314+S315</f>
        <v>1419.6</v>
      </c>
      <c r="T311" s="173">
        <f t="shared" si="459"/>
        <v>1818.8999999999999</v>
      </c>
      <c r="U311" s="173">
        <f t="shared" si="459"/>
        <v>4200</v>
      </c>
      <c r="V311" s="173">
        <f t="shared" si="459"/>
        <v>0</v>
      </c>
      <c r="W311" s="173">
        <f t="shared" si="459"/>
        <v>0</v>
      </c>
      <c r="X311" s="173">
        <f>X312+X313+X314+X315</f>
        <v>5328.1</v>
      </c>
      <c r="Y311" s="173">
        <f t="shared" ref="Y311:AC311" si="460">Y312+Y313+Y314+Y315</f>
        <v>1419.6</v>
      </c>
      <c r="Z311" s="173">
        <f t="shared" si="460"/>
        <v>1818.8999999999999</v>
      </c>
      <c r="AA311" s="225">
        <f t="shared" si="460"/>
        <v>0</v>
      </c>
      <c r="AB311" s="173">
        <f t="shared" si="460"/>
        <v>0</v>
      </c>
      <c r="AC311" s="173">
        <f t="shared" si="460"/>
        <v>0</v>
      </c>
      <c r="AD311" s="173">
        <f>AD312+AD313+AD314+AD315</f>
        <v>5328.1</v>
      </c>
      <c r="AE311" s="173">
        <f t="shared" ref="AE311:AF311" si="461">AE312+AE313+AE314+AE315</f>
        <v>1419.6</v>
      </c>
      <c r="AF311" s="173">
        <f t="shared" si="461"/>
        <v>1818.8999999999999</v>
      </c>
    </row>
    <row r="312" spans="1:32" s="22" customFormat="1" ht="37.5" x14ac:dyDescent="0.3">
      <c r="A312" s="165">
        <v>955</v>
      </c>
      <c r="B312" s="17"/>
      <c r="C312" s="164"/>
      <c r="D312" s="170" t="s">
        <v>418</v>
      </c>
      <c r="E312" s="171" t="s">
        <v>200</v>
      </c>
      <c r="F312" s="173"/>
      <c r="G312" s="173"/>
      <c r="H312" s="173"/>
      <c r="I312" s="173"/>
      <c r="J312" s="173"/>
      <c r="K312" s="173"/>
      <c r="L312" s="173">
        <f t="shared" si="435"/>
        <v>0</v>
      </c>
      <c r="M312" s="173">
        <f t="shared" si="435"/>
        <v>0</v>
      </c>
      <c r="N312" s="173">
        <f t="shared" si="435"/>
        <v>0</v>
      </c>
      <c r="O312" s="173"/>
      <c r="P312" s="173"/>
      <c r="Q312" s="173"/>
      <c r="R312" s="173">
        <f t="shared" ref="R312:T319" si="462">L312+O312</f>
        <v>0</v>
      </c>
      <c r="S312" s="173">
        <f t="shared" si="462"/>
        <v>0</v>
      </c>
      <c r="T312" s="173">
        <f t="shared" si="462"/>
        <v>0</v>
      </c>
      <c r="U312" s="173">
        <v>4200</v>
      </c>
      <c r="V312" s="173"/>
      <c r="W312" s="173"/>
      <c r="X312" s="173">
        <f t="shared" ref="X312:Z319" si="463">R312+U312</f>
        <v>4200</v>
      </c>
      <c r="Y312" s="173">
        <f t="shared" si="463"/>
        <v>0</v>
      </c>
      <c r="Z312" s="173">
        <f t="shared" si="463"/>
        <v>0</v>
      </c>
      <c r="AA312" s="225"/>
      <c r="AB312" s="173"/>
      <c r="AC312" s="173"/>
      <c r="AD312" s="173">
        <f t="shared" ref="AD312:AD313" si="464">X312+AA312</f>
        <v>4200</v>
      </c>
      <c r="AE312" s="173">
        <f t="shared" ref="AE312:AE319" si="465">Y312+AB312</f>
        <v>0</v>
      </c>
      <c r="AF312" s="173">
        <f t="shared" ref="AF312:AF319" si="466">Z312+AC312</f>
        <v>0</v>
      </c>
    </row>
    <row r="313" spans="1:32" s="22" customFormat="1" ht="37.5" hidden="1" x14ac:dyDescent="0.25">
      <c r="A313" s="12">
        <v>900</v>
      </c>
      <c r="B313" s="72"/>
      <c r="C313" s="73"/>
      <c r="D313" s="208" t="s">
        <v>418</v>
      </c>
      <c r="E313" s="218" t="s">
        <v>200</v>
      </c>
      <c r="F313" s="172"/>
      <c r="G313" s="172"/>
      <c r="H313" s="172"/>
      <c r="I313" s="172"/>
      <c r="J313" s="172"/>
      <c r="K313" s="172"/>
      <c r="L313" s="172">
        <f t="shared" si="435"/>
        <v>0</v>
      </c>
      <c r="M313" s="172">
        <f t="shared" si="435"/>
        <v>0</v>
      </c>
      <c r="N313" s="172">
        <f t="shared" si="435"/>
        <v>0</v>
      </c>
      <c r="O313" s="172"/>
      <c r="P313" s="172"/>
      <c r="Q313" s="172"/>
      <c r="R313" s="172">
        <f t="shared" si="462"/>
        <v>0</v>
      </c>
      <c r="S313" s="172">
        <f t="shared" si="462"/>
        <v>0</v>
      </c>
      <c r="T313" s="172">
        <f t="shared" si="462"/>
        <v>0</v>
      </c>
      <c r="U313" s="172"/>
      <c r="V313" s="172"/>
      <c r="W313" s="172"/>
      <c r="X313" s="173">
        <f t="shared" si="463"/>
        <v>0</v>
      </c>
      <c r="Y313" s="173">
        <f t="shared" si="463"/>
        <v>0</v>
      </c>
      <c r="Z313" s="173">
        <f t="shared" si="463"/>
        <v>0</v>
      </c>
      <c r="AA313" s="225"/>
      <c r="AB313" s="173"/>
      <c r="AC313" s="173"/>
      <c r="AD313" s="173">
        <f t="shared" si="464"/>
        <v>0</v>
      </c>
      <c r="AE313" s="173">
        <f t="shared" si="465"/>
        <v>0</v>
      </c>
      <c r="AF313" s="173">
        <f t="shared" si="466"/>
        <v>0</v>
      </c>
    </row>
    <row r="314" spans="1:32" s="130" customFormat="1" ht="37.5" x14ac:dyDescent="0.25">
      <c r="A314" s="12">
        <v>919</v>
      </c>
      <c r="B314" s="72"/>
      <c r="C314" s="73"/>
      <c r="D314" s="170" t="s">
        <v>416</v>
      </c>
      <c r="E314" s="171" t="s">
        <v>200</v>
      </c>
      <c r="F314" s="172">
        <v>631.79999999999995</v>
      </c>
      <c r="G314" s="172">
        <v>871.3</v>
      </c>
      <c r="H314" s="172">
        <v>1270.5999999999999</v>
      </c>
      <c r="I314" s="172">
        <v>-52</v>
      </c>
      <c r="J314" s="172"/>
      <c r="K314" s="172"/>
      <c r="L314" s="173">
        <f>F314+I314</f>
        <v>579.79999999999995</v>
      </c>
      <c r="M314" s="173">
        <f t="shared" si="435"/>
        <v>871.3</v>
      </c>
      <c r="N314" s="173">
        <f t="shared" si="435"/>
        <v>1270.5999999999999</v>
      </c>
      <c r="O314" s="173"/>
      <c r="P314" s="173"/>
      <c r="Q314" s="173"/>
      <c r="R314" s="173">
        <f>L314+O314</f>
        <v>579.79999999999995</v>
      </c>
      <c r="S314" s="173">
        <f t="shared" si="462"/>
        <v>871.3</v>
      </c>
      <c r="T314" s="173">
        <f t="shared" si="462"/>
        <v>1270.5999999999999</v>
      </c>
      <c r="U314" s="173"/>
      <c r="V314" s="173"/>
      <c r="W314" s="173"/>
      <c r="X314" s="173">
        <f>R314+U314</f>
        <v>579.79999999999995</v>
      </c>
      <c r="Y314" s="173">
        <f t="shared" si="463"/>
        <v>871.3</v>
      </c>
      <c r="Z314" s="173">
        <f t="shared" si="463"/>
        <v>1270.5999999999999</v>
      </c>
      <c r="AA314" s="225"/>
      <c r="AB314" s="173"/>
      <c r="AC314" s="173"/>
      <c r="AD314" s="173">
        <f>X314+AA314</f>
        <v>579.79999999999995</v>
      </c>
      <c r="AE314" s="173">
        <f t="shared" si="465"/>
        <v>871.3</v>
      </c>
      <c r="AF314" s="173">
        <f t="shared" si="466"/>
        <v>1270.5999999999999</v>
      </c>
    </row>
    <row r="315" spans="1:32" s="130" customFormat="1" ht="37.5" x14ac:dyDescent="0.25">
      <c r="A315" s="12">
        <v>911</v>
      </c>
      <c r="B315" s="72"/>
      <c r="C315" s="73"/>
      <c r="D315" s="170" t="s">
        <v>418</v>
      </c>
      <c r="E315" s="171" t="s">
        <v>200</v>
      </c>
      <c r="F315" s="172">
        <v>548.29999999999995</v>
      </c>
      <c r="G315" s="172">
        <v>548.29999999999995</v>
      </c>
      <c r="H315" s="172">
        <v>548.29999999999995</v>
      </c>
      <c r="I315" s="172"/>
      <c r="J315" s="172"/>
      <c r="K315" s="172"/>
      <c r="L315" s="173">
        <f>F315+I315</f>
        <v>548.29999999999995</v>
      </c>
      <c r="M315" s="173">
        <f t="shared" si="435"/>
        <v>548.29999999999995</v>
      </c>
      <c r="N315" s="173">
        <f t="shared" si="435"/>
        <v>548.29999999999995</v>
      </c>
      <c r="O315" s="173"/>
      <c r="P315" s="173"/>
      <c r="Q315" s="173"/>
      <c r="R315" s="173">
        <f>L315+O315</f>
        <v>548.29999999999995</v>
      </c>
      <c r="S315" s="173">
        <f t="shared" si="462"/>
        <v>548.29999999999995</v>
      </c>
      <c r="T315" s="173">
        <f t="shared" si="462"/>
        <v>548.29999999999995</v>
      </c>
      <c r="U315" s="173"/>
      <c r="V315" s="173"/>
      <c r="W315" s="173"/>
      <c r="X315" s="173">
        <f>R315+U315</f>
        <v>548.29999999999995</v>
      </c>
      <c r="Y315" s="173">
        <f t="shared" si="463"/>
        <v>548.29999999999995</v>
      </c>
      <c r="Z315" s="173">
        <f t="shared" si="463"/>
        <v>548.29999999999995</v>
      </c>
      <c r="AA315" s="225"/>
      <c r="AB315" s="173"/>
      <c r="AC315" s="173"/>
      <c r="AD315" s="173">
        <f>X315+AA315</f>
        <v>548.29999999999995</v>
      </c>
      <c r="AE315" s="173">
        <f t="shared" si="465"/>
        <v>548.29999999999995</v>
      </c>
      <c r="AF315" s="173">
        <f t="shared" si="466"/>
        <v>548.29999999999995</v>
      </c>
    </row>
    <row r="316" spans="1:32" s="25" customFormat="1" ht="75" hidden="1" x14ac:dyDescent="0.25">
      <c r="A316" s="12">
        <v>911</v>
      </c>
      <c r="B316" s="72"/>
      <c r="C316" s="73"/>
      <c r="D316" s="208" t="s">
        <v>417</v>
      </c>
      <c r="E316" s="194" t="s">
        <v>575</v>
      </c>
      <c r="F316" s="172"/>
      <c r="G316" s="172"/>
      <c r="H316" s="172"/>
      <c r="I316" s="172"/>
      <c r="J316" s="172"/>
      <c r="K316" s="172"/>
      <c r="L316" s="172">
        <f t="shared" si="435"/>
        <v>0</v>
      </c>
      <c r="M316" s="172">
        <f t="shared" si="435"/>
        <v>0</v>
      </c>
      <c r="N316" s="172">
        <f t="shared" si="435"/>
        <v>0</v>
      </c>
      <c r="O316" s="172"/>
      <c r="P316" s="172"/>
      <c r="Q316" s="172"/>
      <c r="R316" s="172">
        <f t="shared" ref="R316:R319" si="467">L316+O316</f>
        <v>0</v>
      </c>
      <c r="S316" s="172">
        <f t="shared" si="462"/>
        <v>0</v>
      </c>
      <c r="T316" s="172">
        <f t="shared" si="462"/>
        <v>0</v>
      </c>
      <c r="U316" s="172"/>
      <c r="V316" s="172"/>
      <c r="W316" s="172"/>
      <c r="X316" s="173">
        <f t="shared" ref="X316:X319" si="468">R316+U316</f>
        <v>0</v>
      </c>
      <c r="Y316" s="173">
        <f t="shared" si="463"/>
        <v>0</v>
      </c>
      <c r="Z316" s="173">
        <f t="shared" si="463"/>
        <v>0</v>
      </c>
      <c r="AA316" s="225"/>
      <c r="AB316" s="173"/>
      <c r="AC316" s="173"/>
      <c r="AD316" s="173">
        <f t="shared" ref="AD316:AD319" si="469">X316+AA316</f>
        <v>0</v>
      </c>
      <c r="AE316" s="173">
        <f t="shared" si="465"/>
        <v>0</v>
      </c>
      <c r="AF316" s="173">
        <f t="shared" si="466"/>
        <v>0</v>
      </c>
    </row>
    <row r="317" spans="1:32" s="25" customFormat="1" ht="47.25" hidden="1" x14ac:dyDescent="0.25">
      <c r="A317" s="12"/>
      <c r="B317" s="72"/>
      <c r="C317" s="73"/>
      <c r="D317" s="219" t="s">
        <v>222</v>
      </c>
      <c r="E317" s="220" t="s">
        <v>468</v>
      </c>
      <c r="F317" s="172"/>
      <c r="G317" s="172"/>
      <c r="H317" s="172"/>
      <c r="I317" s="172"/>
      <c r="J317" s="172"/>
      <c r="K317" s="172"/>
      <c r="L317" s="172">
        <f t="shared" si="435"/>
        <v>0</v>
      </c>
      <c r="M317" s="172">
        <f t="shared" si="435"/>
        <v>0</v>
      </c>
      <c r="N317" s="172">
        <f t="shared" si="435"/>
        <v>0</v>
      </c>
      <c r="O317" s="172"/>
      <c r="P317" s="172"/>
      <c r="Q317" s="172"/>
      <c r="R317" s="172">
        <f t="shared" si="467"/>
        <v>0</v>
      </c>
      <c r="S317" s="172">
        <f t="shared" si="462"/>
        <v>0</v>
      </c>
      <c r="T317" s="172">
        <f t="shared" si="462"/>
        <v>0</v>
      </c>
      <c r="U317" s="172"/>
      <c r="V317" s="172"/>
      <c r="W317" s="172"/>
      <c r="X317" s="173">
        <f t="shared" si="468"/>
        <v>0</v>
      </c>
      <c r="Y317" s="173">
        <f t="shared" si="463"/>
        <v>0</v>
      </c>
      <c r="Z317" s="173">
        <f t="shared" si="463"/>
        <v>0</v>
      </c>
      <c r="AA317" s="225"/>
      <c r="AB317" s="173"/>
      <c r="AC317" s="173"/>
      <c r="AD317" s="173">
        <f t="shared" si="469"/>
        <v>0</v>
      </c>
      <c r="AE317" s="173">
        <f t="shared" si="465"/>
        <v>0</v>
      </c>
      <c r="AF317" s="173">
        <f t="shared" si="466"/>
        <v>0</v>
      </c>
    </row>
    <row r="318" spans="1:32" s="21" customFormat="1" ht="21" x14ac:dyDescent="0.35">
      <c r="A318" s="26"/>
      <c r="B318" s="76"/>
      <c r="C318" s="77"/>
      <c r="D318" s="14"/>
      <c r="E318" s="221" t="s">
        <v>201</v>
      </c>
      <c r="F318" s="186">
        <f t="shared" ref="F318:K318" si="470">F215+F216</f>
        <v>3979364</v>
      </c>
      <c r="G318" s="186">
        <f t="shared" si="470"/>
        <v>3810458.8</v>
      </c>
      <c r="H318" s="186">
        <f t="shared" si="470"/>
        <v>2737906</v>
      </c>
      <c r="I318" s="186">
        <f t="shared" si="470"/>
        <v>326350.09999999998</v>
      </c>
      <c r="J318" s="186">
        <f t="shared" si="470"/>
        <v>196225.59999999998</v>
      </c>
      <c r="K318" s="186">
        <f t="shared" si="470"/>
        <v>88832</v>
      </c>
      <c r="L318" s="187">
        <f t="shared" si="435"/>
        <v>4305714.0999999996</v>
      </c>
      <c r="M318" s="187">
        <f t="shared" si="435"/>
        <v>4006684.4</v>
      </c>
      <c r="N318" s="187">
        <f t="shared" si="435"/>
        <v>2826738</v>
      </c>
      <c r="O318" s="187">
        <f>O215+O216</f>
        <v>285186.4231999999</v>
      </c>
      <c r="P318" s="187">
        <f>P215+P216</f>
        <v>193454.75695999997</v>
      </c>
      <c r="Q318" s="187">
        <f>Q215+Q216</f>
        <v>17374</v>
      </c>
      <c r="R318" s="187">
        <f t="shared" si="467"/>
        <v>4590900.5231999997</v>
      </c>
      <c r="S318" s="187">
        <f t="shared" si="462"/>
        <v>4200139.1569600003</v>
      </c>
      <c r="T318" s="187">
        <f t="shared" si="462"/>
        <v>2844112</v>
      </c>
      <c r="U318" s="187">
        <f>U215+U216</f>
        <v>29800</v>
      </c>
      <c r="V318" s="187">
        <f>V215+V216</f>
        <v>0</v>
      </c>
      <c r="W318" s="187">
        <f>W215+W216</f>
        <v>0</v>
      </c>
      <c r="X318" s="187">
        <f t="shared" si="468"/>
        <v>4620700.5231999997</v>
      </c>
      <c r="Y318" s="187">
        <f t="shared" si="463"/>
        <v>4200139.1569600003</v>
      </c>
      <c r="Z318" s="187">
        <f>Z215+Z216</f>
        <v>2844111.9350000001</v>
      </c>
      <c r="AA318" s="187">
        <f>AA215+AA216</f>
        <v>561050.7620600001</v>
      </c>
      <c r="AB318" s="187">
        <f>AB215+AB216</f>
        <v>9628.5</v>
      </c>
      <c r="AC318" s="187">
        <f>AC215+AC216</f>
        <v>-51856.34289</v>
      </c>
      <c r="AD318" s="187">
        <f t="shared" si="469"/>
        <v>5181751.2852599993</v>
      </c>
      <c r="AE318" s="187">
        <f t="shared" si="465"/>
        <v>4209767.6569600003</v>
      </c>
      <c r="AF318" s="187">
        <f t="shared" si="466"/>
        <v>2792255.5921100001</v>
      </c>
    </row>
    <row r="319" spans="1:32" s="2" customFormat="1" ht="20.25" x14ac:dyDescent="0.25">
      <c r="A319" s="27"/>
      <c r="B319" s="131"/>
      <c r="C319" s="132"/>
      <c r="D319" s="222" t="s">
        <v>103</v>
      </c>
      <c r="E319" s="221" t="s">
        <v>280</v>
      </c>
      <c r="F319" s="186">
        <f t="shared" ref="F319:K319" si="471">F215+F307+F310</f>
        <v>666836</v>
      </c>
      <c r="G319" s="186">
        <f t="shared" si="471"/>
        <v>687481.6</v>
      </c>
      <c r="H319" s="186">
        <f t="shared" si="471"/>
        <v>711071.9</v>
      </c>
      <c r="I319" s="186">
        <f t="shared" si="471"/>
        <v>-52</v>
      </c>
      <c r="J319" s="186">
        <f t="shared" si="471"/>
        <v>0</v>
      </c>
      <c r="K319" s="186">
        <f t="shared" si="471"/>
        <v>0</v>
      </c>
      <c r="L319" s="187">
        <f t="shared" si="435"/>
        <v>666784</v>
      </c>
      <c r="M319" s="187">
        <f t="shared" si="435"/>
        <v>687481.6</v>
      </c>
      <c r="N319" s="187">
        <f t="shared" si="435"/>
        <v>711071.9</v>
      </c>
      <c r="O319" s="187">
        <f>O215+O307+O310</f>
        <v>282.5</v>
      </c>
      <c r="P319" s="187">
        <f>P215+P307+P310</f>
        <v>0</v>
      </c>
      <c r="Q319" s="187">
        <f>Q215+Q307+Q310</f>
        <v>0</v>
      </c>
      <c r="R319" s="187">
        <f t="shared" si="467"/>
        <v>667066.5</v>
      </c>
      <c r="S319" s="187">
        <f t="shared" si="462"/>
        <v>687481.6</v>
      </c>
      <c r="T319" s="187">
        <f t="shared" si="462"/>
        <v>711071.9</v>
      </c>
      <c r="U319" s="187">
        <f>U215+U307+U310</f>
        <v>4200</v>
      </c>
      <c r="V319" s="187">
        <f>V215+V307+V310</f>
        <v>0</v>
      </c>
      <c r="W319" s="187">
        <f>W215+W307+W310</f>
        <v>0</v>
      </c>
      <c r="X319" s="187">
        <f t="shared" si="468"/>
        <v>671266.5</v>
      </c>
      <c r="Y319" s="187">
        <f t="shared" si="463"/>
        <v>687481.6</v>
      </c>
      <c r="Z319" s="187">
        <f t="shared" si="463"/>
        <v>711071.9</v>
      </c>
      <c r="AA319" s="227">
        <f>AA215+AA307+AA310</f>
        <v>1296.8</v>
      </c>
      <c r="AB319" s="187">
        <f>AB215+AB307+AB310</f>
        <v>555.79999999999995</v>
      </c>
      <c r="AC319" s="187">
        <f>AC215+AC307+AC310</f>
        <v>0</v>
      </c>
      <c r="AD319" s="187">
        <f t="shared" si="469"/>
        <v>672563.3</v>
      </c>
      <c r="AE319" s="187">
        <f t="shared" si="465"/>
        <v>688037.4</v>
      </c>
      <c r="AF319" s="187">
        <f t="shared" si="466"/>
        <v>711071.9</v>
      </c>
    </row>
    <row r="320" spans="1:32" ht="18.75" hidden="1" customHeight="1" x14ac:dyDescent="0.25">
      <c r="A320" s="28"/>
      <c r="B320" s="133"/>
      <c r="C320" s="133"/>
      <c r="D320" s="57"/>
      <c r="E320" s="55"/>
      <c r="X320" s="233"/>
      <c r="Y320" s="233"/>
      <c r="Z320" s="233"/>
      <c r="AA320" s="233"/>
      <c r="AB320" s="233"/>
      <c r="AC320" s="233"/>
      <c r="AD320" s="233"/>
      <c r="AE320" s="233"/>
      <c r="AF320" s="233"/>
    </row>
    <row r="321" spans="1:32" s="1" customFormat="1" ht="21" hidden="1" customHeight="1" x14ac:dyDescent="0.35">
      <c r="A321" s="29"/>
      <c r="B321" s="134"/>
      <c r="C321" s="134"/>
      <c r="D321" s="30"/>
      <c r="E321" s="31" t="s">
        <v>547</v>
      </c>
      <c r="F321" s="61">
        <f>F113</f>
        <v>3996</v>
      </c>
      <c r="G321" s="61">
        <f>G113</f>
        <v>3996</v>
      </c>
      <c r="H321" s="61">
        <f>H113</f>
        <v>3996</v>
      </c>
      <c r="X321" s="234"/>
      <c r="Y321" s="234"/>
      <c r="Z321" s="234"/>
      <c r="AA321" s="234"/>
      <c r="AB321" s="234"/>
      <c r="AC321" s="234"/>
      <c r="AD321" s="234"/>
      <c r="AE321" s="234"/>
      <c r="AF321" s="234"/>
    </row>
    <row r="322" spans="1:32" s="1" customFormat="1" ht="21.75" hidden="1" customHeight="1" x14ac:dyDescent="0.35">
      <c r="A322" s="26"/>
      <c r="B322" s="76"/>
      <c r="C322" s="76"/>
      <c r="D322" s="14"/>
      <c r="E322" s="32" t="s">
        <v>541</v>
      </c>
      <c r="F322" s="61">
        <f>F25+F51</f>
        <v>23234</v>
      </c>
      <c r="G322" s="61">
        <f>G25+G51</f>
        <v>24186</v>
      </c>
      <c r="H322" s="61">
        <f>H25+H51</f>
        <v>24648</v>
      </c>
      <c r="X322" s="234"/>
      <c r="Y322" s="234"/>
      <c r="Z322" s="234"/>
      <c r="AA322" s="234"/>
      <c r="AB322" s="234"/>
      <c r="AC322" s="234"/>
      <c r="AD322" s="234"/>
      <c r="AE322" s="234"/>
      <c r="AF322" s="234"/>
    </row>
    <row r="323" spans="1:32" s="1" customFormat="1" ht="21" hidden="1" customHeight="1" x14ac:dyDescent="0.35">
      <c r="A323" s="26"/>
      <c r="B323" s="76"/>
      <c r="C323" s="76"/>
      <c r="D323" s="14"/>
      <c r="E323" s="33" t="s">
        <v>542</v>
      </c>
      <c r="F323" s="61">
        <f>F104</f>
        <v>1994</v>
      </c>
      <c r="G323" s="61">
        <f>G104</f>
        <v>1994</v>
      </c>
      <c r="H323" s="61">
        <f>H104</f>
        <v>1994</v>
      </c>
      <c r="X323" s="234"/>
      <c r="Y323" s="234"/>
      <c r="Z323" s="234"/>
      <c r="AA323" s="234"/>
      <c r="AB323" s="234"/>
      <c r="AC323" s="234"/>
      <c r="AD323" s="234"/>
      <c r="AE323" s="234"/>
      <c r="AF323" s="234"/>
    </row>
    <row r="324" spans="1:32" s="1" customFormat="1" ht="21" hidden="1" customHeight="1" x14ac:dyDescent="0.35">
      <c r="A324" s="26"/>
      <c r="B324" s="76"/>
      <c r="C324" s="76"/>
      <c r="D324" s="14"/>
      <c r="E324" s="33" t="s">
        <v>543</v>
      </c>
      <c r="F324" s="61">
        <f>F310</f>
        <v>1180.0999999999999</v>
      </c>
      <c r="G324" s="61">
        <f>G310</f>
        <v>1419.6</v>
      </c>
      <c r="H324" s="61">
        <f>H310</f>
        <v>1818.8999999999999</v>
      </c>
      <c r="X324" s="234"/>
      <c r="Y324" s="234"/>
      <c r="Z324" s="234"/>
      <c r="AA324" s="234"/>
      <c r="AB324" s="234"/>
      <c r="AC324" s="234"/>
      <c r="AD324" s="234"/>
      <c r="AE324" s="234"/>
      <c r="AF324" s="234"/>
    </row>
    <row r="325" spans="1:32" s="1" customFormat="1" ht="21" hidden="1" customHeight="1" x14ac:dyDescent="0.35">
      <c r="A325" s="26"/>
      <c r="B325" s="76"/>
      <c r="C325" s="76"/>
      <c r="D325" s="14"/>
      <c r="E325" s="33" t="s">
        <v>544</v>
      </c>
      <c r="F325" s="61">
        <f>F307</f>
        <v>407.9</v>
      </c>
      <c r="G325" s="61">
        <f>G307</f>
        <v>0</v>
      </c>
      <c r="H325" s="61">
        <f>H307</f>
        <v>0</v>
      </c>
      <c r="X325" s="234"/>
      <c r="Y325" s="234"/>
      <c r="Z325" s="234"/>
      <c r="AA325" s="234"/>
      <c r="AB325" s="234"/>
      <c r="AC325" s="234"/>
      <c r="AD325" s="234"/>
      <c r="AE325" s="234"/>
      <c r="AF325" s="234"/>
    </row>
    <row r="326" spans="1:32" s="1" customFormat="1" ht="21" hidden="1" customHeight="1" x14ac:dyDescent="0.35">
      <c r="A326" s="26"/>
      <c r="B326" s="76"/>
      <c r="C326" s="76"/>
      <c r="D326" s="14"/>
      <c r="E326" s="33" t="s">
        <v>285</v>
      </c>
      <c r="F326" s="61">
        <f>F105+F107+F112+F315</f>
        <v>6538.3</v>
      </c>
      <c r="G326" s="61">
        <f>G105+G107+G112+G315</f>
        <v>6538.3</v>
      </c>
      <c r="H326" s="61">
        <f>H105+H107+H112+H315</f>
        <v>6538.3</v>
      </c>
      <c r="X326" s="234"/>
      <c r="Y326" s="234"/>
      <c r="Z326" s="234"/>
      <c r="AA326" s="234"/>
      <c r="AB326" s="234"/>
      <c r="AC326" s="234"/>
      <c r="AD326" s="234"/>
      <c r="AE326" s="234"/>
      <c r="AF326" s="234"/>
    </row>
    <row r="327" spans="1:32" s="1" customFormat="1" ht="21" hidden="1" customHeight="1" x14ac:dyDescent="0.35">
      <c r="A327" s="26"/>
      <c r="B327" s="76"/>
      <c r="C327" s="76"/>
      <c r="D327" s="14"/>
      <c r="E327" s="33" t="s">
        <v>545</v>
      </c>
      <c r="F327" s="61">
        <f>F83</f>
        <v>18280</v>
      </c>
      <c r="G327" s="61">
        <f>G83</f>
        <v>18280</v>
      </c>
      <c r="H327" s="61">
        <f>H83</f>
        <v>18280</v>
      </c>
      <c r="X327" s="234"/>
      <c r="Y327" s="234"/>
      <c r="Z327" s="234"/>
      <c r="AA327" s="234"/>
      <c r="AB327" s="234"/>
      <c r="AC327" s="234"/>
      <c r="AD327" s="234"/>
      <c r="AE327" s="234"/>
      <c r="AF327" s="234"/>
    </row>
    <row r="328" spans="1:32" s="1" customFormat="1" ht="21" hidden="1" customHeight="1" x14ac:dyDescent="0.35">
      <c r="A328" s="26"/>
      <c r="B328" s="76"/>
      <c r="C328" s="76"/>
      <c r="D328" s="14"/>
      <c r="E328" s="33" t="s">
        <v>546</v>
      </c>
      <c r="F328" s="61">
        <f>F116</f>
        <v>5872</v>
      </c>
      <c r="G328" s="61">
        <f>G116</f>
        <v>5295</v>
      </c>
      <c r="H328" s="61">
        <f>H116</f>
        <v>5272</v>
      </c>
      <c r="X328" s="234"/>
      <c r="Y328" s="234"/>
      <c r="Z328" s="234"/>
      <c r="AA328" s="234"/>
      <c r="AB328" s="234"/>
      <c r="AC328" s="234"/>
      <c r="AD328" s="234"/>
      <c r="AE328" s="234"/>
      <c r="AF328" s="234"/>
    </row>
    <row r="329" spans="1:32" s="1" customFormat="1" ht="21" hidden="1" customHeight="1" x14ac:dyDescent="0.35">
      <c r="A329" s="26"/>
      <c r="B329" s="76"/>
      <c r="C329" s="76"/>
      <c r="D329" s="14"/>
      <c r="E329" s="33" t="s">
        <v>283</v>
      </c>
      <c r="F329" s="62">
        <f>F215+F218</f>
        <v>1307501</v>
      </c>
      <c r="G329" s="62">
        <f>G215+G218</f>
        <v>997973</v>
      </c>
      <c r="H329" s="62">
        <f>H215+H218</f>
        <v>994255</v>
      </c>
      <c r="X329" s="234"/>
      <c r="Y329" s="234"/>
      <c r="Z329" s="234"/>
      <c r="AA329" s="234"/>
      <c r="AB329" s="234"/>
      <c r="AC329" s="234"/>
      <c r="AD329" s="234"/>
      <c r="AE329" s="234"/>
      <c r="AF329" s="234"/>
    </row>
    <row r="330" spans="1:32" s="1" customFormat="1" ht="40.5" hidden="1" customHeight="1" x14ac:dyDescent="0.35">
      <c r="A330" s="26"/>
      <c r="B330" s="76"/>
      <c r="C330" s="76"/>
      <c r="D330" s="14"/>
      <c r="E330" s="34" t="s">
        <v>548</v>
      </c>
      <c r="F330" s="62">
        <f>F329-F321-F328-F322-F218-F327-F323</f>
        <v>611872</v>
      </c>
      <c r="G330" s="62">
        <f>G329-G321-G328-G322-G218-G327-G323</f>
        <v>632311</v>
      </c>
      <c r="H330" s="62">
        <f>H329-H321-H328-H322-H218-H327-H323</f>
        <v>655063</v>
      </c>
      <c r="X330" s="234"/>
      <c r="Y330" s="234"/>
      <c r="Z330" s="234"/>
      <c r="AA330" s="234"/>
      <c r="AB330" s="234"/>
      <c r="AC330" s="234"/>
      <c r="AD330" s="234"/>
      <c r="AE330" s="234"/>
      <c r="AF330" s="234"/>
    </row>
    <row r="331" spans="1:32" ht="18.75" hidden="1" customHeight="1" x14ac:dyDescent="0.3">
      <c r="X331" s="235"/>
      <c r="Y331" s="235"/>
      <c r="Z331" s="235"/>
      <c r="AA331" s="233"/>
      <c r="AB331" s="233"/>
      <c r="AC331" s="233"/>
      <c r="AD331" s="235"/>
      <c r="AE331" s="235"/>
      <c r="AF331" s="235"/>
    </row>
    <row r="332" spans="1:32" ht="18.75" hidden="1" customHeight="1" x14ac:dyDescent="0.25">
      <c r="A332" s="12"/>
      <c r="B332" s="122"/>
      <c r="C332" s="122"/>
      <c r="D332" s="35"/>
      <c r="E332" s="36"/>
      <c r="X332" s="224"/>
      <c r="Y332" s="224"/>
      <c r="Z332" s="224"/>
      <c r="AA332" s="223">
        <f>X331-X332</f>
        <v>0</v>
      </c>
      <c r="AB332" s="223"/>
      <c r="AC332" s="223"/>
    </row>
    <row r="333" spans="1:32" s="4" customFormat="1" ht="19.5" hidden="1" customHeight="1" x14ac:dyDescent="0.25">
      <c r="A333" s="37"/>
      <c r="B333" s="135"/>
      <c r="C333" s="135"/>
      <c r="D333" s="38"/>
      <c r="E333" s="39" t="s">
        <v>104</v>
      </c>
      <c r="F333" s="63">
        <f t="shared" ref="F333:T333" si="472">F18+F25+F35+F48+F59</f>
        <v>581154</v>
      </c>
      <c r="G333" s="63">
        <f t="shared" si="472"/>
        <v>602441</v>
      </c>
      <c r="H333" s="63">
        <f t="shared" si="472"/>
        <v>625547</v>
      </c>
      <c r="I333" s="63">
        <f t="shared" si="472"/>
        <v>0</v>
      </c>
      <c r="J333" s="63">
        <f t="shared" si="472"/>
        <v>0</v>
      </c>
      <c r="K333" s="63">
        <f t="shared" si="472"/>
        <v>0</v>
      </c>
      <c r="L333" s="159">
        <f t="shared" si="472"/>
        <v>581154</v>
      </c>
      <c r="M333" s="159">
        <f t="shared" si="472"/>
        <v>602441</v>
      </c>
      <c r="N333" s="159">
        <f t="shared" si="472"/>
        <v>625547</v>
      </c>
      <c r="O333" s="159">
        <f t="shared" si="472"/>
        <v>0</v>
      </c>
      <c r="P333" s="159">
        <f t="shared" si="472"/>
        <v>0</v>
      </c>
      <c r="Q333" s="159">
        <f t="shared" si="472"/>
        <v>0</v>
      </c>
      <c r="R333" s="159">
        <f t="shared" si="472"/>
        <v>581154</v>
      </c>
      <c r="S333" s="159">
        <f t="shared" si="472"/>
        <v>602441</v>
      </c>
      <c r="T333" s="159">
        <f t="shared" si="472"/>
        <v>625547</v>
      </c>
      <c r="X333" s="159">
        <f>X18+X25+X35+X48+X59</f>
        <v>581154</v>
      </c>
      <c r="Y333" s="159">
        <f>Y18+Y25+Y35+Y48+Y59</f>
        <v>602441</v>
      </c>
      <c r="Z333" s="159">
        <f>Z18+Z25+Z35+Z48+Z59</f>
        <v>625547</v>
      </c>
      <c r="AD333" s="159">
        <f>AD18+AD25+AD35+AD48+AD59</f>
        <v>570927</v>
      </c>
      <c r="AE333" s="159">
        <f>AE18+AE25+AE35+AE48+AE59</f>
        <v>602441</v>
      </c>
      <c r="AF333" s="159">
        <f>AF18+AF25+AF35+AF48+AF59</f>
        <v>625547</v>
      </c>
    </row>
    <row r="334" spans="1:32" s="4" customFormat="1" ht="19.5" hidden="1" customHeight="1" x14ac:dyDescent="0.25">
      <c r="A334" s="37"/>
      <c r="B334" s="90"/>
      <c r="C334" s="90"/>
      <c r="D334" s="40"/>
      <c r="E334" s="39" t="s">
        <v>135</v>
      </c>
      <c r="F334" s="63">
        <f t="shared" ref="F334:T334" si="473">F69+F94+F102+F116+F130</f>
        <v>84094</v>
      </c>
      <c r="G334" s="63">
        <f t="shared" si="473"/>
        <v>83621</v>
      </c>
      <c r="H334" s="63">
        <f t="shared" si="473"/>
        <v>83706</v>
      </c>
      <c r="I334" s="63">
        <f t="shared" si="473"/>
        <v>0</v>
      </c>
      <c r="J334" s="63">
        <f t="shared" si="473"/>
        <v>0</v>
      </c>
      <c r="K334" s="63">
        <f t="shared" si="473"/>
        <v>0</v>
      </c>
      <c r="L334" s="159">
        <f t="shared" si="473"/>
        <v>84094</v>
      </c>
      <c r="M334" s="159">
        <f t="shared" si="473"/>
        <v>83621</v>
      </c>
      <c r="N334" s="159">
        <f t="shared" si="473"/>
        <v>83706</v>
      </c>
      <c r="O334" s="159">
        <f t="shared" si="473"/>
        <v>0</v>
      </c>
      <c r="P334" s="159">
        <f t="shared" si="473"/>
        <v>0</v>
      </c>
      <c r="Q334" s="159">
        <f t="shared" si="473"/>
        <v>0</v>
      </c>
      <c r="R334" s="159">
        <f t="shared" si="473"/>
        <v>84094</v>
      </c>
      <c r="S334" s="159">
        <f t="shared" si="473"/>
        <v>83621</v>
      </c>
      <c r="T334" s="159">
        <f t="shared" si="473"/>
        <v>83706</v>
      </c>
      <c r="X334" s="159">
        <f>X69+X94+X102+X116+X130</f>
        <v>84094</v>
      </c>
      <c r="Y334" s="159">
        <f>Y69+Y94+Y102+Y116+Y130</f>
        <v>83621</v>
      </c>
      <c r="Z334" s="159">
        <f>Z69+Z94+Z102+Z116+Z130</f>
        <v>83706</v>
      </c>
      <c r="AD334" s="159">
        <f>AD69+AD94+AD102+AD116+AD130</f>
        <v>94321</v>
      </c>
      <c r="AE334" s="159">
        <f>AE69+AE94+AE102+AE116+AE130</f>
        <v>83621</v>
      </c>
      <c r="AF334" s="159">
        <f>AF69+AF94+AF102+AF116+AF130</f>
        <v>83706</v>
      </c>
    </row>
    <row r="335" spans="1:32" s="4" customFormat="1" ht="19.5" hidden="1" customHeight="1" x14ac:dyDescent="0.25">
      <c r="A335" s="37"/>
      <c r="B335" s="90"/>
      <c r="C335" s="90"/>
      <c r="D335" s="41"/>
      <c r="E335" s="39" t="s">
        <v>216</v>
      </c>
      <c r="F335" s="63">
        <f t="shared" ref="F335:T335" si="474">F19+F25+F35+F48+F59++F69+F94+F102+F116+F130</f>
        <v>665248</v>
      </c>
      <c r="G335" s="63">
        <f t="shared" si="474"/>
        <v>686062</v>
      </c>
      <c r="H335" s="63">
        <f t="shared" si="474"/>
        <v>709253</v>
      </c>
      <c r="I335" s="63">
        <f t="shared" si="474"/>
        <v>0</v>
      </c>
      <c r="J335" s="63">
        <f t="shared" si="474"/>
        <v>0</v>
      </c>
      <c r="K335" s="63">
        <f t="shared" si="474"/>
        <v>0</v>
      </c>
      <c r="L335" s="159">
        <f t="shared" si="474"/>
        <v>665248</v>
      </c>
      <c r="M335" s="159">
        <f t="shared" si="474"/>
        <v>686062</v>
      </c>
      <c r="N335" s="159">
        <f t="shared" si="474"/>
        <v>709253</v>
      </c>
      <c r="O335" s="159">
        <f t="shared" si="474"/>
        <v>0</v>
      </c>
      <c r="P335" s="159">
        <f t="shared" si="474"/>
        <v>0</v>
      </c>
      <c r="Q335" s="159">
        <f t="shared" si="474"/>
        <v>0</v>
      </c>
      <c r="R335" s="159">
        <f t="shared" si="474"/>
        <v>665248</v>
      </c>
      <c r="S335" s="159">
        <f t="shared" si="474"/>
        <v>686062</v>
      </c>
      <c r="T335" s="159">
        <f t="shared" si="474"/>
        <v>709253</v>
      </c>
      <c r="X335" s="159">
        <f>X19+X25+X35+X48+X59++X69+X94+X102+X116+X130</f>
        <v>665248</v>
      </c>
      <c r="Y335" s="159">
        <f>Y19+Y25+Y35+Y48+Y59++Y69+Y94+Y102+Y116+Y130</f>
        <v>686062</v>
      </c>
      <c r="Z335" s="159">
        <f>Z19+Z25+Z35+Z48+Z59++Z69+Z94+Z102+Z116+Z130</f>
        <v>709253</v>
      </c>
      <c r="AD335" s="159">
        <f>AD19+AD25+AD35+AD48+AD59++AD69+AD94+AD102+AD116+AD130</f>
        <v>665248</v>
      </c>
      <c r="AE335" s="159">
        <f>AE19+AE25+AE35+AE48+AE59++AE69+AE94+AE102+AE116+AE130</f>
        <v>686062</v>
      </c>
      <c r="AF335" s="159">
        <f>AF19+AF25+AF35+AF48+AF59++AF69+AF94+AF102+AF116+AF130</f>
        <v>709253</v>
      </c>
    </row>
    <row r="336" spans="1:32" ht="19.5" hidden="1" customHeight="1" x14ac:dyDescent="0.35">
      <c r="A336" s="12"/>
      <c r="B336" s="72"/>
      <c r="C336" s="72"/>
      <c r="D336" s="42"/>
      <c r="E336" s="43" t="s">
        <v>208</v>
      </c>
      <c r="F336" s="64">
        <f t="shared" ref="F336:T336" si="475">F16</f>
        <v>287183.33095085819</v>
      </c>
      <c r="G336" s="64">
        <f t="shared" si="475"/>
        <v>296852.5885293344</v>
      </c>
      <c r="H336" s="64">
        <f t="shared" si="475"/>
        <v>307525.39486295107</v>
      </c>
      <c r="I336" s="64">
        <f t="shared" si="475"/>
        <v>0</v>
      </c>
      <c r="J336" s="64">
        <f t="shared" si="475"/>
        <v>0</v>
      </c>
      <c r="K336" s="64">
        <f t="shared" si="475"/>
        <v>0</v>
      </c>
      <c r="L336" s="160">
        <f t="shared" si="475"/>
        <v>287183.33095085819</v>
      </c>
      <c r="M336" s="160">
        <f t="shared" si="475"/>
        <v>296852.5885293344</v>
      </c>
      <c r="N336" s="160">
        <f t="shared" si="475"/>
        <v>307525.39486295107</v>
      </c>
      <c r="O336" s="160">
        <f t="shared" si="475"/>
        <v>0</v>
      </c>
      <c r="P336" s="160">
        <f t="shared" si="475"/>
        <v>0</v>
      </c>
      <c r="Q336" s="160">
        <f t="shared" si="475"/>
        <v>0</v>
      </c>
      <c r="R336" s="160">
        <f t="shared" si="475"/>
        <v>287183.33095085819</v>
      </c>
      <c r="S336" s="160">
        <f t="shared" si="475"/>
        <v>296852.5885293344</v>
      </c>
      <c r="T336" s="160">
        <f t="shared" si="475"/>
        <v>307525.39486295107</v>
      </c>
      <c r="X336" s="160">
        <f>X16</f>
        <v>287183.33095085819</v>
      </c>
      <c r="Y336" s="160">
        <f>Y16</f>
        <v>296852.5885293344</v>
      </c>
      <c r="Z336" s="160">
        <f>Z16</f>
        <v>307525.39486295107</v>
      </c>
      <c r="AD336" s="160">
        <f>AD16</f>
        <v>281675.19253893127</v>
      </c>
      <c r="AE336" s="160">
        <f>AE16</f>
        <v>296852.5885293344</v>
      </c>
      <c r="AF336" s="160">
        <f>AF16</f>
        <v>307525.39486295107</v>
      </c>
    </row>
    <row r="337" spans="1:32" ht="18.75" hidden="1" customHeight="1" x14ac:dyDescent="0.25">
      <c r="A337" s="12"/>
      <c r="B337" s="72"/>
      <c r="C337" s="72"/>
      <c r="D337" s="14"/>
      <c r="E337" s="5" t="s">
        <v>213</v>
      </c>
      <c r="F337" s="65">
        <f t="shared" ref="F337:N337" si="476">F215-F336</f>
        <v>378064.66904914181</v>
      </c>
      <c r="G337" s="65">
        <f t="shared" si="476"/>
        <v>389209.4114706656</v>
      </c>
      <c r="H337" s="65">
        <f t="shared" si="476"/>
        <v>401727.60513704893</v>
      </c>
      <c r="I337" s="65">
        <f t="shared" si="476"/>
        <v>0</v>
      </c>
      <c r="J337" s="65">
        <f t="shared" si="476"/>
        <v>0</v>
      </c>
      <c r="K337" s="65">
        <f t="shared" si="476"/>
        <v>0</v>
      </c>
      <c r="L337" s="65">
        <f t="shared" si="476"/>
        <v>378064.66904914181</v>
      </c>
      <c r="M337" s="65">
        <f t="shared" si="476"/>
        <v>389209.4114706656</v>
      </c>
      <c r="N337" s="65">
        <f t="shared" si="476"/>
        <v>401727.60513704893</v>
      </c>
      <c r="O337" s="65"/>
      <c r="P337" s="65"/>
      <c r="Q337" s="65"/>
      <c r="R337" s="65">
        <f>R215-R336</f>
        <v>378347.16904914181</v>
      </c>
      <c r="S337" s="65">
        <f>S215-S336</f>
        <v>389209.4114706656</v>
      </c>
      <c r="T337" s="65">
        <f>T215-T336</f>
        <v>401727.60513704893</v>
      </c>
      <c r="X337" s="65">
        <f>X215-X336</f>
        <v>378347.16904914181</v>
      </c>
      <c r="Y337" s="65">
        <f>Y215-Y336</f>
        <v>389209.4114706656</v>
      </c>
      <c r="Z337" s="65">
        <f>Z215-Z336</f>
        <v>401727.60513704893</v>
      </c>
      <c r="AD337" s="65">
        <f>AD215-AD336</f>
        <v>383855.30746106873</v>
      </c>
      <c r="AE337" s="65">
        <f>AE215-AE336</f>
        <v>389209.4114706656</v>
      </c>
      <c r="AF337" s="65">
        <f>AF215-AF336</f>
        <v>401727.60513704893</v>
      </c>
    </row>
    <row r="338" spans="1:32" ht="20.25" hidden="1" customHeight="1" x14ac:dyDescent="0.25">
      <c r="A338" s="44"/>
      <c r="D338" s="45"/>
      <c r="E338" s="46" t="s">
        <v>281</v>
      </c>
      <c r="F338" s="162">
        <f t="shared" ref="F338:N338" si="477">F339/F337*100</f>
        <v>5</v>
      </c>
      <c r="G338" s="162">
        <f t="shared" si="477"/>
        <v>5</v>
      </c>
      <c r="H338" s="162">
        <f t="shared" si="477"/>
        <v>5</v>
      </c>
      <c r="I338" s="53"/>
      <c r="J338" s="53"/>
      <c r="K338" s="53"/>
      <c r="L338" s="162">
        <f t="shared" si="477"/>
        <v>5</v>
      </c>
      <c r="M338" s="162">
        <f t="shared" si="477"/>
        <v>5</v>
      </c>
      <c r="N338" s="162">
        <f t="shared" si="477"/>
        <v>5</v>
      </c>
      <c r="O338" s="53"/>
      <c r="P338" s="53"/>
      <c r="Q338" s="53"/>
      <c r="R338" s="174">
        <f>R339/R337*100</f>
        <v>4.9962666563528151</v>
      </c>
      <c r="S338" s="174">
        <f t="shared" ref="S338:T338" si="478">S339/S337*100</f>
        <v>5</v>
      </c>
      <c r="T338" s="174">
        <f t="shared" si="478"/>
        <v>5</v>
      </c>
      <c r="X338" s="174">
        <f>X339/X337*100</f>
        <v>4.9962666563528151</v>
      </c>
      <c r="Y338" s="174">
        <f t="shared" ref="Y338:Z338" si="479">Y339/Y337*100</f>
        <v>5</v>
      </c>
      <c r="Z338" s="174">
        <f t="shared" si="479"/>
        <v>5</v>
      </c>
      <c r="AD338" s="271">
        <f>AD339/AD337*100</f>
        <v>4.9245726410528503</v>
      </c>
      <c r="AE338" s="174">
        <f t="shared" ref="AE338:AF338" si="480">AE339/AE337*100</f>
        <v>5</v>
      </c>
      <c r="AF338" s="174">
        <f t="shared" si="480"/>
        <v>5</v>
      </c>
    </row>
    <row r="339" spans="1:32" ht="20.25" hidden="1" customHeight="1" x14ac:dyDescent="0.3">
      <c r="A339" s="44"/>
      <c r="B339" s="136"/>
      <c r="C339" s="136"/>
      <c r="D339" s="47"/>
      <c r="E339" s="48" t="s">
        <v>282</v>
      </c>
      <c r="F339" s="53">
        <f>F337/100*5</f>
        <v>18903.233452457091</v>
      </c>
      <c r="G339" s="53">
        <f t="shared" ref="G339:H339" si="481">G337/100*5</f>
        <v>19460.470573533279</v>
      </c>
      <c r="H339" s="53">
        <f t="shared" si="481"/>
        <v>20086.380256852448</v>
      </c>
      <c r="I339" s="53">
        <f>I337/100*5</f>
        <v>0</v>
      </c>
      <c r="J339" s="53">
        <f t="shared" ref="J339:K339" si="482">J337/100*5</f>
        <v>0</v>
      </c>
      <c r="K339" s="53">
        <f t="shared" si="482"/>
        <v>0</v>
      </c>
      <c r="L339" s="53">
        <f>L337/100*5</f>
        <v>18903.233452457091</v>
      </c>
      <c r="M339" s="53">
        <f t="shared" ref="M339:N339" si="483">M337/100*5</f>
        <v>19460.470573533279</v>
      </c>
      <c r="N339" s="53">
        <f t="shared" si="483"/>
        <v>20086.380256852448</v>
      </c>
      <c r="O339" s="53"/>
      <c r="P339" s="53"/>
      <c r="Q339" s="53"/>
      <c r="R339" s="53">
        <v>18903.233452457091</v>
      </c>
      <c r="S339" s="53">
        <v>19460.470573533279</v>
      </c>
      <c r="T339" s="53">
        <v>20086.380256852448</v>
      </c>
      <c r="X339" s="53">
        <v>18903.233452457091</v>
      </c>
      <c r="Y339" s="53">
        <v>19460.470573533279</v>
      </c>
      <c r="Z339" s="53">
        <v>20086.380256852448</v>
      </c>
      <c r="AD339" s="270">
        <v>18903.233452457091</v>
      </c>
      <c r="AE339" s="53">
        <v>19460.470573533279</v>
      </c>
      <c r="AF339" s="53">
        <v>20086.380256852448</v>
      </c>
    </row>
    <row r="340" spans="1:32" ht="20.25" hidden="1" customHeight="1" x14ac:dyDescent="0.25">
      <c r="A340" s="44"/>
      <c r="D340" s="45"/>
      <c r="E340" s="137" t="s">
        <v>540</v>
      </c>
      <c r="F340" s="138">
        <f>F337/100*5</f>
        <v>18903.233452457091</v>
      </c>
      <c r="G340" s="138">
        <f t="shared" ref="G340:H340" si="484">G337/100*5</f>
        <v>19460.470573533279</v>
      </c>
      <c r="H340" s="138">
        <f t="shared" si="484"/>
        <v>20086.380256852448</v>
      </c>
      <c r="I340" s="138">
        <f>I337/100*5</f>
        <v>0</v>
      </c>
      <c r="J340" s="138">
        <f t="shared" ref="J340:K340" si="485">J337/100*5</f>
        <v>0</v>
      </c>
      <c r="K340" s="138">
        <f t="shared" si="485"/>
        <v>0</v>
      </c>
      <c r="L340" s="161">
        <f>L337/100*5</f>
        <v>18903.233452457091</v>
      </c>
      <c r="M340" s="161">
        <f t="shared" ref="M340:N340" si="486">M337/100*5</f>
        <v>19460.470573533279</v>
      </c>
      <c r="N340" s="161">
        <f t="shared" si="486"/>
        <v>20086.380256852448</v>
      </c>
      <c r="O340" s="161">
        <f>O337/100*5</f>
        <v>0</v>
      </c>
      <c r="P340" s="161">
        <f t="shared" ref="P340:Q340" si="487">P337/100*5</f>
        <v>0</v>
      </c>
      <c r="Q340" s="161">
        <f t="shared" si="487"/>
        <v>0</v>
      </c>
      <c r="R340" s="161">
        <f>R337/100*5</f>
        <v>18917.358452457091</v>
      </c>
      <c r="S340" s="161">
        <f t="shared" ref="S340:T340" si="488">S337/100*5</f>
        <v>19460.470573533279</v>
      </c>
      <c r="T340" s="161">
        <f t="shared" si="488"/>
        <v>20086.380256852448</v>
      </c>
      <c r="X340" s="161">
        <f>X337/100*5</f>
        <v>18917.358452457091</v>
      </c>
      <c r="Y340" s="161">
        <f t="shared" ref="Y340:Z340" si="489">Y337/100*5</f>
        <v>19460.470573533279</v>
      </c>
      <c r="Z340" s="161">
        <f t="shared" si="489"/>
        <v>20086.380256852448</v>
      </c>
      <c r="AD340" s="161">
        <f>AD337/100*5</f>
        <v>19192.765373053437</v>
      </c>
      <c r="AE340" s="161">
        <f t="shared" ref="AE340:AF340" si="490">AE337/100*5</f>
        <v>19460.470573533279</v>
      </c>
      <c r="AF340" s="161">
        <f t="shared" si="490"/>
        <v>20086.380256852448</v>
      </c>
    </row>
    <row r="341" spans="1:32" ht="29.25" hidden="1" customHeight="1" x14ac:dyDescent="0.3">
      <c r="A341" s="49"/>
      <c r="B341" s="49"/>
      <c r="C341" s="49"/>
      <c r="D341" s="302" t="s">
        <v>549</v>
      </c>
      <c r="E341" s="302"/>
      <c r="F341" s="303" t="s">
        <v>550</v>
      </c>
      <c r="G341" s="303"/>
      <c r="H341" s="139"/>
      <c r="M341" s="302" t="s">
        <v>550</v>
      </c>
      <c r="N341" s="302"/>
      <c r="V341" s="189" t="s">
        <v>590</v>
      </c>
    </row>
    <row r="342" spans="1:32" ht="12" hidden="1" customHeight="1" x14ac:dyDescent="0.3">
      <c r="A342" s="49"/>
      <c r="B342" s="49"/>
      <c r="C342" s="49"/>
      <c r="D342" s="140"/>
      <c r="E342" s="141"/>
      <c r="F342" s="139"/>
      <c r="G342" s="139"/>
      <c r="H342" s="139"/>
      <c r="V342" s="189"/>
    </row>
    <row r="343" spans="1:32" ht="60" customHeight="1" x14ac:dyDescent="0.3">
      <c r="A343" s="49"/>
      <c r="B343" s="49"/>
      <c r="C343" s="49"/>
      <c r="D343" s="300" t="s">
        <v>597</v>
      </c>
      <c r="E343" s="300"/>
      <c r="F343" s="300"/>
      <c r="G343" s="300"/>
      <c r="H343" s="300"/>
      <c r="I343" s="300"/>
      <c r="J343" s="300"/>
      <c r="K343" s="300"/>
      <c r="L343" s="300"/>
      <c r="M343" s="300"/>
      <c r="N343" s="300"/>
      <c r="O343" s="300"/>
      <c r="P343" s="300"/>
      <c r="Q343" s="300"/>
      <c r="R343" s="300"/>
      <c r="S343" s="300"/>
      <c r="T343" s="300"/>
      <c r="U343" s="300"/>
      <c r="V343" s="300"/>
      <c r="W343" s="300"/>
      <c r="X343" s="300"/>
      <c r="Y343" s="300"/>
      <c r="Z343" s="297"/>
      <c r="AA343" s="297"/>
      <c r="AB343" s="297"/>
      <c r="AC343" s="297" t="s">
        <v>590</v>
      </c>
      <c r="AD343" s="297"/>
      <c r="AE343" s="298" t="s">
        <v>550</v>
      </c>
      <c r="AF343" s="298"/>
    </row>
  </sheetData>
  <mergeCells count="42">
    <mergeCell ref="D9:AF9"/>
    <mergeCell ref="E2:AF2"/>
    <mergeCell ref="D1:AF1"/>
    <mergeCell ref="D3:AF3"/>
    <mergeCell ref="AB12:AB13"/>
    <mergeCell ref="AC12:AC13"/>
    <mergeCell ref="AD12:AD13"/>
    <mergeCell ref="AE12:AE13"/>
    <mergeCell ref="D12:D13"/>
    <mergeCell ref="E12:E13"/>
    <mergeCell ref="F12:F13"/>
    <mergeCell ref="G12:G13"/>
    <mergeCell ref="H12:H13"/>
    <mergeCell ref="T12:T13"/>
    <mergeCell ref="U12:U13"/>
    <mergeCell ref="J12:J13"/>
    <mergeCell ref="K12:K13"/>
    <mergeCell ref="L12:L13"/>
    <mergeCell ref="M12:M13"/>
    <mergeCell ref="N12:N13"/>
    <mergeCell ref="Q12:Q13"/>
    <mergeCell ref="R12:R13"/>
    <mergeCell ref="S12:S13"/>
    <mergeCell ref="I12:I13"/>
    <mergeCell ref="AA12:AA13"/>
    <mergeCell ref="O12:O13"/>
    <mergeCell ref="AE343:AF343"/>
    <mergeCell ref="E5:AF5"/>
    <mergeCell ref="E6:AF6"/>
    <mergeCell ref="E7:AF7"/>
    <mergeCell ref="D343:Y343"/>
    <mergeCell ref="AF12:AF13"/>
    <mergeCell ref="D341:E341"/>
    <mergeCell ref="F341:G341"/>
    <mergeCell ref="M341:N341"/>
    <mergeCell ref="V12:V13"/>
    <mergeCell ref="W12:W13"/>
    <mergeCell ref="X12:X13"/>
    <mergeCell ref="Y12:Y13"/>
    <mergeCell ref="Z12:Z13"/>
    <mergeCell ref="F14:H14"/>
    <mergeCell ref="P12:P13"/>
  </mergeCells>
  <pageMargins left="0.98425196850393704" right="0.55118110236220474" top="0.78740157480314965" bottom="0.78740157480314965" header="0.15748031496062992" footer="0.11811023622047245"/>
  <pageSetup paperSize="9" scale="52" fitToHeight="15" orientation="portrait" r:id="rId1"/>
  <headerFooter>
    <oddHeader>&amp;C&amp;P</oddHeader>
  </headerFooter>
  <rowBreaks count="2" manualBreakCount="2">
    <brk id="287" max="16383" man="1"/>
    <brk id="342" max="3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август</vt:lpstr>
      <vt:lpstr>август!Заголовки_для_печати</vt:lpstr>
      <vt:lpstr>август!Область_печати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2022-08-12T06:04:04Z</dcterms:modified>
</cp:coreProperties>
</file>