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11670"/>
  </bookViews>
  <sheets>
    <sheet name="май 2022-2024" sheetId="47" r:id="rId1"/>
  </sheets>
  <definedNames>
    <definedName name="_xlnm.Print_Titles" localSheetId="0">'май 2022-2024'!$12:$12</definedName>
    <definedName name="_xlnm.Print_Area" localSheetId="0">'май 2022-2024'!$A$1:$Z$341</definedName>
  </definedNames>
  <calcPr calcId="152511"/>
</workbook>
</file>

<file path=xl/calcChain.xml><?xml version="1.0" encoding="utf-8"?>
<calcChain xmlns="http://schemas.openxmlformats.org/spreadsheetml/2006/main">
  <c r="X315" i="47" l="1"/>
  <c r="X314" i="47"/>
  <c r="W309" i="47"/>
  <c r="W308" i="47" s="1"/>
  <c r="V309" i="47"/>
  <c r="V308" i="47" s="1"/>
  <c r="U309" i="47"/>
  <c r="U308" i="47" s="1"/>
  <c r="W305" i="47"/>
  <c r="V305" i="47"/>
  <c r="U305" i="47"/>
  <c r="W300" i="47"/>
  <c r="W296" i="47" s="1"/>
  <c r="V300" i="47"/>
  <c r="U300" i="47"/>
  <c r="U296" i="47" s="1"/>
  <c r="V296" i="47"/>
  <c r="W265" i="47"/>
  <c r="W251" i="47" s="1"/>
  <c r="U265" i="47"/>
  <c r="U251" i="47" s="1"/>
  <c r="W236" i="47"/>
  <c r="V236" i="47"/>
  <c r="V220" i="47" s="1"/>
  <c r="U236" i="47"/>
  <c r="W220" i="47"/>
  <c r="U220" i="47"/>
  <c r="W217" i="47"/>
  <c r="V217" i="47"/>
  <c r="V216" i="47" s="1"/>
  <c r="U217" i="47"/>
  <c r="W216" i="47"/>
  <c r="U216" i="47"/>
  <c r="W208" i="47"/>
  <c r="V208" i="47"/>
  <c r="V204" i="47" s="1"/>
  <c r="U208" i="47"/>
  <c r="W205" i="47"/>
  <c r="V205" i="47"/>
  <c r="U205" i="47"/>
  <c r="W204" i="47"/>
  <c r="U204" i="47"/>
  <c r="W199" i="47"/>
  <c r="V199" i="47"/>
  <c r="V196" i="47" s="1"/>
  <c r="U199" i="47"/>
  <c r="W196" i="47"/>
  <c r="U196" i="47"/>
  <c r="W194" i="47"/>
  <c r="V194" i="47"/>
  <c r="U194" i="47"/>
  <c r="W192" i="47"/>
  <c r="V192" i="47"/>
  <c r="U192" i="47"/>
  <c r="W184" i="47"/>
  <c r="V184" i="47"/>
  <c r="V183" i="47" s="1"/>
  <c r="U184" i="47"/>
  <c r="U183" i="47" s="1"/>
  <c r="W183" i="47"/>
  <c r="W175" i="47"/>
  <c r="W174" i="47" s="1"/>
  <c r="V175" i="47"/>
  <c r="V174" i="47" s="1"/>
  <c r="U175" i="47"/>
  <c r="U174" i="47"/>
  <c r="W170" i="47"/>
  <c r="W169" i="47" s="1"/>
  <c r="V170" i="47"/>
  <c r="U170" i="47"/>
  <c r="U169" i="47" s="1"/>
  <c r="V169" i="47"/>
  <c r="W163" i="47"/>
  <c r="V163" i="47"/>
  <c r="U163" i="47"/>
  <c r="W159" i="47"/>
  <c r="W158" i="47" s="1"/>
  <c r="V159" i="47"/>
  <c r="U159" i="47"/>
  <c r="U158" i="47" s="1"/>
  <c r="V158" i="47"/>
  <c r="W154" i="47"/>
  <c r="V154" i="47"/>
  <c r="U154" i="47"/>
  <c r="W151" i="47"/>
  <c r="V151" i="47"/>
  <c r="V150" i="47" s="1"/>
  <c r="U151" i="47"/>
  <c r="U150" i="47" s="1"/>
  <c r="W150" i="47"/>
  <c r="W144" i="47"/>
  <c r="V144" i="47"/>
  <c r="V143" i="47" s="1"/>
  <c r="U144" i="47"/>
  <c r="U143" i="47" s="1"/>
  <c r="W143" i="47"/>
  <c r="W136" i="47"/>
  <c r="W135" i="47" s="1"/>
  <c r="V136" i="47"/>
  <c r="U136" i="47"/>
  <c r="U135" i="47" s="1"/>
  <c r="U129" i="47" s="1"/>
  <c r="U128" i="47" s="1"/>
  <c r="V135" i="47"/>
  <c r="W131" i="47"/>
  <c r="W130" i="47" s="1"/>
  <c r="V131" i="47"/>
  <c r="U131" i="47"/>
  <c r="U130" i="47" s="1"/>
  <c r="V130" i="47"/>
  <c r="V129" i="47" s="1"/>
  <c r="W126" i="47"/>
  <c r="W125" i="47" s="1"/>
  <c r="V126" i="47"/>
  <c r="U126" i="47"/>
  <c r="U125" i="47" s="1"/>
  <c r="V125" i="47"/>
  <c r="W122" i="47"/>
  <c r="W120" i="47" s="1"/>
  <c r="W119" i="47" s="1"/>
  <c r="V122" i="47"/>
  <c r="V120" i="47" s="1"/>
  <c r="V119" i="47" s="1"/>
  <c r="U122" i="47"/>
  <c r="U120" i="47" s="1"/>
  <c r="U119" i="47" s="1"/>
  <c r="W116" i="47"/>
  <c r="W115" i="47" s="1"/>
  <c r="V116" i="47"/>
  <c r="U116" i="47"/>
  <c r="U115" i="47" s="1"/>
  <c r="V115" i="47"/>
  <c r="W110" i="47"/>
  <c r="V110" i="47"/>
  <c r="V106" i="47" s="1"/>
  <c r="U110" i="47"/>
  <c r="W107" i="47"/>
  <c r="W106" i="47" s="1"/>
  <c r="W100" i="47" s="1"/>
  <c r="V107" i="47"/>
  <c r="U107" i="47"/>
  <c r="U106" i="47"/>
  <c r="U100" i="47" s="1"/>
  <c r="W102" i="47"/>
  <c r="V102" i="47"/>
  <c r="U102" i="47"/>
  <c r="W101" i="47"/>
  <c r="V101" i="47"/>
  <c r="V100" i="47" s="1"/>
  <c r="U101" i="47"/>
  <c r="W97" i="47"/>
  <c r="V97" i="47"/>
  <c r="V93" i="47" s="1"/>
  <c r="V92" i="47" s="1"/>
  <c r="U97" i="47"/>
  <c r="W93" i="47"/>
  <c r="W92" i="47" s="1"/>
  <c r="U93" i="47"/>
  <c r="U92" i="47" s="1"/>
  <c r="W89" i="47"/>
  <c r="W88" i="47" s="1"/>
  <c r="V89" i="47"/>
  <c r="U89" i="47"/>
  <c r="U88" i="47" s="1"/>
  <c r="V88" i="47"/>
  <c r="W86" i="47"/>
  <c r="V86" i="47"/>
  <c r="U86" i="47"/>
  <c r="W85" i="47"/>
  <c r="V85" i="47"/>
  <c r="U85" i="47"/>
  <c r="W82" i="47"/>
  <c r="W81" i="47" s="1"/>
  <c r="V82" i="47"/>
  <c r="U82" i="47"/>
  <c r="U81" i="47" s="1"/>
  <c r="V81" i="47"/>
  <c r="W79" i="47"/>
  <c r="V79" i="47"/>
  <c r="U79" i="47"/>
  <c r="U78" i="47" s="1"/>
  <c r="W78" i="47"/>
  <c r="V78" i="47"/>
  <c r="W76" i="47"/>
  <c r="V76" i="47"/>
  <c r="U76" i="47"/>
  <c r="U75" i="47" s="1"/>
  <c r="W75" i="47"/>
  <c r="V75" i="47"/>
  <c r="W72" i="47"/>
  <c r="V72" i="47"/>
  <c r="V71" i="47" s="1"/>
  <c r="V70" i="47" s="1"/>
  <c r="V67" i="47" s="1"/>
  <c r="U72" i="47"/>
  <c r="W71" i="47"/>
  <c r="U71" i="47"/>
  <c r="W64" i="47"/>
  <c r="V64" i="47"/>
  <c r="U64" i="47"/>
  <c r="W62" i="47"/>
  <c r="V62" i="47"/>
  <c r="V61" i="47" s="1"/>
  <c r="U62" i="47"/>
  <c r="W58" i="47"/>
  <c r="V58" i="47"/>
  <c r="U58" i="47"/>
  <c r="W55" i="47"/>
  <c r="V55" i="47"/>
  <c r="U55" i="47"/>
  <c r="W53" i="47"/>
  <c r="V53" i="47"/>
  <c r="U53" i="47"/>
  <c r="V52" i="47"/>
  <c r="W49" i="47"/>
  <c r="V49" i="47"/>
  <c r="U49" i="47"/>
  <c r="W47" i="47"/>
  <c r="V47" i="47"/>
  <c r="U47" i="47"/>
  <c r="W44" i="47"/>
  <c r="V44" i="47"/>
  <c r="U44" i="47"/>
  <c r="W41" i="47"/>
  <c r="W33" i="47" s="1"/>
  <c r="V41" i="47"/>
  <c r="U41" i="47"/>
  <c r="W34" i="47"/>
  <c r="V34" i="47"/>
  <c r="U34" i="47"/>
  <c r="U33" i="47" s="1"/>
  <c r="W31" i="47"/>
  <c r="V31" i="47"/>
  <c r="U31" i="47"/>
  <c r="W29" i="47"/>
  <c r="V29" i="47"/>
  <c r="U29" i="47"/>
  <c r="W27" i="47"/>
  <c r="V27" i="47"/>
  <c r="V24" i="47" s="1"/>
  <c r="V23" i="47" s="1"/>
  <c r="U27" i="47"/>
  <c r="W25" i="47"/>
  <c r="V25" i="47"/>
  <c r="U25" i="47"/>
  <c r="U24" i="47" s="1"/>
  <c r="U23" i="47" s="1"/>
  <c r="W17" i="47"/>
  <c r="V17" i="47"/>
  <c r="V16" i="47" s="1"/>
  <c r="V14" i="47" s="1"/>
  <c r="U17" i="47"/>
  <c r="U16" i="47" s="1"/>
  <c r="W16" i="47"/>
  <c r="W14" i="47"/>
  <c r="U215" i="47" l="1"/>
  <c r="U214" i="47" s="1"/>
  <c r="W215" i="47"/>
  <c r="W214" i="47" s="1"/>
  <c r="U70" i="47"/>
  <c r="U67" i="47" s="1"/>
  <c r="V128" i="47"/>
  <c r="W52" i="47"/>
  <c r="W46" i="47" s="1"/>
  <c r="W61" i="47"/>
  <c r="W57" i="47" s="1"/>
  <c r="W70" i="47"/>
  <c r="W67" i="47" s="1"/>
  <c r="V33" i="47"/>
  <c r="W24" i="47"/>
  <c r="W23" i="47" s="1"/>
  <c r="W15" i="47" s="1"/>
  <c r="U52" i="47"/>
  <c r="U46" i="47" s="1"/>
  <c r="U15" i="47" s="1"/>
  <c r="U61" i="47"/>
  <c r="U57" i="47" s="1"/>
  <c r="V57" i="47"/>
  <c r="V15" i="47" s="1"/>
  <c r="V213" i="47" s="1"/>
  <c r="W114" i="47"/>
  <c r="V114" i="47"/>
  <c r="U114" i="47"/>
  <c r="U14" i="47"/>
  <c r="V66" i="47"/>
  <c r="W129" i="47"/>
  <c r="W128" i="47" s="1"/>
  <c r="W66" i="47"/>
  <c r="U66" i="47"/>
  <c r="V265" i="47"/>
  <c r="V251" i="47" s="1"/>
  <c r="V215" i="47" s="1"/>
  <c r="V214" i="47" s="1"/>
  <c r="V46" i="47"/>
  <c r="Q271" i="47"/>
  <c r="U213" i="47" l="1"/>
  <c r="V317" i="47"/>
  <c r="V316" i="47"/>
  <c r="W213" i="47"/>
  <c r="O271" i="47"/>
  <c r="P271" i="47"/>
  <c r="U317" i="47" l="1"/>
  <c r="U316" i="47"/>
  <c r="W316" i="47"/>
  <c r="W317" i="47"/>
  <c r="O236" i="47"/>
  <c r="P236" i="47"/>
  <c r="Q236" i="47"/>
  <c r="T238" i="47"/>
  <c r="Z238" i="47" s="1"/>
  <c r="S238" i="47"/>
  <c r="Y238" i="47" s="1"/>
  <c r="R238" i="47"/>
  <c r="X238" i="47" s="1"/>
  <c r="T237" i="47"/>
  <c r="Z237" i="47" s="1"/>
  <c r="S237" i="47"/>
  <c r="Y237" i="47" s="1"/>
  <c r="R237" i="47"/>
  <c r="X237" i="47" s="1"/>
  <c r="T235" i="47" l="1"/>
  <c r="Z235" i="47" s="1"/>
  <c r="S235" i="47"/>
  <c r="Y235" i="47" s="1"/>
  <c r="R235" i="47"/>
  <c r="X235" i="47" s="1"/>
  <c r="T233" i="47"/>
  <c r="Z233" i="47" s="1"/>
  <c r="S233" i="47"/>
  <c r="Y233" i="47" s="1"/>
  <c r="R233" i="47"/>
  <c r="X233" i="47" s="1"/>
  <c r="T232" i="47" l="1"/>
  <c r="Z232" i="47" s="1"/>
  <c r="S232" i="47"/>
  <c r="Y232" i="47" s="1"/>
  <c r="Q309" i="47" l="1"/>
  <c r="Q308" i="47" s="1"/>
  <c r="P309" i="47"/>
  <c r="P308" i="47" s="1"/>
  <c r="O309" i="47"/>
  <c r="O308" i="47" s="1"/>
  <c r="Q305" i="47"/>
  <c r="P305" i="47"/>
  <c r="O305" i="47"/>
  <c r="Q300" i="47"/>
  <c r="Q296" i="47" s="1"/>
  <c r="P300" i="47"/>
  <c r="P296" i="47" s="1"/>
  <c r="O300" i="47"/>
  <c r="O296" i="47" s="1"/>
  <c r="Q265" i="47"/>
  <c r="Q251" i="47" s="1"/>
  <c r="P265" i="47"/>
  <c r="P251" i="47" s="1"/>
  <c r="O265" i="47"/>
  <c r="O251" i="47" s="1"/>
  <c r="Q221" i="47"/>
  <c r="P221" i="47"/>
  <c r="O221" i="47"/>
  <c r="Q217" i="47"/>
  <c r="Q216" i="47" s="1"/>
  <c r="P217" i="47"/>
  <c r="P216" i="47" s="1"/>
  <c r="O217" i="47"/>
  <c r="O216" i="47" s="1"/>
  <c r="Q208" i="47"/>
  <c r="P208" i="47"/>
  <c r="O208" i="47"/>
  <c r="Q205" i="47"/>
  <c r="P205" i="47"/>
  <c r="O205" i="47"/>
  <c r="Q199" i="47"/>
  <c r="Q196" i="47" s="1"/>
  <c r="P199" i="47"/>
  <c r="P196" i="47" s="1"/>
  <c r="O199" i="47"/>
  <c r="O196" i="47" s="1"/>
  <c r="Q194" i="47"/>
  <c r="P194" i="47"/>
  <c r="O194" i="47"/>
  <c r="Q192" i="47"/>
  <c r="P192" i="47"/>
  <c r="O192" i="47"/>
  <c r="Q184" i="47"/>
  <c r="Q183" i="47" s="1"/>
  <c r="P184" i="47"/>
  <c r="P183" i="47" s="1"/>
  <c r="O184" i="47"/>
  <c r="O183" i="47" s="1"/>
  <c r="Q175" i="47"/>
  <c r="Q174" i="47" s="1"/>
  <c r="P175" i="47"/>
  <c r="P174" i="47" s="1"/>
  <c r="O175" i="47"/>
  <c r="O174" i="47" s="1"/>
  <c r="Q170" i="47"/>
  <c r="Q169" i="47" s="1"/>
  <c r="P170" i="47"/>
  <c r="P169" i="47" s="1"/>
  <c r="O170" i="47"/>
  <c r="O169" i="47" s="1"/>
  <c r="Q163" i="47"/>
  <c r="P163" i="47"/>
  <c r="O163" i="47"/>
  <c r="Q159" i="47"/>
  <c r="Q158" i="47" s="1"/>
  <c r="P159" i="47"/>
  <c r="P158" i="47" s="1"/>
  <c r="O159" i="47"/>
  <c r="O158" i="47" s="1"/>
  <c r="Q154" i="47"/>
  <c r="P154" i="47"/>
  <c r="O154" i="47"/>
  <c r="Q151" i="47"/>
  <c r="P151" i="47"/>
  <c r="O151" i="47"/>
  <c r="Q144" i="47"/>
  <c r="P144" i="47"/>
  <c r="P143" i="47" s="1"/>
  <c r="O144" i="47"/>
  <c r="O143" i="47" s="1"/>
  <c r="Q143" i="47"/>
  <c r="Q136" i="47"/>
  <c r="Q135" i="47" s="1"/>
  <c r="P136" i="47"/>
  <c r="P135" i="47" s="1"/>
  <c r="O136" i="47"/>
  <c r="O135" i="47"/>
  <c r="Q131" i="47"/>
  <c r="Q130" i="47" s="1"/>
  <c r="P131" i="47"/>
  <c r="P130" i="47" s="1"/>
  <c r="O131" i="47"/>
  <c r="O130" i="47"/>
  <c r="Q126" i="47"/>
  <c r="Q125" i="47" s="1"/>
  <c r="P126" i="47"/>
  <c r="P125" i="47" s="1"/>
  <c r="O126" i="47"/>
  <c r="O125" i="47" s="1"/>
  <c r="Q122" i="47"/>
  <c r="Q120" i="47" s="1"/>
  <c r="Q119" i="47" s="1"/>
  <c r="P122" i="47"/>
  <c r="P120" i="47" s="1"/>
  <c r="P119" i="47" s="1"/>
  <c r="O122" i="47"/>
  <c r="O120" i="47" s="1"/>
  <c r="O119" i="47" s="1"/>
  <c r="Q116" i="47"/>
  <c r="Q115" i="47" s="1"/>
  <c r="P116" i="47"/>
  <c r="P115" i="47" s="1"/>
  <c r="O116" i="47"/>
  <c r="O115" i="47"/>
  <c r="Q110" i="47"/>
  <c r="P110" i="47"/>
  <c r="O110" i="47"/>
  <c r="Q107" i="47"/>
  <c r="P107" i="47"/>
  <c r="O107" i="47"/>
  <c r="Q102" i="47"/>
  <c r="Q101" i="47" s="1"/>
  <c r="P102" i="47"/>
  <c r="P101" i="47" s="1"/>
  <c r="O102" i="47"/>
  <c r="O101" i="47" s="1"/>
  <c r="Q97" i="47"/>
  <c r="Q93" i="47" s="1"/>
  <c r="Q92" i="47" s="1"/>
  <c r="P97" i="47"/>
  <c r="O97" i="47"/>
  <c r="O93" i="47" s="1"/>
  <c r="O92" i="47" s="1"/>
  <c r="P93" i="47"/>
  <c r="P92" i="47" s="1"/>
  <c r="Q89" i="47"/>
  <c r="Q88" i="47" s="1"/>
  <c r="P89" i="47"/>
  <c r="O89" i="47"/>
  <c r="O88" i="47" s="1"/>
  <c r="P88" i="47"/>
  <c r="Q86" i="47"/>
  <c r="Q85" i="47" s="1"/>
  <c r="P86" i="47"/>
  <c r="P85" i="47" s="1"/>
  <c r="O86" i="47"/>
  <c r="O85" i="47" s="1"/>
  <c r="Q82" i="47"/>
  <c r="Q81" i="47" s="1"/>
  <c r="P82" i="47"/>
  <c r="P81" i="47" s="1"/>
  <c r="O82" i="47"/>
  <c r="O81" i="47" s="1"/>
  <c r="Q79" i="47"/>
  <c r="Q78" i="47" s="1"/>
  <c r="P79" i="47"/>
  <c r="P78" i="47" s="1"/>
  <c r="O79" i="47"/>
  <c r="O78" i="47" s="1"/>
  <c r="Q76" i="47"/>
  <c r="Q75" i="47" s="1"/>
  <c r="P76" i="47"/>
  <c r="P75" i="47" s="1"/>
  <c r="O76" i="47"/>
  <c r="O75" i="47" s="1"/>
  <c r="Q72" i="47"/>
  <c r="Q71" i="47" s="1"/>
  <c r="P72" i="47"/>
  <c r="P71" i="47" s="1"/>
  <c r="O72" i="47"/>
  <c r="O71" i="47" s="1"/>
  <c r="Q64" i="47"/>
  <c r="P64" i="47"/>
  <c r="O64" i="47"/>
  <c r="Q62" i="47"/>
  <c r="P62" i="47"/>
  <c r="O62" i="47"/>
  <c r="Q58" i="47"/>
  <c r="P58" i="47"/>
  <c r="O58" i="47"/>
  <c r="Q55" i="47"/>
  <c r="P55" i="47"/>
  <c r="O55" i="47"/>
  <c r="Q53" i="47"/>
  <c r="P53" i="47"/>
  <c r="O53" i="47"/>
  <c r="Q49" i="47"/>
  <c r="P49" i="47"/>
  <c r="O49" i="47"/>
  <c r="Q47" i="47"/>
  <c r="P47" i="47"/>
  <c r="O47" i="47"/>
  <c r="Q44" i="47"/>
  <c r="P44" i="47"/>
  <c r="O44" i="47"/>
  <c r="Q41" i="47"/>
  <c r="P41" i="47"/>
  <c r="O41" i="47"/>
  <c r="Q34" i="47"/>
  <c r="P34" i="47"/>
  <c r="O34" i="47"/>
  <c r="O33" i="47" s="1"/>
  <c r="Q31" i="47"/>
  <c r="P31" i="47"/>
  <c r="O31" i="47"/>
  <c r="Q29" i="47"/>
  <c r="P29" i="47"/>
  <c r="O29" i="47"/>
  <c r="Q27" i="47"/>
  <c r="P27" i="47"/>
  <c r="O27" i="47"/>
  <c r="Q25" i="47"/>
  <c r="P25" i="47"/>
  <c r="O25" i="47"/>
  <c r="Q17" i="47"/>
  <c r="P17" i="47"/>
  <c r="O17" i="47"/>
  <c r="Q150" i="47" l="1"/>
  <c r="Q24" i="47"/>
  <c r="Q23" i="47" s="1"/>
  <c r="P33" i="47"/>
  <c r="Q61" i="47"/>
  <c r="Q57" i="47" s="1"/>
  <c r="P52" i="47"/>
  <c r="P46" i="47" s="1"/>
  <c r="Q52" i="47"/>
  <c r="Q46" i="47" s="1"/>
  <c r="Q16" i="47"/>
  <c r="O16" i="47"/>
  <c r="P16" i="47"/>
  <c r="O52" i="47"/>
  <c r="O106" i="47"/>
  <c r="O100" i="47" s="1"/>
  <c r="P150" i="47"/>
  <c r="P129" i="47" s="1"/>
  <c r="P128" i="47" s="1"/>
  <c r="O204" i="47"/>
  <c r="P204" i="47"/>
  <c r="Q220" i="47"/>
  <c r="Q215" i="47" s="1"/>
  <c r="Q214" i="47" s="1"/>
  <c r="Q114" i="47"/>
  <c r="P70" i="47"/>
  <c r="P67" i="47" s="1"/>
  <c r="O70" i="47"/>
  <c r="O67" i="47" s="1"/>
  <c r="O24" i="47"/>
  <c r="O23" i="47" s="1"/>
  <c r="P24" i="47"/>
  <c r="P23" i="47" s="1"/>
  <c r="Q33" i="47"/>
  <c r="O46" i="47"/>
  <c r="P61" i="47"/>
  <c r="P57" i="47" s="1"/>
  <c r="Q129" i="47"/>
  <c r="Q106" i="47"/>
  <c r="Q100" i="47" s="1"/>
  <c r="O114" i="47"/>
  <c r="P220" i="47"/>
  <c r="P215" i="47" s="1"/>
  <c r="P214" i="47" s="1"/>
  <c r="P14" i="47"/>
  <c r="P334" i="47" s="1"/>
  <c r="P106" i="47"/>
  <c r="P100" i="47" s="1"/>
  <c r="P114" i="47"/>
  <c r="O61" i="47"/>
  <c r="O57" i="47" s="1"/>
  <c r="O150" i="47"/>
  <c r="O129" i="47" s="1"/>
  <c r="Q70" i="47"/>
  <c r="Q67" i="47" s="1"/>
  <c r="Q204" i="47"/>
  <c r="H319" i="47"/>
  <c r="G319" i="47"/>
  <c r="F319" i="47"/>
  <c r="N315" i="47"/>
  <c r="T315" i="47" s="1"/>
  <c r="Z315" i="47" s="1"/>
  <c r="M315" i="47"/>
  <c r="S315" i="47" s="1"/>
  <c r="Y315" i="47" s="1"/>
  <c r="L315" i="47"/>
  <c r="R315" i="47" s="1"/>
  <c r="N314" i="47"/>
  <c r="T314" i="47" s="1"/>
  <c r="Z314" i="47" s="1"/>
  <c r="M314" i="47"/>
  <c r="S314" i="47" s="1"/>
  <c r="Y314" i="47" s="1"/>
  <c r="L314" i="47"/>
  <c r="R314" i="47" s="1"/>
  <c r="N313" i="47"/>
  <c r="T313" i="47" s="1"/>
  <c r="Z313" i="47" s="1"/>
  <c r="M313" i="47"/>
  <c r="S313" i="47" s="1"/>
  <c r="Y313" i="47" s="1"/>
  <c r="L313" i="47"/>
  <c r="R313" i="47" s="1"/>
  <c r="X313" i="47" s="1"/>
  <c r="N312" i="47"/>
  <c r="T312" i="47" s="1"/>
  <c r="Z312" i="47" s="1"/>
  <c r="M312" i="47"/>
  <c r="S312" i="47" s="1"/>
  <c r="Y312" i="47" s="1"/>
  <c r="L312" i="47"/>
  <c r="R312" i="47" s="1"/>
  <c r="X312" i="47" s="1"/>
  <c r="N311" i="47"/>
  <c r="T311" i="47" s="1"/>
  <c r="Z311" i="47" s="1"/>
  <c r="M311" i="47"/>
  <c r="S311" i="47" s="1"/>
  <c r="Y311" i="47" s="1"/>
  <c r="L311" i="47"/>
  <c r="R311" i="47" s="1"/>
  <c r="X311" i="47" s="1"/>
  <c r="N310" i="47"/>
  <c r="T310" i="47" s="1"/>
  <c r="Z310" i="47" s="1"/>
  <c r="M310" i="47"/>
  <c r="S310" i="47" s="1"/>
  <c r="Y310" i="47" s="1"/>
  <c r="L310" i="47"/>
  <c r="R310" i="47" s="1"/>
  <c r="X310" i="47" s="1"/>
  <c r="K309" i="47"/>
  <c r="K308" i="47" s="1"/>
  <c r="J309" i="47"/>
  <c r="J308" i="47" s="1"/>
  <c r="I309" i="47"/>
  <c r="I308" i="47" s="1"/>
  <c r="H309" i="47"/>
  <c r="H308" i="47" s="1"/>
  <c r="H322" i="47" s="1"/>
  <c r="G309" i="47"/>
  <c r="G308" i="47" s="1"/>
  <c r="G322" i="47" s="1"/>
  <c r="F309" i="47"/>
  <c r="F308" i="47" s="1"/>
  <c r="F322" i="47" s="1"/>
  <c r="N307" i="47"/>
  <c r="T307" i="47" s="1"/>
  <c r="Z307" i="47" s="1"/>
  <c r="M307" i="47"/>
  <c r="S307" i="47" s="1"/>
  <c r="Y307" i="47" s="1"/>
  <c r="L307" i="47"/>
  <c r="R307" i="47" s="1"/>
  <c r="X307" i="47" s="1"/>
  <c r="N306" i="47"/>
  <c r="T306" i="47" s="1"/>
  <c r="Z306" i="47" s="1"/>
  <c r="M306" i="47"/>
  <c r="S306" i="47" s="1"/>
  <c r="Y306" i="47" s="1"/>
  <c r="L306" i="47"/>
  <c r="R306" i="47" s="1"/>
  <c r="X306" i="47" s="1"/>
  <c r="K305" i="47"/>
  <c r="J305" i="47"/>
  <c r="I305" i="47"/>
  <c r="H305" i="47"/>
  <c r="H323" i="47" s="1"/>
  <c r="G305" i="47"/>
  <c r="G323" i="47" s="1"/>
  <c r="F305" i="47"/>
  <c r="F323" i="47" s="1"/>
  <c r="N304" i="47"/>
  <c r="T304" i="47" s="1"/>
  <c r="Z304" i="47" s="1"/>
  <c r="M304" i="47"/>
  <c r="S304" i="47" s="1"/>
  <c r="Y304" i="47" s="1"/>
  <c r="L304" i="47"/>
  <c r="R304" i="47" s="1"/>
  <c r="X304" i="47" s="1"/>
  <c r="N303" i="47"/>
  <c r="T303" i="47" s="1"/>
  <c r="Z303" i="47" s="1"/>
  <c r="M303" i="47"/>
  <c r="S303" i="47" s="1"/>
  <c r="Y303" i="47" s="1"/>
  <c r="L303" i="47"/>
  <c r="R303" i="47" s="1"/>
  <c r="X303" i="47" s="1"/>
  <c r="N302" i="47"/>
  <c r="T302" i="47" s="1"/>
  <c r="Z302" i="47" s="1"/>
  <c r="M302" i="47"/>
  <c r="S302" i="47" s="1"/>
  <c r="Y302" i="47" s="1"/>
  <c r="L302" i="47"/>
  <c r="R302" i="47" s="1"/>
  <c r="X302" i="47" s="1"/>
  <c r="N301" i="47"/>
  <c r="T301" i="47" s="1"/>
  <c r="Z301" i="47" s="1"/>
  <c r="M301" i="47"/>
  <c r="S301" i="47" s="1"/>
  <c r="Y301" i="47" s="1"/>
  <c r="Y300" i="47" s="1"/>
  <c r="L301" i="47"/>
  <c r="R301" i="47" s="1"/>
  <c r="X301" i="47" s="1"/>
  <c r="K300" i="47"/>
  <c r="K296" i="47" s="1"/>
  <c r="J300" i="47"/>
  <c r="J296" i="47" s="1"/>
  <c r="I300" i="47"/>
  <c r="I296" i="47" s="1"/>
  <c r="H300" i="47"/>
  <c r="H296" i="47" s="1"/>
  <c r="G300" i="47"/>
  <c r="G296" i="47" s="1"/>
  <c r="F300" i="47"/>
  <c r="F296" i="47" s="1"/>
  <c r="N299" i="47"/>
  <c r="T299" i="47" s="1"/>
  <c r="Z299" i="47" s="1"/>
  <c r="M299" i="47"/>
  <c r="S299" i="47" s="1"/>
  <c r="Y299" i="47" s="1"/>
  <c r="L299" i="47"/>
  <c r="R299" i="47" s="1"/>
  <c r="X299" i="47" s="1"/>
  <c r="N298" i="47"/>
  <c r="T298" i="47" s="1"/>
  <c r="Z298" i="47" s="1"/>
  <c r="M298" i="47"/>
  <c r="S298" i="47" s="1"/>
  <c r="Y298" i="47" s="1"/>
  <c r="L298" i="47"/>
  <c r="R298" i="47" s="1"/>
  <c r="X298" i="47" s="1"/>
  <c r="N297" i="47"/>
  <c r="T297" i="47" s="1"/>
  <c r="Z297" i="47" s="1"/>
  <c r="M297" i="47"/>
  <c r="S297" i="47" s="1"/>
  <c r="Y297" i="47" s="1"/>
  <c r="L297" i="47"/>
  <c r="R297" i="47" s="1"/>
  <c r="X297" i="47" s="1"/>
  <c r="N295" i="47"/>
  <c r="T295" i="47" s="1"/>
  <c r="Z295" i="47" s="1"/>
  <c r="M295" i="47"/>
  <c r="S295" i="47" s="1"/>
  <c r="Y295" i="47" s="1"/>
  <c r="L295" i="47"/>
  <c r="R295" i="47" s="1"/>
  <c r="X295" i="47" s="1"/>
  <c r="N294" i="47"/>
  <c r="T294" i="47" s="1"/>
  <c r="Z294" i="47" s="1"/>
  <c r="M294" i="47"/>
  <c r="S294" i="47" s="1"/>
  <c r="Y294" i="47" s="1"/>
  <c r="L294" i="47"/>
  <c r="R294" i="47" s="1"/>
  <c r="X294" i="47" s="1"/>
  <c r="N293" i="47"/>
  <c r="T293" i="47" s="1"/>
  <c r="Z293" i="47" s="1"/>
  <c r="M293" i="47"/>
  <c r="S293" i="47" s="1"/>
  <c r="Y293" i="47" s="1"/>
  <c r="L293" i="47"/>
  <c r="R293" i="47" s="1"/>
  <c r="X293" i="47" s="1"/>
  <c r="N292" i="47"/>
  <c r="T292" i="47" s="1"/>
  <c r="Z292" i="47" s="1"/>
  <c r="M292" i="47"/>
  <c r="S292" i="47" s="1"/>
  <c r="Y292" i="47" s="1"/>
  <c r="L292" i="47"/>
  <c r="R292" i="47" s="1"/>
  <c r="X292" i="47" s="1"/>
  <c r="N291" i="47"/>
  <c r="T291" i="47" s="1"/>
  <c r="Z291" i="47" s="1"/>
  <c r="M291" i="47"/>
  <c r="S291" i="47" s="1"/>
  <c r="Y291" i="47" s="1"/>
  <c r="L291" i="47"/>
  <c r="R291" i="47" s="1"/>
  <c r="X291" i="47" s="1"/>
  <c r="N290" i="47"/>
  <c r="T290" i="47" s="1"/>
  <c r="Z290" i="47" s="1"/>
  <c r="M290" i="47"/>
  <c r="S290" i="47" s="1"/>
  <c r="Y290" i="47" s="1"/>
  <c r="L290" i="47"/>
  <c r="R290" i="47" s="1"/>
  <c r="X290" i="47" s="1"/>
  <c r="N289" i="47"/>
  <c r="T289" i="47" s="1"/>
  <c r="Z289" i="47" s="1"/>
  <c r="M289" i="47"/>
  <c r="S289" i="47" s="1"/>
  <c r="Y289" i="47" s="1"/>
  <c r="L289" i="47"/>
  <c r="R289" i="47" s="1"/>
  <c r="X289" i="47" s="1"/>
  <c r="N288" i="47"/>
  <c r="T288" i="47" s="1"/>
  <c r="Z288" i="47" s="1"/>
  <c r="M288" i="47"/>
  <c r="S288" i="47" s="1"/>
  <c r="Y288" i="47" s="1"/>
  <c r="L288" i="47"/>
  <c r="R288" i="47" s="1"/>
  <c r="X288" i="47" s="1"/>
  <c r="N287" i="47"/>
  <c r="T287" i="47" s="1"/>
  <c r="Z287" i="47" s="1"/>
  <c r="M287" i="47"/>
  <c r="S287" i="47" s="1"/>
  <c r="Y287" i="47" s="1"/>
  <c r="L287" i="47"/>
  <c r="R287" i="47" s="1"/>
  <c r="X287" i="47" s="1"/>
  <c r="N286" i="47"/>
  <c r="T286" i="47" s="1"/>
  <c r="Z286" i="47" s="1"/>
  <c r="M286" i="47"/>
  <c r="S286" i="47" s="1"/>
  <c r="Y286" i="47" s="1"/>
  <c r="L286" i="47"/>
  <c r="R286" i="47" s="1"/>
  <c r="X286" i="47" s="1"/>
  <c r="N285" i="47"/>
  <c r="T285" i="47" s="1"/>
  <c r="Z285" i="47" s="1"/>
  <c r="M285" i="47"/>
  <c r="S285" i="47" s="1"/>
  <c r="Y285" i="47" s="1"/>
  <c r="L285" i="47"/>
  <c r="R285" i="47" s="1"/>
  <c r="X285" i="47" s="1"/>
  <c r="N284" i="47"/>
  <c r="T284" i="47" s="1"/>
  <c r="Z284" i="47" s="1"/>
  <c r="M284" i="47"/>
  <c r="S284" i="47" s="1"/>
  <c r="Y284" i="47" s="1"/>
  <c r="L284" i="47"/>
  <c r="R284" i="47" s="1"/>
  <c r="X284" i="47" s="1"/>
  <c r="N283" i="47"/>
  <c r="T283" i="47" s="1"/>
  <c r="Z283" i="47" s="1"/>
  <c r="M283" i="47"/>
  <c r="S283" i="47" s="1"/>
  <c r="Y283" i="47" s="1"/>
  <c r="L283" i="47"/>
  <c r="R283" i="47" s="1"/>
  <c r="X283" i="47" s="1"/>
  <c r="N282" i="47"/>
  <c r="T282" i="47" s="1"/>
  <c r="Z282" i="47" s="1"/>
  <c r="M282" i="47"/>
  <c r="S282" i="47" s="1"/>
  <c r="Y282" i="47" s="1"/>
  <c r="L282" i="47"/>
  <c r="R282" i="47" s="1"/>
  <c r="X282" i="47" s="1"/>
  <c r="N281" i="47"/>
  <c r="T281" i="47" s="1"/>
  <c r="Z281" i="47" s="1"/>
  <c r="M281" i="47"/>
  <c r="S281" i="47" s="1"/>
  <c r="Y281" i="47" s="1"/>
  <c r="L281" i="47"/>
  <c r="R281" i="47" s="1"/>
  <c r="X281" i="47" s="1"/>
  <c r="N280" i="47"/>
  <c r="T280" i="47" s="1"/>
  <c r="Z280" i="47" s="1"/>
  <c r="M280" i="47"/>
  <c r="S280" i="47" s="1"/>
  <c r="Y280" i="47" s="1"/>
  <c r="L280" i="47"/>
  <c r="R280" i="47" s="1"/>
  <c r="X280" i="47" s="1"/>
  <c r="N279" i="47"/>
  <c r="T279" i="47" s="1"/>
  <c r="Z279" i="47" s="1"/>
  <c r="M279" i="47"/>
  <c r="S279" i="47" s="1"/>
  <c r="Y279" i="47" s="1"/>
  <c r="L279" i="47"/>
  <c r="R279" i="47" s="1"/>
  <c r="X279" i="47" s="1"/>
  <c r="N278" i="47"/>
  <c r="T278" i="47" s="1"/>
  <c r="Z278" i="47" s="1"/>
  <c r="M278" i="47"/>
  <c r="S278" i="47" s="1"/>
  <c r="Y278" i="47" s="1"/>
  <c r="L278" i="47"/>
  <c r="R278" i="47" s="1"/>
  <c r="X278" i="47" s="1"/>
  <c r="N277" i="47"/>
  <c r="T277" i="47" s="1"/>
  <c r="Z277" i="47" s="1"/>
  <c r="M277" i="47"/>
  <c r="S277" i="47" s="1"/>
  <c r="Y277" i="47" s="1"/>
  <c r="L277" i="47"/>
  <c r="R277" i="47" s="1"/>
  <c r="X277" i="47" s="1"/>
  <c r="N276" i="47"/>
  <c r="T276" i="47" s="1"/>
  <c r="Z276" i="47" s="1"/>
  <c r="M276" i="47"/>
  <c r="S276" i="47" s="1"/>
  <c r="Y276" i="47" s="1"/>
  <c r="L276" i="47"/>
  <c r="R276" i="47" s="1"/>
  <c r="X276" i="47" s="1"/>
  <c r="N275" i="47"/>
  <c r="T275" i="47" s="1"/>
  <c r="Z275" i="47" s="1"/>
  <c r="M275" i="47"/>
  <c r="S275" i="47" s="1"/>
  <c r="Y275" i="47" s="1"/>
  <c r="L275" i="47"/>
  <c r="R275" i="47" s="1"/>
  <c r="X275" i="47" s="1"/>
  <c r="N274" i="47"/>
  <c r="T274" i="47" s="1"/>
  <c r="Z274" i="47" s="1"/>
  <c r="M274" i="47"/>
  <c r="S274" i="47" s="1"/>
  <c r="Y274" i="47" s="1"/>
  <c r="L274" i="47"/>
  <c r="R274" i="47" s="1"/>
  <c r="X274" i="47" s="1"/>
  <c r="N273" i="47"/>
  <c r="T273" i="47" s="1"/>
  <c r="Z273" i="47" s="1"/>
  <c r="M273" i="47"/>
  <c r="S273" i="47" s="1"/>
  <c r="Y273" i="47" s="1"/>
  <c r="L273" i="47"/>
  <c r="R273" i="47" s="1"/>
  <c r="X273" i="47" s="1"/>
  <c r="N272" i="47"/>
  <c r="T272" i="47" s="1"/>
  <c r="Z272" i="47" s="1"/>
  <c r="M272" i="47"/>
  <c r="S272" i="47" s="1"/>
  <c r="Y272" i="47" s="1"/>
  <c r="L272" i="47"/>
  <c r="R272" i="47" s="1"/>
  <c r="X272" i="47" s="1"/>
  <c r="N271" i="47"/>
  <c r="T271" i="47" s="1"/>
  <c r="Z271" i="47" s="1"/>
  <c r="M271" i="47"/>
  <c r="S271" i="47" s="1"/>
  <c r="Y271" i="47" s="1"/>
  <c r="L271" i="47"/>
  <c r="R271" i="47" s="1"/>
  <c r="X271" i="47" s="1"/>
  <c r="N270" i="47"/>
  <c r="T270" i="47" s="1"/>
  <c r="Z270" i="47" s="1"/>
  <c r="M270" i="47"/>
  <c r="S270" i="47" s="1"/>
  <c r="Y270" i="47" s="1"/>
  <c r="L270" i="47"/>
  <c r="R270" i="47" s="1"/>
  <c r="X270" i="47" s="1"/>
  <c r="N269" i="47"/>
  <c r="T269" i="47" s="1"/>
  <c r="Z269" i="47" s="1"/>
  <c r="M269" i="47"/>
  <c r="S269" i="47" s="1"/>
  <c r="Y269" i="47" s="1"/>
  <c r="L269" i="47"/>
  <c r="R269" i="47" s="1"/>
  <c r="X269" i="47" s="1"/>
  <c r="N268" i="47"/>
  <c r="T268" i="47" s="1"/>
  <c r="Z268" i="47" s="1"/>
  <c r="M268" i="47"/>
  <c r="S268" i="47" s="1"/>
  <c r="Y268" i="47" s="1"/>
  <c r="L268" i="47"/>
  <c r="R268" i="47" s="1"/>
  <c r="X268" i="47" s="1"/>
  <c r="N267" i="47"/>
  <c r="T267" i="47" s="1"/>
  <c r="Z267" i="47" s="1"/>
  <c r="M267" i="47"/>
  <c r="S267" i="47" s="1"/>
  <c r="Y267" i="47" s="1"/>
  <c r="L267" i="47"/>
  <c r="R267" i="47" s="1"/>
  <c r="X267" i="47" s="1"/>
  <c r="N266" i="47"/>
  <c r="T266" i="47" s="1"/>
  <c r="Z266" i="47" s="1"/>
  <c r="M266" i="47"/>
  <c r="S266" i="47" s="1"/>
  <c r="Y266" i="47" s="1"/>
  <c r="L266" i="47"/>
  <c r="R266" i="47" s="1"/>
  <c r="X266" i="47" s="1"/>
  <c r="K265" i="47"/>
  <c r="K251" i="47" s="1"/>
  <c r="J265" i="47"/>
  <c r="I265" i="47"/>
  <c r="H265" i="47"/>
  <c r="G265" i="47"/>
  <c r="G251" i="47" s="1"/>
  <c r="F265" i="47"/>
  <c r="F251" i="47" s="1"/>
  <c r="N264" i="47"/>
  <c r="T264" i="47" s="1"/>
  <c r="Z264" i="47" s="1"/>
  <c r="M264" i="47"/>
  <c r="S264" i="47" s="1"/>
  <c r="Y264" i="47" s="1"/>
  <c r="L264" i="47"/>
  <c r="R264" i="47" s="1"/>
  <c r="X264" i="47" s="1"/>
  <c r="N263" i="47"/>
  <c r="T263" i="47" s="1"/>
  <c r="Z263" i="47" s="1"/>
  <c r="M263" i="47"/>
  <c r="S263" i="47" s="1"/>
  <c r="Y263" i="47" s="1"/>
  <c r="L263" i="47"/>
  <c r="R263" i="47" s="1"/>
  <c r="X263" i="47" s="1"/>
  <c r="N262" i="47"/>
  <c r="T262" i="47" s="1"/>
  <c r="Z262" i="47" s="1"/>
  <c r="M262" i="47"/>
  <c r="S262" i="47" s="1"/>
  <c r="Y262" i="47" s="1"/>
  <c r="L262" i="47"/>
  <c r="R262" i="47" s="1"/>
  <c r="X262" i="47" s="1"/>
  <c r="N261" i="47"/>
  <c r="T261" i="47" s="1"/>
  <c r="Z261" i="47" s="1"/>
  <c r="M261" i="47"/>
  <c r="S261" i="47" s="1"/>
  <c r="Y261" i="47" s="1"/>
  <c r="L261" i="47"/>
  <c r="R261" i="47" s="1"/>
  <c r="X261" i="47" s="1"/>
  <c r="N260" i="47"/>
  <c r="T260" i="47" s="1"/>
  <c r="Z260" i="47" s="1"/>
  <c r="M260" i="47"/>
  <c r="S260" i="47" s="1"/>
  <c r="Y260" i="47" s="1"/>
  <c r="L260" i="47"/>
  <c r="R260" i="47" s="1"/>
  <c r="X260" i="47" s="1"/>
  <c r="N259" i="47"/>
  <c r="T259" i="47" s="1"/>
  <c r="Z259" i="47" s="1"/>
  <c r="M259" i="47"/>
  <c r="S259" i="47" s="1"/>
  <c r="Y259" i="47" s="1"/>
  <c r="L259" i="47"/>
  <c r="R259" i="47" s="1"/>
  <c r="X259" i="47" s="1"/>
  <c r="N258" i="47"/>
  <c r="T258" i="47" s="1"/>
  <c r="Z258" i="47" s="1"/>
  <c r="M258" i="47"/>
  <c r="S258" i="47" s="1"/>
  <c r="Y258" i="47" s="1"/>
  <c r="L258" i="47"/>
  <c r="R258" i="47" s="1"/>
  <c r="X258" i="47" s="1"/>
  <c r="N257" i="47"/>
  <c r="T257" i="47" s="1"/>
  <c r="Z257" i="47" s="1"/>
  <c r="M257" i="47"/>
  <c r="S257" i="47" s="1"/>
  <c r="Y257" i="47" s="1"/>
  <c r="L257" i="47"/>
  <c r="R257" i="47" s="1"/>
  <c r="X257" i="47" s="1"/>
  <c r="N256" i="47"/>
  <c r="T256" i="47" s="1"/>
  <c r="Z256" i="47" s="1"/>
  <c r="M256" i="47"/>
  <c r="S256" i="47" s="1"/>
  <c r="Y256" i="47" s="1"/>
  <c r="L256" i="47"/>
  <c r="R256" i="47" s="1"/>
  <c r="X256" i="47" s="1"/>
  <c r="N255" i="47"/>
  <c r="T255" i="47" s="1"/>
  <c r="Z255" i="47" s="1"/>
  <c r="M255" i="47"/>
  <c r="S255" i="47" s="1"/>
  <c r="Y255" i="47" s="1"/>
  <c r="L255" i="47"/>
  <c r="R255" i="47" s="1"/>
  <c r="X255" i="47" s="1"/>
  <c r="N254" i="47"/>
  <c r="T254" i="47" s="1"/>
  <c r="Z254" i="47" s="1"/>
  <c r="M254" i="47"/>
  <c r="S254" i="47" s="1"/>
  <c r="Y254" i="47" s="1"/>
  <c r="L254" i="47"/>
  <c r="R254" i="47" s="1"/>
  <c r="X254" i="47" s="1"/>
  <c r="N253" i="47"/>
  <c r="T253" i="47" s="1"/>
  <c r="Z253" i="47" s="1"/>
  <c r="M253" i="47"/>
  <c r="S253" i="47" s="1"/>
  <c r="Y253" i="47" s="1"/>
  <c r="L253" i="47"/>
  <c r="R253" i="47" s="1"/>
  <c r="X253" i="47" s="1"/>
  <c r="N252" i="47"/>
  <c r="T252" i="47" s="1"/>
  <c r="Z252" i="47" s="1"/>
  <c r="M252" i="47"/>
  <c r="S252" i="47" s="1"/>
  <c r="Y252" i="47" s="1"/>
  <c r="L252" i="47"/>
  <c r="R252" i="47" s="1"/>
  <c r="X252" i="47" s="1"/>
  <c r="J251" i="47"/>
  <c r="I251" i="47"/>
  <c r="H251" i="47"/>
  <c r="N250" i="47"/>
  <c r="T250" i="47" s="1"/>
  <c r="Z250" i="47" s="1"/>
  <c r="M250" i="47"/>
  <c r="S250" i="47" s="1"/>
  <c r="Y250" i="47" s="1"/>
  <c r="L250" i="47"/>
  <c r="R250" i="47" s="1"/>
  <c r="X250" i="47" s="1"/>
  <c r="N249" i="47"/>
  <c r="T249" i="47" s="1"/>
  <c r="Z249" i="47" s="1"/>
  <c r="M249" i="47"/>
  <c r="S249" i="47" s="1"/>
  <c r="Y249" i="47" s="1"/>
  <c r="L249" i="47"/>
  <c r="R249" i="47" s="1"/>
  <c r="X249" i="47" s="1"/>
  <c r="N248" i="47"/>
  <c r="T248" i="47" s="1"/>
  <c r="Z248" i="47" s="1"/>
  <c r="M248" i="47"/>
  <c r="S248" i="47" s="1"/>
  <c r="Y248" i="47" s="1"/>
  <c r="L248" i="47"/>
  <c r="R248" i="47" s="1"/>
  <c r="X248" i="47" s="1"/>
  <c r="N247" i="47"/>
  <c r="T247" i="47" s="1"/>
  <c r="Z247" i="47" s="1"/>
  <c r="M247" i="47"/>
  <c r="S247" i="47" s="1"/>
  <c r="Y247" i="47" s="1"/>
  <c r="L247" i="47"/>
  <c r="R247" i="47" s="1"/>
  <c r="X247" i="47" s="1"/>
  <c r="N246" i="47"/>
  <c r="T246" i="47" s="1"/>
  <c r="Z246" i="47" s="1"/>
  <c r="M246" i="47"/>
  <c r="S246" i="47" s="1"/>
  <c r="Y246" i="47" s="1"/>
  <c r="L246" i="47"/>
  <c r="R246" i="47" s="1"/>
  <c r="X246" i="47" s="1"/>
  <c r="N245" i="47"/>
  <c r="T245" i="47" s="1"/>
  <c r="Z245" i="47" s="1"/>
  <c r="M245" i="47"/>
  <c r="S245" i="47" s="1"/>
  <c r="Y245" i="47" s="1"/>
  <c r="L245" i="47"/>
  <c r="R245" i="47" s="1"/>
  <c r="X245" i="47" s="1"/>
  <c r="N244" i="47"/>
  <c r="T244" i="47" s="1"/>
  <c r="Z244" i="47" s="1"/>
  <c r="M244" i="47"/>
  <c r="S244" i="47" s="1"/>
  <c r="Y244" i="47" s="1"/>
  <c r="L244" i="47"/>
  <c r="R244" i="47" s="1"/>
  <c r="X244" i="47" s="1"/>
  <c r="N243" i="47"/>
  <c r="T243" i="47" s="1"/>
  <c r="Z243" i="47" s="1"/>
  <c r="M243" i="47"/>
  <c r="S243" i="47" s="1"/>
  <c r="Y243" i="47" s="1"/>
  <c r="L243" i="47"/>
  <c r="R243" i="47" s="1"/>
  <c r="X243" i="47" s="1"/>
  <c r="N242" i="47"/>
  <c r="T242" i="47" s="1"/>
  <c r="Z242" i="47" s="1"/>
  <c r="M242" i="47"/>
  <c r="S242" i="47" s="1"/>
  <c r="Y242" i="47" s="1"/>
  <c r="L242" i="47"/>
  <c r="R242" i="47" s="1"/>
  <c r="X242" i="47" s="1"/>
  <c r="N241" i="47"/>
  <c r="T241" i="47" s="1"/>
  <c r="Z241" i="47" s="1"/>
  <c r="M241" i="47"/>
  <c r="S241" i="47" s="1"/>
  <c r="Y241" i="47" s="1"/>
  <c r="L241" i="47"/>
  <c r="R241" i="47" s="1"/>
  <c r="X241" i="47" s="1"/>
  <c r="N240" i="47"/>
  <c r="T240" i="47" s="1"/>
  <c r="Z240" i="47" s="1"/>
  <c r="M240" i="47"/>
  <c r="S240" i="47" s="1"/>
  <c r="Y240" i="47" s="1"/>
  <c r="L240" i="47"/>
  <c r="R240" i="47" s="1"/>
  <c r="X240" i="47" s="1"/>
  <c r="N239" i="47"/>
  <c r="M239" i="47"/>
  <c r="L239" i="47"/>
  <c r="K236" i="47"/>
  <c r="J236" i="47"/>
  <c r="I236" i="47"/>
  <c r="H236" i="47"/>
  <c r="G236" i="47"/>
  <c r="F236" i="47"/>
  <c r="N234" i="47"/>
  <c r="T234" i="47" s="1"/>
  <c r="Z234" i="47" s="1"/>
  <c r="M234" i="47"/>
  <c r="S234" i="47" s="1"/>
  <c r="Y234" i="47" s="1"/>
  <c r="L234" i="47"/>
  <c r="R234" i="47" s="1"/>
  <c r="X234" i="47" s="1"/>
  <c r="N231" i="47"/>
  <c r="T231" i="47" s="1"/>
  <c r="Z231" i="47" s="1"/>
  <c r="M231" i="47"/>
  <c r="S231" i="47" s="1"/>
  <c r="Y231" i="47" s="1"/>
  <c r="L231" i="47"/>
  <c r="R231" i="47" s="1"/>
  <c r="X231" i="47" s="1"/>
  <c r="N230" i="47"/>
  <c r="T230" i="47" s="1"/>
  <c r="Z230" i="47" s="1"/>
  <c r="M230" i="47"/>
  <c r="S230" i="47" s="1"/>
  <c r="Y230" i="47" s="1"/>
  <c r="L230" i="47"/>
  <c r="R230" i="47" s="1"/>
  <c r="X230" i="47" s="1"/>
  <c r="N229" i="47"/>
  <c r="T229" i="47" s="1"/>
  <c r="Z229" i="47" s="1"/>
  <c r="M229" i="47"/>
  <c r="S229" i="47" s="1"/>
  <c r="Y229" i="47" s="1"/>
  <c r="L229" i="47"/>
  <c r="R229" i="47" s="1"/>
  <c r="X229" i="47" s="1"/>
  <c r="N228" i="47"/>
  <c r="T228" i="47" s="1"/>
  <c r="Z228" i="47" s="1"/>
  <c r="M228" i="47"/>
  <c r="S228" i="47" s="1"/>
  <c r="Y228" i="47" s="1"/>
  <c r="L228" i="47"/>
  <c r="R228" i="47" s="1"/>
  <c r="X228" i="47" s="1"/>
  <c r="N227" i="47"/>
  <c r="T227" i="47" s="1"/>
  <c r="Z227" i="47" s="1"/>
  <c r="M227" i="47"/>
  <c r="S227" i="47" s="1"/>
  <c r="Y227" i="47" s="1"/>
  <c r="L227" i="47"/>
  <c r="R227" i="47" s="1"/>
  <c r="X227" i="47" s="1"/>
  <c r="N226" i="47"/>
  <c r="T226" i="47" s="1"/>
  <c r="Z226" i="47" s="1"/>
  <c r="M226" i="47"/>
  <c r="S226" i="47" s="1"/>
  <c r="Y226" i="47" s="1"/>
  <c r="L226" i="47"/>
  <c r="R226" i="47" s="1"/>
  <c r="X226" i="47" s="1"/>
  <c r="N225" i="47"/>
  <c r="T225" i="47" s="1"/>
  <c r="Z225" i="47" s="1"/>
  <c r="M225" i="47"/>
  <c r="S225" i="47" s="1"/>
  <c r="Y225" i="47" s="1"/>
  <c r="L225" i="47"/>
  <c r="R225" i="47" s="1"/>
  <c r="X225" i="47" s="1"/>
  <c r="N224" i="47"/>
  <c r="T224" i="47" s="1"/>
  <c r="Z224" i="47" s="1"/>
  <c r="M224" i="47"/>
  <c r="S224" i="47" s="1"/>
  <c r="Y224" i="47" s="1"/>
  <c r="L224" i="47"/>
  <c r="R224" i="47" s="1"/>
  <c r="X224" i="47" s="1"/>
  <c r="N223" i="47"/>
  <c r="T223" i="47" s="1"/>
  <c r="Z223" i="47" s="1"/>
  <c r="Z221" i="47" s="1"/>
  <c r="M223" i="47"/>
  <c r="S223" i="47" s="1"/>
  <c r="Y223" i="47" s="1"/>
  <c r="L223" i="47"/>
  <c r="R223" i="47" s="1"/>
  <c r="X223" i="47" s="1"/>
  <c r="N222" i="47"/>
  <c r="T222" i="47" s="1"/>
  <c r="Z222" i="47" s="1"/>
  <c r="M222" i="47"/>
  <c r="S222" i="47" s="1"/>
  <c r="Y222" i="47" s="1"/>
  <c r="Y221" i="47" s="1"/>
  <c r="L222" i="47"/>
  <c r="R222" i="47" s="1"/>
  <c r="X222" i="47" s="1"/>
  <c r="K221" i="47"/>
  <c r="J221" i="47"/>
  <c r="I221" i="47"/>
  <c r="H221" i="47"/>
  <c r="G221" i="47"/>
  <c r="F221" i="47"/>
  <c r="N219" i="47"/>
  <c r="T219" i="47" s="1"/>
  <c r="Z219" i="47" s="1"/>
  <c r="M219" i="47"/>
  <c r="S219" i="47" s="1"/>
  <c r="Y219" i="47" s="1"/>
  <c r="L219" i="47"/>
  <c r="R219" i="47" s="1"/>
  <c r="X219" i="47" s="1"/>
  <c r="N218" i="47"/>
  <c r="M218" i="47"/>
  <c r="L218" i="47"/>
  <c r="K217" i="47"/>
  <c r="K216" i="47" s="1"/>
  <c r="J217" i="47"/>
  <c r="J216" i="47" s="1"/>
  <c r="I217" i="47"/>
  <c r="I216" i="47" s="1"/>
  <c r="H217" i="47"/>
  <c r="H216" i="47" s="1"/>
  <c r="G217" i="47"/>
  <c r="G216" i="47" s="1"/>
  <c r="F217" i="47"/>
  <c r="F216" i="47" s="1"/>
  <c r="N212" i="47"/>
  <c r="T212" i="47" s="1"/>
  <c r="Z212" i="47" s="1"/>
  <c r="M212" i="47"/>
  <c r="S212" i="47" s="1"/>
  <c r="Y212" i="47" s="1"/>
  <c r="L212" i="47"/>
  <c r="R212" i="47" s="1"/>
  <c r="X212" i="47" s="1"/>
  <c r="N211" i="47"/>
  <c r="T211" i="47" s="1"/>
  <c r="Z211" i="47" s="1"/>
  <c r="M211" i="47"/>
  <c r="S211" i="47" s="1"/>
  <c r="Y211" i="47" s="1"/>
  <c r="L211" i="47"/>
  <c r="R211" i="47" s="1"/>
  <c r="X211" i="47" s="1"/>
  <c r="H210" i="47"/>
  <c r="N210" i="47" s="1"/>
  <c r="T210" i="47" s="1"/>
  <c r="Z210" i="47" s="1"/>
  <c r="G210" i="47"/>
  <c r="M210" i="47" s="1"/>
  <c r="S210" i="47" s="1"/>
  <c r="Y210" i="47" s="1"/>
  <c r="F210" i="47"/>
  <c r="L210" i="47" s="1"/>
  <c r="R210" i="47" s="1"/>
  <c r="X210" i="47" s="1"/>
  <c r="N209" i="47"/>
  <c r="M209" i="47"/>
  <c r="L209" i="47"/>
  <c r="K208" i="47"/>
  <c r="J208" i="47"/>
  <c r="I208" i="47"/>
  <c r="H208" i="47"/>
  <c r="G208" i="47"/>
  <c r="F208" i="47"/>
  <c r="N207" i="47"/>
  <c r="T207" i="47" s="1"/>
  <c r="Z207" i="47" s="1"/>
  <c r="Z205" i="47" s="1"/>
  <c r="M207" i="47"/>
  <c r="S207" i="47" s="1"/>
  <c r="Y207" i="47" s="1"/>
  <c r="L207" i="47"/>
  <c r="R207" i="47" s="1"/>
  <c r="X207" i="47" s="1"/>
  <c r="N206" i="47"/>
  <c r="T206" i="47" s="1"/>
  <c r="Z206" i="47" s="1"/>
  <c r="M206" i="47"/>
  <c r="S206" i="47" s="1"/>
  <c r="Y206" i="47" s="1"/>
  <c r="Y205" i="47" s="1"/>
  <c r="L206" i="47"/>
  <c r="R206" i="47" s="1"/>
  <c r="X206" i="47" s="1"/>
  <c r="K205" i="47"/>
  <c r="J205" i="47"/>
  <c r="J204" i="47" s="1"/>
  <c r="I205" i="47"/>
  <c r="H205" i="47"/>
  <c r="H204" i="47" s="1"/>
  <c r="G205" i="47"/>
  <c r="F205" i="47"/>
  <c r="F204" i="47" s="1"/>
  <c r="N203" i="47"/>
  <c r="T203" i="47" s="1"/>
  <c r="Z203" i="47" s="1"/>
  <c r="M203" i="47"/>
  <c r="S203" i="47" s="1"/>
  <c r="Y203" i="47" s="1"/>
  <c r="L203" i="47"/>
  <c r="R203" i="47" s="1"/>
  <c r="X203" i="47" s="1"/>
  <c r="N202" i="47"/>
  <c r="T202" i="47" s="1"/>
  <c r="Z202" i="47" s="1"/>
  <c r="M202" i="47"/>
  <c r="S202" i="47" s="1"/>
  <c r="Y202" i="47" s="1"/>
  <c r="L202" i="47"/>
  <c r="R202" i="47" s="1"/>
  <c r="X202" i="47" s="1"/>
  <c r="N201" i="47"/>
  <c r="T201" i="47" s="1"/>
  <c r="Z201" i="47" s="1"/>
  <c r="Z199" i="47" s="1"/>
  <c r="M201" i="47"/>
  <c r="S201" i="47" s="1"/>
  <c r="Y201" i="47" s="1"/>
  <c r="L201" i="47"/>
  <c r="R201" i="47" s="1"/>
  <c r="X201" i="47" s="1"/>
  <c r="N200" i="47"/>
  <c r="T200" i="47" s="1"/>
  <c r="Z200" i="47" s="1"/>
  <c r="M200" i="47"/>
  <c r="S200" i="47" s="1"/>
  <c r="Y200" i="47" s="1"/>
  <c r="Y199" i="47" s="1"/>
  <c r="L200" i="47"/>
  <c r="R200" i="47" s="1"/>
  <c r="X200" i="47" s="1"/>
  <c r="K199" i="47"/>
  <c r="K196" i="47" s="1"/>
  <c r="J199" i="47"/>
  <c r="J196" i="47" s="1"/>
  <c r="I199" i="47"/>
  <c r="I196" i="47" s="1"/>
  <c r="H199" i="47"/>
  <c r="H196" i="47" s="1"/>
  <c r="G199" i="47"/>
  <c r="G196" i="47" s="1"/>
  <c r="F199" i="47"/>
  <c r="F196" i="47" s="1"/>
  <c r="N198" i="47"/>
  <c r="T198" i="47" s="1"/>
  <c r="Z198" i="47" s="1"/>
  <c r="Z196" i="47" s="1"/>
  <c r="M198" i="47"/>
  <c r="S198" i="47" s="1"/>
  <c r="Y198" i="47" s="1"/>
  <c r="L198" i="47"/>
  <c r="R198" i="47" s="1"/>
  <c r="X198" i="47" s="1"/>
  <c r="N197" i="47"/>
  <c r="T197" i="47" s="1"/>
  <c r="Z197" i="47" s="1"/>
  <c r="M197" i="47"/>
  <c r="S197" i="47" s="1"/>
  <c r="Y197" i="47" s="1"/>
  <c r="Y196" i="47" s="1"/>
  <c r="L197" i="47"/>
  <c r="R197" i="47" s="1"/>
  <c r="X197" i="47" s="1"/>
  <c r="N195" i="47"/>
  <c r="M195" i="47"/>
  <c r="L195" i="47"/>
  <c r="K194" i="47"/>
  <c r="J194" i="47"/>
  <c r="I194" i="47"/>
  <c r="H194" i="47"/>
  <c r="G194" i="47"/>
  <c r="F194" i="47"/>
  <c r="N193" i="47"/>
  <c r="M193" i="47"/>
  <c r="L193" i="47"/>
  <c r="K192" i="47"/>
  <c r="J192" i="47"/>
  <c r="I192" i="47"/>
  <c r="H192" i="47"/>
  <c r="G192" i="47"/>
  <c r="F192" i="47"/>
  <c r="N191" i="47"/>
  <c r="T191" i="47" s="1"/>
  <c r="Z191" i="47" s="1"/>
  <c r="M191" i="47"/>
  <c r="S191" i="47" s="1"/>
  <c r="Y191" i="47" s="1"/>
  <c r="L191" i="47"/>
  <c r="R191" i="47" s="1"/>
  <c r="X191" i="47" s="1"/>
  <c r="N190" i="47"/>
  <c r="T190" i="47" s="1"/>
  <c r="Z190" i="47" s="1"/>
  <c r="M190" i="47"/>
  <c r="S190" i="47" s="1"/>
  <c r="Y190" i="47" s="1"/>
  <c r="L190" i="47"/>
  <c r="R190" i="47" s="1"/>
  <c r="X190" i="47" s="1"/>
  <c r="N189" i="47"/>
  <c r="T189" i="47" s="1"/>
  <c r="Z189" i="47" s="1"/>
  <c r="M189" i="47"/>
  <c r="S189" i="47" s="1"/>
  <c r="Y189" i="47" s="1"/>
  <c r="L189" i="47"/>
  <c r="R189" i="47" s="1"/>
  <c r="X189" i="47" s="1"/>
  <c r="N188" i="47"/>
  <c r="T188" i="47" s="1"/>
  <c r="Z188" i="47" s="1"/>
  <c r="M188" i="47"/>
  <c r="S188" i="47" s="1"/>
  <c r="Y188" i="47" s="1"/>
  <c r="L188" i="47"/>
  <c r="R188" i="47" s="1"/>
  <c r="X188" i="47" s="1"/>
  <c r="N187" i="47"/>
  <c r="T187" i="47" s="1"/>
  <c r="Z187" i="47" s="1"/>
  <c r="M187" i="47"/>
  <c r="S187" i="47" s="1"/>
  <c r="Y187" i="47" s="1"/>
  <c r="L187" i="47"/>
  <c r="R187" i="47" s="1"/>
  <c r="X187" i="47" s="1"/>
  <c r="N186" i="47"/>
  <c r="T186" i="47" s="1"/>
  <c r="Z186" i="47" s="1"/>
  <c r="M186" i="47"/>
  <c r="S186" i="47" s="1"/>
  <c r="Y186" i="47" s="1"/>
  <c r="L186" i="47"/>
  <c r="R186" i="47" s="1"/>
  <c r="X186" i="47" s="1"/>
  <c r="N185" i="47"/>
  <c r="T185" i="47" s="1"/>
  <c r="Z185" i="47" s="1"/>
  <c r="M185" i="47"/>
  <c r="S185" i="47" s="1"/>
  <c r="Y185" i="47" s="1"/>
  <c r="L185" i="47"/>
  <c r="R185" i="47" s="1"/>
  <c r="X185" i="47" s="1"/>
  <c r="K184" i="47"/>
  <c r="K183" i="47" s="1"/>
  <c r="J184" i="47"/>
  <c r="J183" i="47" s="1"/>
  <c r="I184" i="47"/>
  <c r="I183" i="47" s="1"/>
  <c r="H184" i="47"/>
  <c r="H183" i="47" s="1"/>
  <c r="G184" i="47"/>
  <c r="G183" i="47" s="1"/>
  <c r="F184" i="47"/>
  <c r="F183" i="47" s="1"/>
  <c r="N182" i="47"/>
  <c r="T182" i="47" s="1"/>
  <c r="Z182" i="47" s="1"/>
  <c r="M182" i="47"/>
  <c r="S182" i="47" s="1"/>
  <c r="Y182" i="47" s="1"/>
  <c r="L182" i="47"/>
  <c r="R182" i="47" s="1"/>
  <c r="X182" i="47" s="1"/>
  <c r="N181" i="47"/>
  <c r="T181" i="47" s="1"/>
  <c r="Z181" i="47" s="1"/>
  <c r="M181" i="47"/>
  <c r="S181" i="47" s="1"/>
  <c r="Y181" i="47" s="1"/>
  <c r="L181" i="47"/>
  <c r="R181" i="47" s="1"/>
  <c r="X181" i="47" s="1"/>
  <c r="N180" i="47"/>
  <c r="T180" i="47" s="1"/>
  <c r="Z180" i="47" s="1"/>
  <c r="M180" i="47"/>
  <c r="S180" i="47" s="1"/>
  <c r="Y180" i="47" s="1"/>
  <c r="L180" i="47"/>
  <c r="R180" i="47" s="1"/>
  <c r="X180" i="47" s="1"/>
  <c r="N179" i="47"/>
  <c r="T179" i="47" s="1"/>
  <c r="Z179" i="47" s="1"/>
  <c r="M179" i="47"/>
  <c r="S179" i="47" s="1"/>
  <c r="Y179" i="47" s="1"/>
  <c r="L179" i="47"/>
  <c r="R179" i="47" s="1"/>
  <c r="X179" i="47" s="1"/>
  <c r="N178" i="47"/>
  <c r="T178" i="47" s="1"/>
  <c r="Z178" i="47" s="1"/>
  <c r="M178" i="47"/>
  <c r="S178" i="47" s="1"/>
  <c r="Y178" i="47" s="1"/>
  <c r="L178" i="47"/>
  <c r="R178" i="47" s="1"/>
  <c r="X178" i="47" s="1"/>
  <c r="N177" i="47"/>
  <c r="T177" i="47" s="1"/>
  <c r="Z177" i="47" s="1"/>
  <c r="M177" i="47"/>
  <c r="S177" i="47" s="1"/>
  <c r="Y177" i="47" s="1"/>
  <c r="L177" i="47"/>
  <c r="R177" i="47" s="1"/>
  <c r="X177" i="47" s="1"/>
  <c r="N176" i="47"/>
  <c r="T176" i="47" s="1"/>
  <c r="Z176" i="47" s="1"/>
  <c r="M176" i="47"/>
  <c r="S176" i="47" s="1"/>
  <c r="Y176" i="47" s="1"/>
  <c r="L176" i="47"/>
  <c r="R176" i="47" s="1"/>
  <c r="X176" i="47" s="1"/>
  <c r="K175" i="47"/>
  <c r="K174" i="47" s="1"/>
  <c r="J175" i="47"/>
  <c r="J174" i="47" s="1"/>
  <c r="I175" i="47"/>
  <c r="I174" i="47" s="1"/>
  <c r="H175" i="47"/>
  <c r="H174" i="47" s="1"/>
  <c r="G175" i="47"/>
  <c r="G174" i="47" s="1"/>
  <c r="F175" i="47"/>
  <c r="F174" i="47" s="1"/>
  <c r="N173" i="47"/>
  <c r="T173" i="47" s="1"/>
  <c r="Z173" i="47" s="1"/>
  <c r="M173" i="47"/>
  <c r="S173" i="47" s="1"/>
  <c r="Y173" i="47" s="1"/>
  <c r="L173" i="47"/>
  <c r="R173" i="47" s="1"/>
  <c r="X173" i="47" s="1"/>
  <c r="N172" i="47"/>
  <c r="T172" i="47" s="1"/>
  <c r="Z172" i="47" s="1"/>
  <c r="M172" i="47"/>
  <c r="S172" i="47" s="1"/>
  <c r="Y172" i="47" s="1"/>
  <c r="L172" i="47"/>
  <c r="R172" i="47" s="1"/>
  <c r="X172" i="47" s="1"/>
  <c r="N171" i="47"/>
  <c r="T171" i="47" s="1"/>
  <c r="Z171" i="47" s="1"/>
  <c r="M171" i="47"/>
  <c r="S171" i="47" s="1"/>
  <c r="Y171" i="47" s="1"/>
  <c r="L171" i="47"/>
  <c r="R171" i="47" s="1"/>
  <c r="X171" i="47" s="1"/>
  <c r="K170" i="47"/>
  <c r="K169" i="47" s="1"/>
  <c r="J170" i="47"/>
  <c r="J169" i="47" s="1"/>
  <c r="I170" i="47"/>
  <c r="I169" i="47" s="1"/>
  <c r="H170" i="47"/>
  <c r="H169" i="47" s="1"/>
  <c r="G170" i="47"/>
  <c r="G169" i="47" s="1"/>
  <c r="F170" i="47"/>
  <c r="F169" i="47" s="1"/>
  <c r="N168" i="47"/>
  <c r="T168" i="47" s="1"/>
  <c r="Z168" i="47" s="1"/>
  <c r="M168" i="47"/>
  <c r="S168" i="47" s="1"/>
  <c r="Y168" i="47" s="1"/>
  <c r="L168" i="47"/>
  <c r="R168" i="47" s="1"/>
  <c r="X168" i="47" s="1"/>
  <c r="N167" i="47"/>
  <c r="T167" i="47" s="1"/>
  <c r="Z167" i="47" s="1"/>
  <c r="M167" i="47"/>
  <c r="S167" i="47" s="1"/>
  <c r="Y167" i="47" s="1"/>
  <c r="L167" i="47"/>
  <c r="R167" i="47" s="1"/>
  <c r="X167" i="47" s="1"/>
  <c r="N166" i="47"/>
  <c r="T166" i="47" s="1"/>
  <c r="Z166" i="47" s="1"/>
  <c r="M166" i="47"/>
  <c r="S166" i="47" s="1"/>
  <c r="Y166" i="47" s="1"/>
  <c r="L166" i="47"/>
  <c r="R166" i="47" s="1"/>
  <c r="X166" i="47" s="1"/>
  <c r="N165" i="47"/>
  <c r="T165" i="47" s="1"/>
  <c r="Z165" i="47" s="1"/>
  <c r="M165" i="47"/>
  <c r="S165" i="47" s="1"/>
  <c r="Y165" i="47" s="1"/>
  <c r="L165" i="47"/>
  <c r="R165" i="47" s="1"/>
  <c r="X165" i="47" s="1"/>
  <c r="H164" i="47"/>
  <c r="N164" i="47" s="1"/>
  <c r="G164" i="47"/>
  <c r="M164" i="47" s="1"/>
  <c r="F164" i="47"/>
  <c r="K163" i="47"/>
  <c r="J163" i="47"/>
  <c r="I163" i="47"/>
  <c r="G163" i="47"/>
  <c r="N162" i="47"/>
  <c r="T162" i="47" s="1"/>
  <c r="Z162" i="47" s="1"/>
  <c r="M162" i="47"/>
  <c r="S162" i="47" s="1"/>
  <c r="Y162" i="47" s="1"/>
  <c r="L162" i="47"/>
  <c r="R162" i="47" s="1"/>
  <c r="X162" i="47" s="1"/>
  <c r="N161" i="47"/>
  <c r="T161" i="47" s="1"/>
  <c r="Z161" i="47" s="1"/>
  <c r="M161" i="47"/>
  <c r="S161" i="47" s="1"/>
  <c r="Y161" i="47" s="1"/>
  <c r="L161" i="47"/>
  <c r="R161" i="47" s="1"/>
  <c r="X161" i="47" s="1"/>
  <c r="N160" i="47"/>
  <c r="T160" i="47" s="1"/>
  <c r="Z160" i="47" s="1"/>
  <c r="M160" i="47"/>
  <c r="S160" i="47" s="1"/>
  <c r="Y160" i="47" s="1"/>
  <c r="Y159" i="47" s="1"/>
  <c r="Y158" i="47" s="1"/>
  <c r="L160" i="47"/>
  <c r="R160" i="47" s="1"/>
  <c r="X160" i="47" s="1"/>
  <c r="K159" i="47"/>
  <c r="K158" i="47" s="1"/>
  <c r="J159" i="47"/>
  <c r="I159" i="47"/>
  <c r="I158" i="47" s="1"/>
  <c r="H159" i="47"/>
  <c r="H158" i="47" s="1"/>
  <c r="G159" i="47"/>
  <c r="G158" i="47" s="1"/>
  <c r="F159" i="47"/>
  <c r="F158" i="47" s="1"/>
  <c r="J158" i="47"/>
  <c r="N157" i="47"/>
  <c r="T157" i="47" s="1"/>
  <c r="Z157" i="47" s="1"/>
  <c r="M157" i="47"/>
  <c r="S157" i="47" s="1"/>
  <c r="Y157" i="47" s="1"/>
  <c r="L157" i="47"/>
  <c r="R157" i="47" s="1"/>
  <c r="X157" i="47" s="1"/>
  <c r="N156" i="47"/>
  <c r="T156" i="47" s="1"/>
  <c r="Z156" i="47" s="1"/>
  <c r="M156" i="47"/>
  <c r="S156" i="47" s="1"/>
  <c r="Y156" i="47" s="1"/>
  <c r="L156" i="47"/>
  <c r="R156" i="47" s="1"/>
  <c r="X156" i="47" s="1"/>
  <c r="N155" i="47"/>
  <c r="M155" i="47"/>
  <c r="L155" i="47"/>
  <c r="K154" i="47"/>
  <c r="J154" i="47"/>
  <c r="I154" i="47"/>
  <c r="H154" i="47"/>
  <c r="G154" i="47"/>
  <c r="F154" i="47"/>
  <c r="N153" i="47"/>
  <c r="T153" i="47" s="1"/>
  <c r="Z153" i="47" s="1"/>
  <c r="M153" i="47"/>
  <c r="S153" i="47" s="1"/>
  <c r="Y153" i="47" s="1"/>
  <c r="L153" i="47"/>
  <c r="R153" i="47" s="1"/>
  <c r="X153" i="47" s="1"/>
  <c r="X151" i="47" s="1"/>
  <c r="N152" i="47"/>
  <c r="T152" i="47" s="1"/>
  <c r="Z152" i="47" s="1"/>
  <c r="M152" i="47"/>
  <c r="S152" i="47" s="1"/>
  <c r="Y152" i="47" s="1"/>
  <c r="Y151" i="47" s="1"/>
  <c r="L152" i="47"/>
  <c r="R152" i="47" s="1"/>
  <c r="X152" i="47" s="1"/>
  <c r="K151" i="47"/>
  <c r="K150" i="47" s="1"/>
  <c r="J151" i="47"/>
  <c r="J150" i="47" s="1"/>
  <c r="I151" i="47"/>
  <c r="I150" i="47" s="1"/>
  <c r="H151" i="47"/>
  <c r="G151" i="47"/>
  <c r="G150" i="47" s="1"/>
  <c r="F151" i="47"/>
  <c r="N149" i="47"/>
  <c r="T149" i="47" s="1"/>
  <c r="Z149" i="47" s="1"/>
  <c r="M149" i="47"/>
  <c r="S149" i="47" s="1"/>
  <c r="Y149" i="47" s="1"/>
  <c r="L149" i="47"/>
  <c r="R149" i="47" s="1"/>
  <c r="X149" i="47" s="1"/>
  <c r="N148" i="47"/>
  <c r="T148" i="47" s="1"/>
  <c r="Z148" i="47" s="1"/>
  <c r="M148" i="47"/>
  <c r="S148" i="47" s="1"/>
  <c r="Y148" i="47" s="1"/>
  <c r="Y144" i="47" s="1"/>
  <c r="Y143" i="47" s="1"/>
  <c r="L148" i="47"/>
  <c r="R148" i="47" s="1"/>
  <c r="X148" i="47" s="1"/>
  <c r="N147" i="47"/>
  <c r="T147" i="47" s="1"/>
  <c r="Z147" i="47" s="1"/>
  <c r="M147" i="47"/>
  <c r="S147" i="47" s="1"/>
  <c r="Y147" i="47" s="1"/>
  <c r="L147" i="47"/>
  <c r="R147" i="47" s="1"/>
  <c r="X147" i="47" s="1"/>
  <c r="N146" i="47"/>
  <c r="T146" i="47" s="1"/>
  <c r="Z146" i="47" s="1"/>
  <c r="M146" i="47"/>
  <c r="S146" i="47" s="1"/>
  <c r="Y146" i="47" s="1"/>
  <c r="L146" i="47"/>
  <c r="R146" i="47" s="1"/>
  <c r="X146" i="47" s="1"/>
  <c r="N145" i="47"/>
  <c r="T145" i="47" s="1"/>
  <c r="Z145" i="47" s="1"/>
  <c r="Z144" i="47" s="1"/>
  <c r="Z143" i="47" s="1"/>
  <c r="M145" i="47"/>
  <c r="S145" i="47" s="1"/>
  <c r="Y145" i="47" s="1"/>
  <c r="L145" i="47"/>
  <c r="R145" i="47" s="1"/>
  <c r="X145" i="47" s="1"/>
  <c r="K144" i="47"/>
  <c r="K143" i="47" s="1"/>
  <c r="J144" i="47"/>
  <c r="J143" i="47" s="1"/>
  <c r="I144" i="47"/>
  <c r="I143" i="47" s="1"/>
  <c r="H144" i="47"/>
  <c r="H143" i="47" s="1"/>
  <c r="G144" i="47"/>
  <c r="G143" i="47" s="1"/>
  <c r="F144" i="47"/>
  <c r="F143" i="47" s="1"/>
  <c r="N142" i="47"/>
  <c r="T142" i="47" s="1"/>
  <c r="Z142" i="47" s="1"/>
  <c r="M142" i="47"/>
  <c r="S142" i="47" s="1"/>
  <c r="Y142" i="47" s="1"/>
  <c r="L142" i="47"/>
  <c r="R142" i="47" s="1"/>
  <c r="X142" i="47" s="1"/>
  <c r="N141" i="47"/>
  <c r="T141" i="47" s="1"/>
  <c r="Z141" i="47" s="1"/>
  <c r="M141" i="47"/>
  <c r="S141" i="47" s="1"/>
  <c r="Y141" i="47" s="1"/>
  <c r="L141" i="47"/>
  <c r="R141" i="47" s="1"/>
  <c r="X141" i="47" s="1"/>
  <c r="N140" i="47"/>
  <c r="T140" i="47" s="1"/>
  <c r="Z140" i="47" s="1"/>
  <c r="M140" i="47"/>
  <c r="S140" i="47" s="1"/>
  <c r="Y140" i="47" s="1"/>
  <c r="L140" i="47"/>
  <c r="R140" i="47" s="1"/>
  <c r="X140" i="47" s="1"/>
  <c r="N139" i="47"/>
  <c r="T139" i="47" s="1"/>
  <c r="Z139" i="47" s="1"/>
  <c r="M139" i="47"/>
  <c r="S139" i="47" s="1"/>
  <c r="Y139" i="47" s="1"/>
  <c r="L139" i="47"/>
  <c r="R139" i="47" s="1"/>
  <c r="X139" i="47" s="1"/>
  <c r="N138" i="47"/>
  <c r="T138" i="47" s="1"/>
  <c r="Z138" i="47" s="1"/>
  <c r="M138" i="47"/>
  <c r="S138" i="47" s="1"/>
  <c r="Y138" i="47" s="1"/>
  <c r="L138" i="47"/>
  <c r="R138" i="47" s="1"/>
  <c r="X138" i="47" s="1"/>
  <c r="N137" i="47"/>
  <c r="T137" i="47" s="1"/>
  <c r="Z137" i="47" s="1"/>
  <c r="Z136" i="47" s="1"/>
  <c r="Z135" i="47" s="1"/>
  <c r="M137" i="47"/>
  <c r="S137" i="47" s="1"/>
  <c r="Y137" i="47" s="1"/>
  <c r="L137" i="47"/>
  <c r="R137" i="47" s="1"/>
  <c r="X137" i="47" s="1"/>
  <c r="K136" i="47"/>
  <c r="K135" i="47" s="1"/>
  <c r="J136" i="47"/>
  <c r="J135" i="47" s="1"/>
  <c r="I136" i="47"/>
  <c r="I135" i="47" s="1"/>
  <c r="H136" i="47"/>
  <c r="H135" i="47" s="1"/>
  <c r="G136" i="47"/>
  <c r="G135" i="47" s="1"/>
  <c r="F136" i="47"/>
  <c r="F135" i="47" s="1"/>
  <c r="N134" i="47"/>
  <c r="T134" i="47" s="1"/>
  <c r="Z134" i="47" s="1"/>
  <c r="M134" i="47"/>
  <c r="S134" i="47" s="1"/>
  <c r="Y134" i="47" s="1"/>
  <c r="L134" i="47"/>
  <c r="R134" i="47" s="1"/>
  <c r="X134" i="47" s="1"/>
  <c r="N133" i="47"/>
  <c r="T133" i="47" s="1"/>
  <c r="Z133" i="47" s="1"/>
  <c r="Z131" i="47" s="1"/>
  <c r="Z130" i="47" s="1"/>
  <c r="M133" i="47"/>
  <c r="S133" i="47" s="1"/>
  <c r="Y133" i="47" s="1"/>
  <c r="L133" i="47"/>
  <c r="R133" i="47" s="1"/>
  <c r="X133" i="47" s="1"/>
  <c r="N132" i="47"/>
  <c r="T132" i="47" s="1"/>
  <c r="Z132" i="47" s="1"/>
  <c r="M132" i="47"/>
  <c r="S132" i="47" s="1"/>
  <c r="Y132" i="47" s="1"/>
  <c r="Y131" i="47" s="1"/>
  <c r="Y130" i="47" s="1"/>
  <c r="L132" i="47"/>
  <c r="R132" i="47" s="1"/>
  <c r="X132" i="47" s="1"/>
  <c r="K131" i="47"/>
  <c r="K130" i="47" s="1"/>
  <c r="J131" i="47"/>
  <c r="J130" i="47" s="1"/>
  <c r="I131" i="47"/>
  <c r="I130" i="47" s="1"/>
  <c r="H131" i="47"/>
  <c r="H130" i="47" s="1"/>
  <c r="G131" i="47"/>
  <c r="G130" i="47" s="1"/>
  <c r="F131" i="47"/>
  <c r="F130" i="47" s="1"/>
  <c r="N127" i="47"/>
  <c r="M127" i="47"/>
  <c r="L127" i="47"/>
  <c r="K126" i="47"/>
  <c r="K125" i="47" s="1"/>
  <c r="J126" i="47"/>
  <c r="J125" i="47" s="1"/>
  <c r="I126" i="47"/>
  <c r="I125" i="47" s="1"/>
  <c r="H126" i="47"/>
  <c r="H125" i="47" s="1"/>
  <c r="G126" i="47"/>
  <c r="G125" i="47" s="1"/>
  <c r="F126" i="47"/>
  <c r="F125" i="47" s="1"/>
  <c r="N124" i="47"/>
  <c r="T124" i="47" s="1"/>
  <c r="Z124" i="47" s="1"/>
  <c r="M124" i="47"/>
  <c r="S124" i="47" s="1"/>
  <c r="Y124" i="47" s="1"/>
  <c r="L124" i="47"/>
  <c r="R124" i="47" s="1"/>
  <c r="X124" i="47" s="1"/>
  <c r="N123" i="47"/>
  <c r="M123" i="47"/>
  <c r="L123" i="47"/>
  <c r="K122" i="47"/>
  <c r="K120" i="47" s="1"/>
  <c r="K119" i="47" s="1"/>
  <c r="J122" i="47"/>
  <c r="J120" i="47" s="1"/>
  <c r="J119" i="47" s="1"/>
  <c r="I122" i="47"/>
  <c r="I120" i="47" s="1"/>
  <c r="I119" i="47" s="1"/>
  <c r="H122" i="47"/>
  <c r="H120" i="47" s="1"/>
  <c r="H119" i="47" s="1"/>
  <c r="G122" i="47"/>
  <c r="G120" i="47" s="1"/>
  <c r="G119" i="47" s="1"/>
  <c r="F122" i="47"/>
  <c r="F120" i="47" s="1"/>
  <c r="F119" i="47" s="1"/>
  <c r="N121" i="47"/>
  <c r="T121" i="47" s="1"/>
  <c r="Z121" i="47" s="1"/>
  <c r="M121" i="47"/>
  <c r="S121" i="47" s="1"/>
  <c r="Y121" i="47" s="1"/>
  <c r="L121" i="47"/>
  <c r="R121" i="47" s="1"/>
  <c r="X121" i="47" s="1"/>
  <c r="N118" i="47"/>
  <c r="T118" i="47" s="1"/>
  <c r="Z118" i="47" s="1"/>
  <c r="M118" i="47"/>
  <c r="S118" i="47" s="1"/>
  <c r="Y118" i="47" s="1"/>
  <c r="L118" i="47"/>
  <c r="R118" i="47" s="1"/>
  <c r="X118" i="47" s="1"/>
  <c r="N117" i="47"/>
  <c r="M117" i="47"/>
  <c r="S117" i="47" s="1"/>
  <c r="Y117" i="47" s="1"/>
  <c r="Y116" i="47" s="1"/>
  <c r="Y115" i="47" s="1"/>
  <c r="L117" i="47"/>
  <c r="R117" i="47" s="1"/>
  <c r="X117" i="47" s="1"/>
  <c r="K116" i="47"/>
  <c r="K115" i="47" s="1"/>
  <c r="J116" i="47"/>
  <c r="J115" i="47" s="1"/>
  <c r="I116" i="47"/>
  <c r="I115" i="47" s="1"/>
  <c r="H116" i="47"/>
  <c r="H115" i="47" s="1"/>
  <c r="G116" i="47"/>
  <c r="G115" i="47" s="1"/>
  <c r="F116" i="47"/>
  <c r="F115" i="47" s="1"/>
  <c r="N113" i="47"/>
  <c r="T113" i="47" s="1"/>
  <c r="Z113" i="47" s="1"/>
  <c r="M113" i="47"/>
  <c r="S113" i="47" s="1"/>
  <c r="Y113" i="47" s="1"/>
  <c r="L113" i="47"/>
  <c r="R113" i="47" s="1"/>
  <c r="X113" i="47" s="1"/>
  <c r="N112" i="47"/>
  <c r="T112" i="47" s="1"/>
  <c r="Z112" i="47" s="1"/>
  <c r="M112" i="47"/>
  <c r="S112" i="47" s="1"/>
  <c r="Y112" i="47" s="1"/>
  <c r="Y110" i="47" s="1"/>
  <c r="L112" i="47"/>
  <c r="R112" i="47" s="1"/>
  <c r="X112" i="47" s="1"/>
  <c r="N111" i="47"/>
  <c r="T111" i="47" s="1"/>
  <c r="Z111" i="47" s="1"/>
  <c r="M111" i="47"/>
  <c r="S111" i="47" s="1"/>
  <c r="Y111" i="47" s="1"/>
  <c r="L111" i="47"/>
  <c r="R111" i="47" s="1"/>
  <c r="X111" i="47" s="1"/>
  <c r="X110" i="47" s="1"/>
  <c r="K110" i="47"/>
  <c r="J110" i="47"/>
  <c r="I110" i="47"/>
  <c r="H110" i="47"/>
  <c r="H324" i="47" s="1"/>
  <c r="G110" i="47"/>
  <c r="G324" i="47" s="1"/>
  <c r="F110" i="47"/>
  <c r="F324" i="47" s="1"/>
  <c r="N109" i="47"/>
  <c r="T109" i="47" s="1"/>
  <c r="Z109" i="47" s="1"/>
  <c r="M109" i="47"/>
  <c r="S109" i="47" s="1"/>
  <c r="Y109" i="47" s="1"/>
  <c r="Y107" i="47" s="1"/>
  <c r="L109" i="47"/>
  <c r="R109" i="47" s="1"/>
  <c r="X109" i="47" s="1"/>
  <c r="N108" i="47"/>
  <c r="T108" i="47" s="1"/>
  <c r="Z108" i="47" s="1"/>
  <c r="Z107" i="47" s="1"/>
  <c r="M108" i="47"/>
  <c r="S108" i="47" s="1"/>
  <c r="Y108" i="47" s="1"/>
  <c r="L108" i="47"/>
  <c r="R108" i="47" s="1"/>
  <c r="X108" i="47" s="1"/>
  <c r="X107" i="47" s="1"/>
  <c r="X106" i="47" s="1"/>
  <c r="K107" i="47"/>
  <c r="J107" i="47"/>
  <c r="I107" i="47"/>
  <c r="H107" i="47"/>
  <c r="H106" i="47" s="1"/>
  <c r="G107" i="47"/>
  <c r="F107" i="47"/>
  <c r="N105" i="47"/>
  <c r="T105" i="47" s="1"/>
  <c r="Z105" i="47" s="1"/>
  <c r="M105" i="47"/>
  <c r="S105" i="47" s="1"/>
  <c r="Y105" i="47" s="1"/>
  <c r="L105" i="47"/>
  <c r="R105" i="47" s="1"/>
  <c r="X105" i="47" s="1"/>
  <c r="N104" i="47"/>
  <c r="T104" i="47" s="1"/>
  <c r="Z104" i="47" s="1"/>
  <c r="Z102" i="47" s="1"/>
  <c r="Z101" i="47" s="1"/>
  <c r="M104" i="47"/>
  <c r="S104" i="47" s="1"/>
  <c r="Y104" i="47" s="1"/>
  <c r="L104" i="47"/>
  <c r="R104" i="47" s="1"/>
  <c r="X104" i="47" s="1"/>
  <c r="N103" i="47"/>
  <c r="T103" i="47" s="1"/>
  <c r="Z103" i="47" s="1"/>
  <c r="M103" i="47"/>
  <c r="S103" i="47" s="1"/>
  <c r="Y103" i="47" s="1"/>
  <c r="L103" i="47"/>
  <c r="R103" i="47" s="1"/>
  <c r="X103" i="47" s="1"/>
  <c r="K102" i="47"/>
  <c r="K101" i="47" s="1"/>
  <c r="J102" i="47"/>
  <c r="J101" i="47" s="1"/>
  <c r="I102" i="47"/>
  <c r="I101" i="47" s="1"/>
  <c r="H102" i="47"/>
  <c r="G102" i="47"/>
  <c r="G321" i="47" s="1"/>
  <c r="F102" i="47"/>
  <c r="F321" i="47" s="1"/>
  <c r="N99" i="47"/>
  <c r="T99" i="47" s="1"/>
  <c r="Z99" i="47" s="1"/>
  <c r="M99" i="47"/>
  <c r="S99" i="47" s="1"/>
  <c r="Y99" i="47" s="1"/>
  <c r="L99" i="47"/>
  <c r="R99" i="47" s="1"/>
  <c r="X99" i="47" s="1"/>
  <c r="N98" i="47"/>
  <c r="M98" i="47"/>
  <c r="S98" i="47" s="1"/>
  <c r="Y98" i="47" s="1"/>
  <c r="Y97" i="47" s="1"/>
  <c r="L98" i="47"/>
  <c r="R98" i="47" s="1"/>
  <c r="X98" i="47" s="1"/>
  <c r="K97" i="47"/>
  <c r="K93" i="47" s="1"/>
  <c r="K92" i="47" s="1"/>
  <c r="J97" i="47"/>
  <c r="J93" i="47" s="1"/>
  <c r="J92" i="47" s="1"/>
  <c r="I97" i="47"/>
  <c r="I93" i="47" s="1"/>
  <c r="I92" i="47" s="1"/>
  <c r="H97" i="47"/>
  <c r="H93" i="47" s="1"/>
  <c r="H92" i="47" s="1"/>
  <c r="G97" i="47"/>
  <c r="G93" i="47" s="1"/>
  <c r="G92" i="47" s="1"/>
  <c r="F97" i="47"/>
  <c r="F93" i="47" s="1"/>
  <c r="F92" i="47" s="1"/>
  <c r="N96" i="47"/>
  <c r="T96" i="47" s="1"/>
  <c r="Z96" i="47" s="1"/>
  <c r="M96" i="47"/>
  <c r="S96" i="47" s="1"/>
  <c r="Y96" i="47" s="1"/>
  <c r="L96" i="47"/>
  <c r="R96" i="47" s="1"/>
  <c r="X96" i="47" s="1"/>
  <c r="N95" i="47"/>
  <c r="T95" i="47" s="1"/>
  <c r="Z95" i="47" s="1"/>
  <c r="M95" i="47"/>
  <c r="S95" i="47" s="1"/>
  <c r="Y95" i="47" s="1"/>
  <c r="Y93" i="47" s="1"/>
  <c r="Y92" i="47" s="1"/>
  <c r="L95" i="47"/>
  <c r="R95" i="47" s="1"/>
  <c r="X95" i="47" s="1"/>
  <c r="N94" i="47"/>
  <c r="T94" i="47" s="1"/>
  <c r="Z94" i="47" s="1"/>
  <c r="M94" i="47"/>
  <c r="S94" i="47" s="1"/>
  <c r="Y94" i="47" s="1"/>
  <c r="L94" i="47"/>
  <c r="R94" i="47" s="1"/>
  <c r="X94" i="47" s="1"/>
  <c r="N91" i="47"/>
  <c r="T91" i="47" s="1"/>
  <c r="Z91" i="47" s="1"/>
  <c r="M91" i="47"/>
  <c r="S91" i="47" s="1"/>
  <c r="Y91" i="47" s="1"/>
  <c r="Y89" i="47" s="1"/>
  <c r="Y88" i="47" s="1"/>
  <c r="L91" i="47"/>
  <c r="R91" i="47" s="1"/>
  <c r="X91" i="47" s="1"/>
  <c r="N90" i="47"/>
  <c r="T90" i="47" s="1"/>
  <c r="Z90" i="47" s="1"/>
  <c r="Z89" i="47" s="1"/>
  <c r="Z88" i="47" s="1"/>
  <c r="M90" i="47"/>
  <c r="S90" i="47" s="1"/>
  <c r="Y90" i="47" s="1"/>
  <c r="L90" i="47"/>
  <c r="R90" i="47" s="1"/>
  <c r="X90" i="47" s="1"/>
  <c r="X89" i="47" s="1"/>
  <c r="X88" i="47" s="1"/>
  <c r="K89" i="47"/>
  <c r="K88" i="47" s="1"/>
  <c r="J89" i="47"/>
  <c r="J88" i="47" s="1"/>
  <c r="I89" i="47"/>
  <c r="I88" i="47" s="1"/>
  <c r="H89" i="47"/>
  <c r="H88" i="47" s="1"/>
  <c r="G89" i="47"/>
  <c r="G88" i="47" s="1"/>
  <c r="F89" i="47"/>
  <c r="F88" i="47" s="1"/>
  <c r="N87" i="47"/>
  <c r="M87" i="47"/>
  <c r="L87" i="47"/>
  <c r="K86" i="47"/>
  <c r="K85" i="47" s="1"/>
  <c r="J86" i="47"/>
  <c r="J85" i="47" s="1"/>
  <c r="I86" i="47"/>
  <c r="I85" i="47" s="1"/>
  <c r="H86" i="47"/>
  <c r="H85" i="47" s="1"/>
  <c r="G86" i="47"/>
  <c r="G85" i="47" s="1"/>
  <c r="F86" i="47"/>
  <c r="F85" i="47" s="1"/>
  <c r="N84" i="47"/>
  <c r="T84" i="47" s="1"/>
  <c r="Z84" i="47" s="1"/>
  <c r="Z82" i="47" s="1"/>
  <c r="Z81" i="47" s="1"/>
  <c r="M84" i="47"/>
  <c r="S84" i="47" s="1"/>
  <c r="Y84" i="47" s="1"/>
  <c r="L84" i="47"/>
  <c r="R84" i="47" s="1"/>
  <c r="X84" i="47" s="1"/>
  <c r="X82" i="47" s="1"/>
  <c r="X81" i="47" s="1"/>
  <c r="N83" i="47"/>
  <c r="T83" i="47" s="1"/>
  <c r="Z83" i="47" s="1"/>
  <c r="M83" i="47"/>
  <c r="S83" i="47" s="1"/>
  <c r="Y83" i="47" s="1"/>
  <c r="Y82" i="47" s="1"/>
  <c r="Y81" i="47" s="1"/>
  <c r="L83" i="47"/>
  <c r="R83" i="47" s="1"/>
  <c r="X83" i="47" s="1"/>
  <c r="K82" i="47"/>
  <c r="K81" i="47" s="1"/>
  <c r="J82" i="47"/>
  <c r="J81" i="47" s="1"/>
  <c r="I82" i="47"/>
  <c r="I81" i="47" s="1"/>
  <c r="H82" i="47"/>
  <c r="H81" i="47" s="1"/>
  <c r="H325" i="47" s="1"/>
  <c r="G82" i="47"/>
  <c r="G81" i="47" s="1"/>
  <c r="G325" i="47" s="1"/>
  <c r="F82" i="47"/>
  <c r="F81" i="47" s="1"/>
  <c r="F325" i="47" s="1"/>
  <c r="N80" i="47"/>
  <c r="M80" i="47"/>
  <c r="L80" i="47"/>
  <c r="K79" i="47"/>
  <c r="K78" i="47" s="1"/>
  <c r="J79" i="47"/>
  <c r="J78" i="47" s="1"/>
  <c r="I79" i="47"/>
  <c r="I78" i="47" s="1"/>
  <c r="H79" i="47"/>
  <c r="H78" i="47" s="1"/>
  <c r="G79" i="47"/>
  <c r="G78" i="47" s="1"/>
  <c r="F79" i="47"/>
  <c r="F78" i="47" s="1"/>
  <c r="N77" i="47"/>
  <c r="M77" i="47"/>
  <c r="L77" i="47"/>
  <c r="K76" i="47"/>
  <c r="K75" i="47" s="1"/>
  <c r="J76" i="47"/>
  <c r="J75" i="47" s="1"/>
  <c r="I76" i="47"/>
  <c r="I75" i="47" s="1"/>
  <c r="H76" i="47"/>
  <c r="H75" i="47" s="1"/>
  <c r="G76" i="47"/>
  <c r="G75" i="47" s="1"/>
  <c r="F76" i="47"/>
  <c r="F75" i="47" s="1"/>
  <c r="N74" i="47"/>
  <c r="T74" i="47" s="1"/>
  <c r="Z74" i="47" s="1"/>
  <c r="Z72" i="47" s="1"/>
  <c r="Z71" i="47" s="1"/>
  <c r="M74" i="47"/>
  <c r="S74" i="47" s="1"/>
  <c r="Y74" i="47" s="1"/>
  <c r="L74" i="47"/>
  <c r="R74" i="47" s="1"/>
  <c r="X74" i="47" s="1"/>
  <c r="X72" i="47" s="1"/>
  <c r="X71" i="47" s="1"/>
  <c r="N73" i="47"/>
  <c r="T73" i="47" s="1"/>
  <c r="Z73" i="47" s="1"/>
  <c r="M73" i="47"/>
  <c r="S73" i="47" s="1"/>
  <c r="Y73" i="47" s="1"/>
  <c r="Y72" i="47" s="1"/>
  <c r="Y71" i="47" s="1"/>
  <c r="L73" i="47"/>
  <c r="R73" i="47" s="1"/>
  <c r="X73" i="47" s="1"/>
  <c r="K72" i="47"/>
  <c r="K71" i="47" s="1"/>
  <c r="J72" i="47"/>
  <c r="J71" i="47" s="1"/>
  <c r="I72" i="47"/>
  <c r="I71" i="47" s="1"/>
  <c r="H72" i="47"/>
  <c r="H71" i="47" s="1"/>
  <c r="G72" i="47"/>
  <c r="G71" i="47" s="1"/>
  <c r="F72" i="47"/>
  <c r="F71" i="47" s="1"/>
  <c r="N69" i="47"/>
  <c r="T69" i="47" s="1"/>
  <c r="Z69" i="47" s="1"/>
  <c r="M69" i="47"/>
  <c r="S69" i="47" s="1"/>
  <c r="Y69" i="47" s="1"/>
  <c r="L69" i="47"/>
  <c r="R69" i="47" s="1"/>
  <c r="X69" i="47" s="1"/>
  <c r="N68" i="47"/>
  <c r="T68" i="47" s="1"/>
  <c r="Z68" i="47" s="1"/>
  <c r="M68" i="47"/>
  <c r="S68" i="47" s="1"/>
  <c r="Y68" i="47" s="1"/>
  <c r="L68" i="47"/>
  <c r="R68" i="47" s="1"/>
  <c r="X68" i="47" s="1"/>
  <c r="N65" i="47"/>
  <c r="M65" i="47"/>
  <c r="L65" i="47"/>
  <c r="K64" i="47"/>
  <c r="J64" i="47"/>
  <c r="I64" i="47"/>
  <c r="H64" i="47"/>
  <c r="G64" i="47"/>
  <c r="F64" i="47"/>
  <c r="N63" i="47"/>
  <c r="M63" i="47"/>
  <c r="L63" i="47"/>
  <c r="K62" i="47"/>
  <c r="J62" i="47"/>
  <c r="I62" i="47"/>
  <c r="H62" i="47"/>
  <c r="G62" i="47"/>
  <c r="F62" i="47"/>
  <c r="N60" i="47"/>
  <c r="T60" i="47" s="1"/>
  <c r="Z60" i="47" s="1"/>
  <c r="M60" i="47"/>
  <c r="S60" i="47" s="1"/>
  <c r="Y60" i="47" s="1"/>
  <c r="L60" i="47"/>
  <c r="R60" i="47" s="1"/>
  <c r="X60" i="47" s="1"/>
  <c r="N59" i="47"/>
  <c r="M59" i="47"/>
  <c r="L59" i="47"/>
  <c r="K58" i="47"/>
  <c r="J58" i="47"/>
  <c r="I58" i="47"/>
  <c r="H58" i="47"/>
  <c r="G58" i="47"/>
  <c r="F58" i="47"/>
  <c r="N56" i="47"/>
  <c r="M56" i="47"/>
  <c r="L56" i="47"/>
  <c r="K55" i="47"/>
  <c r="J55" i="47"/>
  <c r="I55" i="47"/>
  <c r="H55" i="47"/>
  <c r="G55" i="47"/>
  <c r="F55" i="47"/>
  <c r="N54" i="47"/>
  <c r="M54" i="47"/>
  <c r="L54" i="47"/>
  <c r="K53" i="47"/>
  <c r="J53" i="47"/>
  <c r="I53" i="47"/>
  <c r="H53" i="47"/>
  <c r="G53" i="47"/>
  <c r="F53" i="47"/>
  <c r="N51" i="47"/>
  <c r="T51" i="47" s="1"/>
  <c r="Z51" i="47" s="1"/>
  <c r="M51" i="47"/>
  <c r="S51" i="47" s="1"/>
  <c r="Y51" i="47" s="1"/>
  <c r="L51" i="47"/>
  <c r="R51" i="47" s="1"/>
  <c r="X51" i="47" s="1"/>
  <c r="N50" i="47"/>
  <c r="T50" i="47" s="1"/>
  <c r="Z50" i="47" s="1"/>
  <c r="M50" i="47"/>
  <c r="S50" i="47" s="1"/>
  <c r="Y50" i="47" s="1"/>
  <c r="Y49" i="47" s="1"/>
  <c r="L50" i="47"/>
  <c r="R50" i="47" s="1"/>
  <c r="X50" i="47" s="1"/>
  <c r="K49" i="47"/>
  <c r="J49" i="47"/>
  <c r="I49" i="47"/>
  <c r="H49" i="47"/>
  <c r="G49" i="47"/>
  <c r="F49" i="47"/>
  <c r="N48" i="47"/>
  <c r="M48" i="47"/>
  <c r="L48" i="47"/>
  <c r="K47" i="47"/>
  <c r="J47" i="47"/>
  <c r="I47" i="47"/>
  <c r="H47" i="47"/>
  <c r="G47" i="47"/>
  <c r="F47" i="47"/>
  <c r="N45" i="47"/>
  <c r="M45" i="47"/>
  <c r="L45" i="47"/>
  <c r="K44" i="47"/>
  <c r="J44" i="47"/>
  <c r="I44" i="47"/>
  <c r="H44" i="47"/>
  <c r="G44" i="47"/>
  <c r="F44" i="47"/>
  <c r="N43" i="47"/>
  <c r="T43" i="47" s="1"/>
  <c r="Z43" i="47" s="1"/>
  <c r="M43" i="47"/>
  <c r="S43" i="47" s="1"/>
  <c r="Y43" i="47" s="1"/>
  <c r="L43" i="47"/>
  <c r="R43" i="47" s="1"/>
  <c r="X43" i="47" s="1"/>
  <c r="X41" i="47" s="1"/>
  <c r="N42" i="47"/>
  <c r="T42" i="47" s="1"/>
  <c r="Z42" i="47" s="1"/>
  <c r="M42" i="47"/>
  <c r="S42" i="47" s="1"/>
  <c r="Y42" i="47" s="1"/>
  <c r="Y41" i="47" s="1"/>
  <c r="L42" i="47"/>
  <c r="R42" i="47" s="1"/>
  <c r="X42" i="47" s="1"/>
  <c r="K41" i="47"/>
  <c r="J41" i="47"/>
  <c r="I41" i="47"/>
  <c r="H41" i="47"/>
  <c r="G41" i="47"/>
  <c r="F41" i="47"/>
  <c r="N40" i="47"/>
  <c r="T40" i="47" s="1"/>
  <c r="Z40" i="47" s="1"/>
  <c r="M40" i="47"/>
  <c r="S40" i="47" s="1"/>
  <c r="Y40" i="47" s="1"/>
  <c r="L40" i="47"/>
  <c r="R40" i="47" s="1"/>
  <c r="X40" i="47" s="1"/>
  <c r="N39" i="47"/>
  <c r="T39" i="47" s="1"/>
  <c r="Z39" i="47" s="1"/>
  <c r="M39" i="47"/>
  <c r="S39" i="47" s="1"/>
  <c r="Y39" i="47" s="1"/>
  <c r="L39" i="47"/>
  <c r="R39" i="47" s="1"/>
  <c r="X39" i="47" s="1"/>
  <c r="H38" i="47"/>
  <c r="N38" i="47" s="1"/>
  <c r="T38" i="47" s="1"/>
  <c r="Z38" i="47" s="1"/>
  <c r="G38" i="47"/>
  <c r="M38" i="47" s="1"/>
  <c r="S38" i="47" s="1"/>
  <c r="Y38" i="47" s="1"/>
  <c r="F38" i="47"/>
  <c r="L38" i="47" s="1"/>
  <c r="R38" i="47" s="1"/>
  <c r="X38" i="47" s="1"/>
  <c r="N37" i="47"/>
  <c r="T37" i="47" s="1"/>
  <c r="Z37" i="47" s="1"/>
  <c r="M37" i="47"/>
  <c r="S37" i="47" s="1"/>
  <c r="Y37" i="47" s="1"/>
  <c r="L37" i="47"/>
  <c r="R37" i="47" s="1"/>
  <c r="X37" i="47" s="1"/>
  <c r="N36" i="47"/>
  <c r="T36" i="47" s="1"/>
  <c r="Z36" i="47" s="1"/>
  <c r="M36" i="47"/>
  <c r="S36" i="47" s="1"/>
  <c r="Y36" i="47" s="1"/>
  <c r="L36" i="47"/>
  <c r="R36" i="47" s="1"/>
  <c r="X36" i="47" s="1"/>
  <c r="N35" i="47"/>
  <c r="T35" i="47" s="1"/>
  <c r="Z35" i="47" s="1"/>
  <c r="M35" i="47"/>
  <c r="S35" i="47" s="1"/>
  <c r="Y35" i="47" s="1"/>
  <c r="L35" i="47"/>
  <c r="R35" i="47" s="1"/>
  <c r="X35" i="47" s="1"/>
  <c r="K34" i="47"/>
  <c r="J34" i="47"/>
  <c r="I34" i="47"/>
  <c r="I33" i="47" s="1"/>
  <c r="H34" i="47"/>
  <c r="G34" i="47"/>
  <c r="F34" i="47"/>
  <c r="N32" i="47"/>
  <c r="M32" i="47"/>
  <c r="L32" i="47"/>
  <c r="K31" i="47"/>
  <c r="J31" i="47"/>
  <c r="I31" i="47"/>
  <c r="H31" i="47"/>
  <c r="G31" i="47"/>
  <c r="F31" i="47"/>
  <c r="N30" i="47"/>
  <c r="M30" i="47"/>
  <c r="L30" i="47"/>
  <c r="K29" i="47"/>
  <c r="J29" i="47"/>
  <c r="I29" i="47"/>
  <c r="H29" i="47"/>
  <c r="G29" i="47"/>
  <c r="F29" i="47"/>
  <c r="N28" i="47"/>
  <c r="M28" i="47"/>
  <c r="L28" i="47"/>
  <c r="K27" i="47"/>
  <c r="J27" i="47"/>
  <c r="I27" i="47"/>
  <c r="H27" i="47"/>
  <c r="G27" i="47"/>
  <c r="F27" i="47"/>
  <c r="N26" i="47"/>
  <c r="M26" i="47"/>
  <c r="L26" i="47"/>
  <c r="K25" i="47"/>
  <c r="J25" i="47"/>
  <c r="I25" i="47"/>
  <c r="H25" i="47"/>
  <c r="G25" i="47"/>
  <c r="F25" i="47"/>
  <c r="N22" i="47"/>
  <c r="T22" i="47" s="1"/>
  <c r="Z22" i="47" s="1"/>
  <c r="M22" i="47"/>
  <c r="S22" i="47" s="1"/>
  <c r="Y22" i="47" s="1"/>
  <c r="L22" i="47"/>
  <c r="R22" i="47" s="1"/>
  <c r="X22" i="47" s="1"/>
  <c r="N21" i="47"/>
  <c r="T21" i="47" s="1"/>
  <c r="Z21" i="47" s="1"/>
  <c r="M21" i="47"/>
  <c r="S21" i="47" s="1"/>
  <c r="Y21" i="47" s="1"/>
  <c r="L21" i="47"/>
  <c r="R21" i="47" s="1"/>
  <c r="X21" i="47" s="1"/>
  <c r="N20" i="47"/>
  <c r="T20" i="47" s="1"/>
  <c r="Z20" i="47" s="1"/>
  <c r="M20" i="47"/>
  <c r="S20" i="47" s="1"/>
  <c r="Y20" i="47" s="1"/>
  <c r="L20" i="47"/>
  <c r="R20" i="47" s="1"/>
  <c r="X20" i="47" s="1"/>
  <c r="N19" i="47"/>
  <c r="T19" i="47" s="1"/>
  <c r="Z19" i="47" s="1"/>
  <c r="M19" i="47"/>
  <c r="S19" i="47" s="1"/>
  <c r="Y19" i="47" s="1"/>
  <c r="L19" i="47"/>
  <c r="R19" i="47" s="1"/>
  <c r="X19" i="47" s="1"/>
  <c r="N18" i="47"/>
  <c r="T18" i="47" s="1"/>
  <c r="Z18" i="47" s="1"/>
  <c r="M18" i="47"/>
  <c r="S18" i="47" s="1"/>
  <c r="Y18" i="47" s="1"/>
  <c r="L18" i="47"/>
  <c r="R18" i="47" s="1"/>
  <c r="X18" i="47" s="1"/>
  <c r="X17" i="47" s="1"/>
  <c r="X16" i="47" s="1"/>
  <c r="X14" i="47" s="1"/>
  <c r="K17" i="47"/>
  <c r="J17" i="47"/>
  <c r="J16" i="47" s="1"/>
  <c r="I17" i="47"/>
  <c r="I16" i="47" s="1"/>
  <c r="I14" i="47" s="1"/>
  <c r="I334" i="47" s="1"/>
  <c r="H17" i="47"/>
  <c r="H16" i="47" s="1"/>
  <c r="G17" i="47"/>
  <c r="F17" i="47"/>
  <c r="F16" i="47" s="1"/>
  <c r="Z265" i="47" l="1"/>
  <c r="Z251" i="47" s="1"/>
  <c r="Y296" i="47"/>
  <c r="Z300" i="47"/>
  <c r="Z296" i="47" s="1"/>
  <c r="X305" i="47"/>
  <c r="Y305" i="47"/>
  <c r="X265" i="47"/>
  <c r="X251" i="47" s="1"/>
  <c r="Y265" i="47"/>
  <c r="Y251" i="47" s="1"/>
  <c r="X221" i="47"/>
  <c r="X300" i="47"/>
  <c r="X296" i="47" s="1"/>
  <c r="Z305" i="47"/>
  <c r="X309" i="47"/>
  <c r="X308" i="47" s="1"/>
  <c r="Y309" i="47"/>
  <c r="Y308" i="47" s="1"/>
  <c r="Z309" i="47"/>
  <c r="Z308" i="47" s="1"/>
  <c r="Y106" i="47"/>
  <c r="Y17" i="47"/>
  <c r="Y16" i="47" s="1"/>
  <c r="Y14" i="47" s="1"/>
  <c r="Z17" i="47"/>
  <c r="Z16" i="47" s="1"/>
  <c r="X34" i="47"/>
  <c r="Z49" i="47"/>
  <c r="X97" i="47"/>
  <c r="X93" i="47" s="1"/>
  <c r="X92" i="47" s="1"/>
  <c r="X102" i="47"/>
  <c r="X101" i="47" s="1"/>
  <c r="Z151" i="47"/>
  <c r="Z159" i="47"/>
  <c r="Z158" i="47" s="1"/>
  <c r="X170" i="47"/>
  <c r="X169" i="47" s="1"/>
  <c r="Y170" i="47"/>
  <c r="Y169" i="47" s="1"/>
  <c r="Y175" i="47"/>
  <c r="Y174" i="47" s="1"/>
  <c r="Z184" i="47"/>
  <c r="Z183" i="47" s="1"/>
  <c r="Y184" i="47"/>
  <c r="Y183" i="47" s="1"/>
  <c r="X205" i="47"/>
  <c r="Y102" i="47"/>
  <c r="Y101" i="47" s="1"/>
  <c r="Y100" i="47" s="1"/>
  <c r="Z110" i="47"/>
  <c r="Z106" i="47" s="1"/>
  <c r="Z100" i="47" s="1"/>
  <c r="X136" i="47"/>
  <c r="X135" i="47" s="1"/>
  <c r="Y136" i="47"/>
  <c r="Y135" i="47" s="1"/>
  <c r="X144" i="47"/>
  <c r="X143" i="47" s="1"/>
  <c r="Z175" i="47"/>
  <c r="Z174" i="47" s="1"/>
  <c r="X100" i="47"/>
  <c r="Y34" i="47"/>
  <c r="Z34" i="47"/>
  <c r="Z41" i="47"/>
  <c r="X49" i="47"/>
  <c r="X116" i="47"/>
  <c r="X115" i="47" s="1"/>
  <c r="X131" i="47"/>
  <c r="X130" i="47" s="1"/>
  <c r="X159" i="47"/>
  <c r="X158" i="47" s="1"/>
  <c r="Z170" i="47"/>
  <c r="Z169" i="47" s="1"/>
  <c r="X175" i="47"/>
  <c r="X174" i="47" s="1"/>
  <c r="X184" i="47"/>
  <c r="X183" i="47" s="1"/>
  <c r="X199" i="47"/>
  <c r="X196" i="47" s="1"/>
  <c r="Q128" i="47"/>
  <c r="Q66" i="47"/>
  <c r="P66" i="47"/>
  <c r="S89" i="47"/>
  <c r="S88" i="47" s="1"/>
  <c r="R97" i="47"/>
  <c r="T205" i="47"/>
  <c r="S151" i="47"/>
  <c r="S205" i="47"/>
  <c r="S239" i="47"/>
  <c r="M236" i="47"/>
  <c r="O331" i="47"/>
  <c r="T239" i="47"/>
  <c r="N236" i="47"/>
  <c r="R239" i="47"/>
  <c r="L236" i="47"/>
  <c r="R82" i="47"/>
  <c r="R81" i="47" s="1"/>
  <c r="S97" i="47"/>
  <c r="S93" i="47" s="1"/>
  <c r="S92" i="47" s="1"/>
  <c r="R107" i="47"/>
  <c r="S107" i="47"/>
  <c r="S110" i="47"/>
  <c r="R116" i="47"/>
  <c r="R115" i="47" s="1"/>
  <c r="Q333" i="47"/>
  <c r="Q332" i="47"/>
  <c r="P332" i="47"/>
  <c r="P333" i="47"/>
  <c r="K61" i="47"/>
  <c r="K57" i="47" s="1"/>
  <c r="R305" i="47"/>
  <c r="S305" i="47"/>
  <c r="O128" i="47"/>
  <c r="O333" i="47" s="1"/>
  <c r="P15" i="47"/>
  <c r="P331" i="47"/>
  <c r="Q14" i="47"/>
  <c r="Q334" i="47" s="1"/>
  <c r="Q331" i="47"/>
  <c r="R110" i="47"/>
  <c r="T136" i="47"/>
  <c r="T135" i="47" s="1"/>
  <c r="T144" i="47"/>
  <c r="T143" i="47" s="1"/>
  <c r="S159" i="47"/>
  <c r="S158" i="47" s="1"/>
  <c r="R175" i="47"/>
  <c r="R174" i="47" s="1"/>
  <c r="S184" i="47"/>
  <c r="S183" i="47" s="1"/>
  <c r="R184" i="47"/>
  <c r="R183" i="47" s="1"/>
  <c r="O15" i="47"/>
  <c r="Q15" i="47"/>
  <c r="Q213" i="47" s="1"/>
  <c r="G52" i="47"/>
  <c r="I61" i="47"/>
  <c r="I57" i="47" s="1"/>
  <c r="S265" i="47"/>
  <c r="S251" i="47" s="1"/>
  <c r="T265" i="47"/>
  <c r="T251" i="47" s="1"/>
  <c r="T305" i="47"/>
  <c r="T309" i="47"/>
  <c r="T308" i="47" s="1"/>
  <c r="R309" i="47"/>
  <c r="R308" i="47" s="1"/>
  <c r="S309" i="47"/>
  <c r="S308" i="47" s="1"/>
  <c r="O14" i="47"/>
  <c r="O334" i="47" s="1"/>
  <c r="S82" i="47"/>
  <c r="S81" i="47" s="1"/>
  <c r="T107" i="47"/>
  <c r="R151" i="47"/>
  <c r="T199" i="47"/>
  <c r="T196" i="47" s="1"/>
  <c r="S221" i="47"/>
  <c r="T102" i="47"/>
  <c r="T101" i="47" s="1"/>
  <c r="T17" i="47"/>
  <c r="S41" i="47"/>
  <c r="R221" i="47"/>
  <c r="R136" i="47"/>
  <c r="R135" i="47" s="1"/>
  <c r="S49" i="47"/>
  <c r="T72" i="47"/>
  <c r="T71" i="47" s="1"/>
  <c r="S136" i="47"/>
  <c r="S135" i="47" s="1"/>
  <c r="R265" i="47"/>
  <c r="R251" i="47" s="1"/>
  <c r="M25" i="47"/>
  <c r="S26" i="47"/>
  <c r="M62" i="47"/>
  <c r="S63" i="47"/>
  <c r="S17" i="47"/>
  <c r="N25" i="47"/>
  <c r="T26" i="47"/>
  <c r="M27" i="47"/>
  <c r="S28" i="47"/>
  <c r="L29" i="47"/>
  <c r="R30" i="47"/>
  <c r="T41" i="47"/>
  <c r="N44" i="47"/>
  <c r="T45" i="47"/>
  <c r="M47" i="47"/>
  <c r="S48" i="47"/>
  <c r="R49" i="47"/>
  <c r="L53" i="47"/>
  <c r="R54" i="47"/>
  <c r="N58" i="47"/>
  <c r="T59" i="47"/>
  <c r="N62" i="47"/>
  <c r="T63" i="47"/>
  <c r="M64" i="47"/>
  <c r="S65" i="47"/>
  <c r="S72" i="47"/>
  <c r="S71" i="47" s="1"/>
  <c r="L76" i="47"/>
  <c r="L75" i="47" s="1"/>
  <c r="R77" i="47"/>
  <c r="N79" i="47"/>
  <c r="N78" i="47" s="1"/>
  <c r="T80" i="47"/>
  <c r="T89" i="47"/>
  <c r="T88" i="47" s="1"/>
  <c r="R93" i="47"/>
  <c r="R92" i="47" s="1"/>
  <c r="R102" i="47"/>
  <c r="R101" i="47" s="1"/>
  <c r="S116" i="47"/>
  <c r="S115" i="47" s="1"/>
  <c r="M122" i="47"/>
  <c r="M120" i="47" s="1"/>
  <c r="M119" i="47" s="1"/>
  <c r="S123" i="47"/>
  <c r="L126" i="47"/>
  <c r="L125" i="47" s="1"/>
  <c r="R127" i="47"/>
  <c r="T151" i="47"/>
  <c r="N154" i="47"/>
  <c r="T155" i="47"/>
  <c r="T159" i="47"/>
  <c r="T158" i="47" s="1"/>
  <c r="M163" i="47"/>
  <c r="S164" i="47"/>
  <c r="R170" i="47"/>
  <c r="R169" i="47" s="1"/>
  <c r="S170" i="47"/>
  <c r="S169" i="47" s="1"/>
  <c r="T184" i="47"/>
  <c r="T183" i="47" s="1"/>
  <c r="N194" i="47"/>
  <c r="T195" i="47"/>
  <c r="R199" i="47"/>
  <c r="R196" i="47" s="1"/>
  <c r="N208" i="47"/>
  <c r="T209" i="47"/>
  <c r="L217" i="47"/>
  <c r="L216" i="47" s="1"/>
  <c r="R218" i="47"/>
  <c r="M44" i="47"/>
  <c r="S45" i="47"/>
  <c r="N55" i="47"/>
  <c r="T56" i="47"/>
  <c r="M58" i="47"/>
  <c r="S59" i="47"/>
  <c r="L64" i="47"/>
  <c r="R65" i="47"/>
  <c r="M79" i="47"/>
  <c r="M78" i="47" s="1"/>
  <c r="S80" i="47"/>
  <c r="N86" i="47"/>
  <c r="N85" i="47" s="1"/>
  <c r="T87" i="47"/>
  <c r="M208" i="47"/>
  <c r="S209" i="47"/>
  <c r="N27" i="47"/>
  <c r="T28" i="47"/>
  <c r="M53" i="47"/>
  <c r="S54" i="47"/>
  <c r="S102" i="47"/>
  <c r="S101" i="47" s="1"/>
  <c r="N116" i="47"/>
  <c r="N115" i="47" s="1"/>
  <c r="T117" i="47"/>
  <c r="N122" i="47"/>
  <c r="N120" i="47" s="1"/>
  <c r="N119" i="47" s="1"/>
  <c r="T123" i="47"/>
  <c r="M126" i="47"/>
  <c r="M125" i="47" s="1"/>
  <c r="S127" i="47"/>
  <c r="R131" i="47"/>
  <c r="R130" i="47" s="1"/>
  <c r="N163" i="47"/>
  <c r="T164" i="47"/>
  <c r="T175" i="47"/>
  <c r="T174" i="47" s="1"/>
  <c r="S175" i="47"/>
  <c r="S174" i="47" s="1"/>
  <c r="L192" i="47"/>
  <c r="R193" i="47"/>
  <c r="S199" i="47"/>
  <c r="S196" i="47" s="1"/>
  <c r="M217" i="47"/>
  <c r="M216" i="47" s="1"/>
  <c r="S218" i="47"/>
  <c r="T300" i="47"/>
  <c r="T296" i="47" s="1"/>
  <c r="R300" i="47"/>
  <c r="R296" i="47" s="1"/>
  <c r="S300" i="47"/>
  <c r="S296" i="47" s="1"/>
  <c r="L27" i="47"/>
  <c r="R28" i="47"/>
  <c r="N31" i="47"/>
  <c r="T32" i="47"/>
  <c r="L47" i="47"/>
  <c r="R48" i="47"/>
  <c r="L122" i="47"/>
  <c r="L120" i="47" s="1"/>
  <c r="L119" i="47" s="1"/>
  <c r="R123" i="47"/>
  <c r="M154" i="47"/>
  <c r="S155" i="47"/>
  <c r="N192" i="47"/>
  <c r="T193" i="47"/>
  <c r="M194" i="47"/>
  <c r="S195" i="47"/>
  <c r="R17" i="47"/>
  <c r="M29" i="47"/>
  <c r="S30" i="47"/>
  <c r="L31" i="47"/>
  <c r="R32" i="47"/>
  <c r="N47" i="47"/>
  <c r="T48" i="47"/>
  <c r="L55" i="47"/>
  <c r="R56" i="47"/>
  <c r="N64" i="47"/>
  <c r="T65" i="47"/>
  <c r="M76" i="47"/>
  <c r="M75" i="47" s="1"/>
  <c r="S77" i="47"/>
  <c r="L86" i="47"/>
  <c r="L85" i="47" s="1"/>
  <c r="R87" i="47"/>
  <c r="N97" i="47"/>
  <c r="N93" i="47" s="1"/>
  <c r="N92" i="47" s="1"/>
  <c r="T98" i="47"/>
  <c r="T110" i="47"/>
  <c r="L25" i="47"/>
  <c r="R26" i="47"/>
  <c r="N29" i="47"/>
  <c r="T30" i="47"/>
  <c r="M31" i="47"/>
  <c r="S32" i="47"/>
  <c r="R34" i="47"/>
  <c r="S34" i="47"/>
  <c r="T34" i="47"/>
  <c r="R41" i="47"/>
  <c r="L44" i="47"/>
  <c r="R45" i="47"/>
  <c r="T49" i="47"/>
  <c r="N53" i="47"/>
  <c r="T54" i="47"/>
  <c r="M55" i="47"/>
  <c r="S56" i="47"/>
  <c r="L58" i="47"/>
  <c r="R59" i="47"/>
  <c r="L62" i="47"/>
  <c r="R63" i="47"/>
  <c r="R72" i="47"/>
  <c r="R71" i="47" s="1"/>
  <c r="N76" i="47"/>
  <c r="N75" i="47" s="1"/>
  <c r="T77" i="47"/>
  <c r="L79" i="47"/>
  <c r="L78" i="47" s="1"/>
  <c r="R80" i="47"/>
  <c r="T82" i="47"/>
  <c r="T81" i="47" s="1"/>
  <c r="M86" i="47"/>
  <c r="M85" i="47" s="1"/>
  <c r="S87" i="47"/>
  <c r="R89" i="47"/>
  <c r="R88" i="47" s="1"/>
  <c r="N126" i="47"/>
  <c r="N125" i="47" s="1"/>
  <c r="T127" i="47"/>
  <c r="S131" i="47"/>
  <c r="S130" i="47" s="1"/>
  <c r="T131" i="47"/>
  <c r="T130" i="47" s="1"/>
  <c r="S144" i="47"/>
  <c r="S143" i="47" s="1"/>
  <c r="R144" i="47"/>
  <c r="R143" i="47" s="1"/>
  <c r="L154" i="47"/>
  <c r="R155" i="47"/>
  <c r="R159" i="47"/>
  <c r="R158" i="47" s="1"/>
  <c r="T170" i="47"/>
  <c r="T169" i="47" s="1"/>
  <c r="M192" i="47"/>
  <c r="S193" i="47"/>
  <c r="L194" i="47"/>
  <c r="R195" i="47"/>
  <c r="R205" i="47"/>
  <c r="L208" i="47"/>
  <c r="R209" i="47"/>
  <c r="N217" i="47"/>
  <c r="N216" i="47" s="1"/>
  <c r="T218" i="47"/>
  <c r="J220" i="47"/>
  <c r="J215" i="47" s="1"/>
  <c r="J214" i="47" s="1"/>
  <c r="T221" i="47"/>
  <c r="L41" i="47"/>
  <c r="N49" i="47"/>
  <c r="M305" i="47"/>
  <c r="G61" i="47"/>
  <c r="G57" i="47" s="1"/>
  <c r="N72" i="47"/>
  <c r="N71" i="47" s="1"/>
  <c r="N41" i="47"/>
  <c r="L72" i="47"/>
  <c r="L71" i="47" s="1"/>
  <c r="M97" i="47"/>
  <c r="M93" i="47" s="1"/>
  <c r="M92" i="47" s="1"/>
  <c r="F150" i="47"/>
  <c r="F24" i="47"/>
  <c r="F23" i="47" s="1"/>
  <c r="F320" i="47" s="1"/>
  <c r="G46" i="47"/>
  <c r="N110" i="47"/>
  <c r="H220" i="47"/>
  <c r="H215" i="47" s="1"/>
  <c r="H214" i="47" s="1"/>
  <c r="M107" i="47"/>
  <c r="N151" i="47"/>
  <c r="M205" i="47"/>
  <c r="M49" i="47"/>
  <c r="N82" i="47"/>
  <c r="N81" i="47" s="1"/>
  <c r="M159" i="47"/>
  <c r="M158" i="47" s="1"/>
  <c r="L199" i="47"/>
  <c r="L196" i="47" s="1"/>
  <c r="N221" i="47"/>
  <c r="M309" i="47"/>
  <c r="M308" i="47" s="1"/>
  <c r="I106" i="47"/>
  <c r="I100" i="47" s="1"/>
  <c r="I129" i="47"/>
  <c r="M131" i="47"/>
  <c r="M130" i="47" s="1"/>
  <c r="N144" i="47"/>
  <c r="N143" i="47" s="1"/>
  <c r="M151" i="47"/>
  <c r="F52" i="47"/>
  <c r="F46" i="47" s="1"/>
  <c r="J52" i="47"/>
  <c r="J46" i="47" s="1"/>
  <c r="M89" i="47"/>
  <c r="M88" i="47" s="1"/>
  <c r="N184" i="47"/>
  <c r="N183" i="47" s="1"/>
  <c r="L184" i="47"/>
  <c r="L183" i="47" s="1"/>
  <c r="N300" i="47"/>
  <c r="N296" i="47" s="1"/>
  <c r="L305" i="47"/>
  <c r="M17" i="47"/>
  <c r="M16" i="47" s="1"/>
  <c r="K24" i="47"/>
  <c r="K23" i="47" s="1"/>
  <c r="M41" i="47"/>
  <c r="M82" i="47"/>
  <c r="M81" i="47" s="1"/>
  <c r="L89" i="47"/>
  <c r="L88" i="47" s="1"/>
  <c r="N205" i="47"/>
  <c r="F220" i="47"/>
  <c r="F215" i="47" s="1"/>
  <c r="F214" i="47" s="1"/>
  <c r="L300" i="47"/>
  <c r="L296" i="47" s="1"/>
  <c r="M300" i="47"/>
  <c r="M296" i="47" s="1"/>
  <c r="J24" i="47"/>
  <c r="J23" i="47" s="1"/>
  <c r="G24" i="47"/>
  <c r="G23" i="47" s="1"/>
  <c r="G320" i="47" s="1"/>
  <c r="L34" i="47"/>
  <c r="J33" i="47"/>
  <c r="L102" i="47"/>
  <c r="L101" i="47" s="1"/>
  <c r="F106" i="47"/>
  <c r="N136" i="47"/>
  <c r="N135" i="47" s="1"/>
  <c r="M175" i="47"/>
  <c r="M174" i="47" s="1"/>
  <c r="N175" i="47"/>
  <c r="N174" i="47" s="1"/>
  <c r="M199" i="47"/>
  <c r="M196" i="47" s="1"/>
  <c r="N199" i="47"/>
  <c r="N196" i="47" s="1"/>
  <c r="L205" i="47"/>
  <c r="L82" i="47"/>
  <c r="L81" i="47" s="1"/>
  <c r="L116" i="47"/>
  <c r="L115" i="47" s="1"/>
  <c r="L175" i="47"/>
  <c r="L174" i="47" s="1"/>
  <c r="H52" i="47"/>
  <c r="H46" i="47" s="1"/>
  <c r="G101" i="47"/>
  <c r="H150" i="47"/>
  <c r="M184" i="47"/>
  <c r="M183" i="47" s="1"/>
  <c r="I204" i="47"/>
  <c r="M34" i="47"/>
  <c r="L110" i="47"/>
  <c r="K114" i="47"/>
  <c r="H114" i="47"/>
  <c r="H326" i="47" s="1"/>
  <c r="L49" i="47"/>
  <c r="H70" i="47"/>
  <c r="H67" i="47" s="1"/>
  <c r="L107" i="47"/>
  <c r="H24" i="47"/>
  <c r="H23" i="47" s="1"/>
  <c r="H320" i="47" s="1"/>
  <c r="G33" i="47"/>
  <c r="K33" i="47"/>
  <c r="N34" i="47"/>
  <c r="F61" i="47"/>
  <c r="F57" i="47" s="1"/>
  <c r="J61" i="47"/>
  <c r="J57" i="47" s="1"/>
  <c r="F70" i="47"/>
  <c r="F67" i="47" s="1"/>
  <c r="N89" i="47"/>
  <c r="N88" i="47" s="1"/>
  <c r="L97" i="47"/>
  <c r="L93" i="47" s="1"/>
  <c r="L92" i="47" s="1"/>
  <c r="M116" i="47"/>
  <c r="M115" i="47" s="1"/>
  <c r="N131" i="47"/>
  <c r="N130" i="47" s="1"/>
  <c r="L144" i="47"/>
  <c r="L143" i="47" s="1"/>
  <c r="K129" i="47"/>
  <c r="G204" i="47"/>
  <c r="K204" i="47"/>
  <c r="I220" i="47"/>
  <c r="I215" i="47" s="1"/>
  <c r="I214" i="47" s="1"/>
  <c r="L221" i="47"/>
  <c r="I114" i="47"/>
  <c r="L17" i="47"/>
  <c r="L16" i="47" s="1"/>
  <c r="N17" i="47"/>
  <c r="N16" i="47" s="1"/>
  <c r="I24" i="47"/>
  <c r="I23" i="47" s="1"/>
  <c r="H33" i="47"/>
  <c r="I52" i="47"/>
  <c r="I46" i="47" s="1"/>
  <c r="J70" i="47"/>
  <c r="J67" i="47" s="1"/>
  <c r="M72" i="47"/>
  <c r="M71" i="47" s="1"/>
  <c r="M102" i="47"/>
  <c r="M101" i="47" s="1"/>
  <c r="N102" i="47"/>
  <c r="N101" i="47" s="1"/>
  <c r="G106" i="47"/>
  <c r="K106" i="47"/>
  <c r="K100" i="47" s="1"/>
  <c r="N107" i="47"/>
  <c r="J106" i="47"/>
  <c r="J100" i="47" s="1"/>
  <c r="G114" i="47"/>
  <c r="G326" i="47" s="1"/>
  <c r="L136" i="47"/>
  <c r="L135" i="47" s="1"/>
  <c r="N159" i="47"/>
  <c r="N158" i="47" s="1"/>
  <c r="L159" i="47"/>
  <c r="L158" i="47" s="1"/>
  <c r="L170" i="47"/>
  <c r="L169" i="47" s="1"/>
  <c r="M170" i="47"/>
  <c r="M169" i="47" s="1"/>
  <c r="N170" i="47"/>
  <c r="N169" i="47" s="1"/>
  <c r="L265" i="47"/>
  <c r="L251" i="47" s="1"/>
  <c r="M265" i="47"/>
  <c r="M251" i="47" s="1"/>
  <c r="N265" i="47"/>
  <c r="N251" i="47" s="1"/>
  <c r="N305" i="47"/>
  <c r="N309" i="47"/>
  <c r="N308" i="47" s="1"/>
  <c r="L309" i="47"/>
  <c r="L308" i="47" s="1"/>
  <c r="F14" i="47"/>
  <c r="F334" i="47" s="1"/>
  <c r="J14" i="47"/>
  <c r="J334" i="47" s="1"/>
  <c r="F33" i="47"/>
  <c r="H61" i="47"/>
  <c r="H57" i="47" s="1"/>
  <c r="G70" i="47"/>
  <c r="G67" i="47" s="1"/>
  <c r="M110" i="47"/>
  <c r="M221" i="47"/>
  <c r="H14" i="47"/>
  <c r="H334" i="47" s="1"/>
  <c r="K52" i="47"/>
  <c r="K46" i="47" s="1"/>
  <c r="I70" i="47"/>
  <c r="I67" i="47" s="1"/>
  <c r="H101" i="47"/>
  <c r="H100" i="47" s="1"/>
  <c r="H321" i="47"/>
  <c r="F114" i="47"/>
  <c r="F326" i="47" s="1"/>
  <c r="J114" i="47"/>
  <c r="J129" i="47"/>
  <c r="J128" i="47" s="1"/>
  <c r="G129" i="47"/>
  <c r="G16" i="47"/>
  <c r="K16" i="47"/>
  <c r="K70" i="47"/>
  <c r="K67" i="47" s="1"/>
  <c r="F101" i="47"/>
  <c r="L131" i="47"/>
  <c r="L130" i="47" s="1"/>
  <c r="M136" i="47"/>
  <c r="M135" i="47" s="1"/>
  <c r="M144" i="47"/>
  <c r="M143" i="47" s="1"/>
  <c r="L164" i="47"/>
  <c r="F163" i="47"/>
  <c r="G220" i="47"/>
  <c r="G215" i="47" s="1"/>
  <c r="G214" i="47" s="1"/>
  <c r="K220" i="47"/>
  <c r="K215" i="47" s="1"/>
  <c r="K214" i="47" s="1"/>
  <c r="L151" i="47"/>
  <c r="H163" i="47"/>
  <c r="S236" i="47" l="1"/>
  <c r="Y239" i="47"/>
  <c r="Y236" i="47" s="1"/>
  <c r="Y220" i="47" s="1"/>
  <c r="T236" i="47"/>
  <c r="Z239" i="47"/>
  <c r="Z236" i="47" s="1"/>
  <c r="Z220" i="47" s="1"/>
  <c r="R217" i="47"/>
  <c r="R216" i="47" s="1"/>
  <c r="X218" i="47"/>
  <c r="X217" i="47" s="1"/>
  <c r="X216" i="47" s="1"/>
  <c r="N220" i="47"/>
  <c r="T217" i="47"/>
  <c r="T216" i="47" s="1"/>
  <c r="Z218" i="47"/>
  <c r="Z217" i="47" s="1"/>
  <c r="Z216" i="47" s="1"/>
  <c r="Z215" i="47" s="1"/>
  <c r="Z214" i="47" s="1"/>
  <c r="S217" i="47"/>
  <c r="S216" i="47" s="1"/>
  <c r="Y218" i="47"/>
  <c r="Y217" i="47" s="1"/>
  <c r="Y216" i="47" s="1"/>
  <c r="Y215" i="47" s="1"/>
  <c r="Y214" i="47" s="1"/>
  <c r="R236" i="47"/>
  <c r="X239" i="47"/>
  <c r="X236" i="47" s="1"/>
  <c r="R62" i="47"/>
  <c r="X63" i="47"/>
  <c r="X62" i="47" s="1"/>
  <c r="T64" i="47"/>
  <c r="Z65" i="47"/>
  <c r="Z64" i="47" s="1"/>
  <c r="S29" i="47"/>
  <c r="Y30" i="47"/>
  <c r="Y29" i="47" s="1"/>
  <c r="T122" i="47"/>
  <c r="T120" i="47" s="1"/>
  <c r="T119" i="47" s="1"/>
  <c r="Z123" i="47"/>
  <c r="Z122" i="47" s="1"/>
  <c r="Z120" i="47" s="1"/>
  <c r="Z119" i="47" s="1"/>
  <c r="S64" i="47"/>
  <c r="Y65" i="47"/>
  <c r="Y64" i="47" s="1"/>
  <c r="T58" i="47"/>
  <c r="Z59" i="47"/>
  <c r="Z58" i="47" s="1"/>
  <c r="S27" i="47"/>
  <c r="Y28" i="47"/>
  <c r="Y27" i="47" s="1"/>
  <c r="F100" i="47"/>
  <c r="J66" i="47"/>
  <c r="R194" i="47"/>
  <c r="X195" i="47"/>
  <c r="X194" i="47" s="1"/>
  <c r="T126" i="47"/>
  <c r="T125" i="47" s="1"/>
  <c r="Z127" i="47"/>
  <c r="Z126" i="47" s="1"/>
  <c r="Z125" i="47" s="1"/>
  <c r="T76" i="47"/>
  <c r="T75" i="47" s="1"/>
  <c r="Z77" i="47"/>
  <c r="Z76" i="47" s="1"/>
  <c r="Z75" i="47" s="1"/>
  <c r="R44" i="47"/>
  <c r="X45" i="47"/>
  <c r="X44" i="47" s="1"/>
  <c r="X33" i="47" s="1"/>
  <c r="T29" i="47"/>
  <c r="T24" i="47" s="1"/>
  <c r="T23" i="47" s="1"/>
  <c r="Z30" i="47"/>
  <c r="Z29" i="47" s="1"/>
  <c r="T192" i="47"/>
  <c r="Z193" i="47"/>
  <c r="Z192" i="47" s="1"/>
  <c r="R122" i="47"/>
  <c r="R120" i="47" s="1"/>
  <c r="R119" i="47" s="1"/>
  <c r="R114" i="47" s="1"/>
  <c r="X123" i="47"/>
  <c r="X122" i="47" s="1"/>
  <c r="X120" i="47" s="1"/>
  <c r="X119" i="47" s="1"/>
  <c r="T31" i="47"/>
  <c r="Z32" i="47"/>
  <c r="Z31" i="47" s="1"/>
  <c r="S53" i="47"/>
  <c r="S52" i="47" s="1"/>
  <c r="S46" i="47" s="1"/>
  <c r="Y54" i="47"/>
  <c r="Y53" i="47" s="1"/>
  <c r="S208" i="47"/>
  <c r="S204" i="47" s="1"/>
  <c r="Y209" i="47"/>
  <c r="Y208" i="47" s="1"/>
  <c r="Y204" i="47" s="1"/>
  <c r="S79" i="47"/>
  <c r="S78" i="47" s="1"/>
  <c r="S70" i="47" s="1"/>
  <c r="S67" i="47" s="1"/>
  <c r="Y80" i="47"/>
  <c r="Y79" i="47" s="1"/>
  <c r="Y78" i="47" s="1"/>
  <c r="S58" i="47"/>
  <c r="Y59" i="47"/>
  <c r="Y58" i="47" s="1"/>
  <c r="S44" i="47"/>
  <c r="S33" i="47" s="1"/>
  <c r="Y45" i="47"/>
  <c r="Y44" i="47" s="1"/>
  <c r="T208" i="47"/>
  <c r="T204" i="47" s="1"/>
  <c r="Z209" i="47"/>
  <c r="Z208" i="47" s="1"/>
  <c r="Z204" i="47" s="1"/>
  <c r="S163" i="47"/>
  <c r="Y164" i="47"/>
  <c r="Y163" i="47" s="1"/>
  <c r="S122" i="47"/>
  <c r="S120" i="47" s="1"/>
  <c r="S119" i="47" s="1"/>
  <c r="Y123" i="47"/>
  <c r="Y122" i="47" s="1"/>
  <c r="Y120" i="47" s="1"/>
  <c r="Y119" i="47" s="1"/>
  <c r="R76" i="47"/>
  <c r="R75" i="47" s="1"/>
  <c r="R70" i="47" s="1"/>
  <c r="R67" i="47" s="1"/>
  <c r="X77" i="47"/>
  <c r="X76" i="47" s="1"/>
  <c r="X75" i="47" s="1"/>
  <c r="S47" i="47"/>
  <c r="Y48" i="47"/>
  <c r="Y47" i="47" s="1"/>
  <c r="S62" i="47"/>
  <c r="S61" i="47" s="1"/>
  <c r="S57" i="47" s="1"/>
  <c r="Y63" i="47"/>
  <c r="Y62" i="47" s="1"/>
  <c r="Y61" i="47" s="1"/>
  <c r="Z14" i="47"/>
  <c r="S86" i="47"/>
  <c r="S85" i="47" s="1"/>
  <c r="Y87" i="47"/>
  <c r="Y86" i="47" s="1"/>
  <c r="Y85" i="47" s="1"/>
  <c r="R58" i="47"/>
  <c r="X59" i="47"/>
  <c r="X58" i="47" s="1"/>
  <c r="T97" i="47"/>
  <c r="T93" i="47" s="1"/>
  <c r="T92" i="47" s="1"/>
  <c r="Z98" i="47"/>
  <c r="Z97" i="47" s="1"/>
  <c r="Z93" i="47" s="1"/>
  <c r="Z92" i="47" s="1"/>
  <c r="R55" i="47"/>
  <c r="X56" i="47"/>
  <c r="X55" i="47" s="1"/>
  <c r="R31" i="47"/>
  <c r="X32" i="47"/>
  <c r="X31" i="47" s="1"/>
  <c r="S126" i="47"/>
  <c r="S125" i="47" s="1"/>
  <c r="Y127" i="47"/>
  <c r="Y126" i="47" s="1"/>
  <c r="Y125" i="47" s="1"/>
  <c r="T116" i="47"/>
  <c r="T115" i="47" s="1"/>
  <c r="Z117" i="47"/>
  <c r="Z116" i="47" s="1"/>
  <c r="Z115" i="47" s="1"/>
  <c r="T62" i="47"/>
  <c r="Z63" i="47"/>
  <c r="Z62" i="47" s="1"/>
  <c r="Z61" i="47" s="1"/>
  <c r="R53" i="47"/>
  <c r="X54" i="47"/>
  <c r="X53" i="47" s="1"/>
  <c r="R29" i="47"/>
  <c r="X30" i="47"/>
  <c r="X29" i="47" s="1"/>
  <c r="T25" i="47"/>
  <c r="Z26" i="47"/>
  <c r="Z25" i="47" s="1"/>
  <c r="S55" i="47"/>
  <c r="Y56" i="47"/>
  <c r="Y55" i="47" s="1"/>
  <c r="R86" i="47"/>
  <c r="R85" i="47" s="1"/>
  <c r="X87" i="47"/>
  <c r="X86" i="47" s="1"/>
  <c r="X85" i="47" s="1"/>
  <c r="T47" i="47"/>
  <c r="Z48" i="47"/>
  <c r="Z47" i="47" s="1"/>
  <c r="T194" i="47"/>
  <c r="Z195" i="47"/>
  <c r="Z194" i="47" s="1"/>
  <c r="T154" i="47"/>
  <c r="Z155" i="47"/>
  <c r="Z154" i="47" s="1"/>
  <c r="Z150" i="47" s="1"/>
  <c r="Z129" i="47" s="1"/>
  <c r="Z128" i="47" s="1"/>
  <c r="R208" i="47"/>
  <c r="X209" i="47"/>
  <c r="X208" i="47" s="1"/>
  <c r="X204" i="47" s="1"/>
  <c r="T53" i="47"/>
  <c r="Z54" i="47"/>
  <c r="Z53" i="47" s="1"/>
  <c r="S76" i="47"/>
  <c r="S75" i="47" s="1"/>
  <c r="Y77" i="47"/>
  <c r="Y76" i="47" s="1"/>
  <c r="Y75" i="47" s="1"/>
  <c r="Y70" i="47" s="1"/>
  <c r="Y67" i="47" s="1"/>
  <c r="S192" i="47"/>
  <c r="Y193" i="47"/>
  <c r="Y192" i="47" s="1"/>
  <c r="R154" i="47"/>
  <c r="X155" i="47"/>
  <c r="X154" i="47" s="1"/>
  <c r="X150" i="47" s="1"/>
  <c r="R79" i="47"/>
  <c r="R78" i="47" s="1"/>
  <c r="X80" i="47"/>
  <c r="X79" i="47" s="1"/>
  <c r="X78" i="47" s="1"/>
  <c r="S31" i="47"/>
  <c r="Y32" i="47"/>
  <c r="Y31" i="47" s="1"/>
  <c r="R25" i="47"/>
  <c r="X26" i="47"/>
  <c r="X25" i="47" s="1"/>
  <c r="S194" i="47"/>
  <c r="Y195" i="47"/>
  <c r="Y194" i="47" s="1"/>
  <c r="S154" i="47"/>
  <c r="Y155" i="47"/>
  <c r="Y154" i="47" s="1"/>
  <c r="Y150" i="47" s="1"/>
  <c r="Y129" i="47" s="1"/>
  <c r="Y128" i="47" s="1"/>
  <c r="R47" i="47"/>
  <c r="X48" i="47"/>
  <c r="X47" i="47" s="1"/>
  <c r="R27" i="47"/>
  <c r="X28" i="47"/>
  <c r="X27" i="47" s="1"/>
  <c r="R192" i="47"/>
  <c r="X193" i="47"/>
  <c r="X192" i="47" s="1"/>
  <c r="T163" i="47"/>
  <c r="Z164" i="47"/>
  <c r="Z163" i="47" s="1"/>
  <c r="T27" i="47"/>
  <c r="Z28" i="47"/>
  <c r="Z27" i="47" s="1"/>
  <c r="T86" i="47"/>
  <c r="T85" i="47" s="1"/>
  <c r="Z87" i="47"/>
  <c r="Z86" i="47" s="1"/>
  <c r="Z85" i="47" s="1"/>
  <c r="R64" i="47"/>
  <c r="X65" i="47"/>
  <c r="X64" i="47" s="1"/>
  <c r="T55" i="47"/>
  <c r="Z56" i="47"/>
  <c r="Z55" i="47" s="1"/>
  <c r="R126" i="47"/>
  <c r="R125" i="47" s="1"/>
  <c r="X127" i="47"/>
  <c r="X126" i="47" s="1"/>
  <c r="X125" i="47" s="1"/>
  <c r="T79" i="47"/>
  <c r="T78" i="47" s="1"/>
  <c r="Z80" i="47"/>
  <c r="Z79" i="47" s="1"/>
  <c r="Z78" i="47" s="1"/>
  <c r="T44" i="47"/>
  <c r="Z45" i="47"/>
  <c r="Z44" i="47" s="1"/>
  <c r="Z33" i="47" s="1"/>
  <c r="S25" i="47"/>
  <c r="Y26" i="47"/>
  <c r="Y25" i="47" s="1"/>
  <c r="Y33" i="47"/>
  <c r="R106" i="47"/>
  <c r="O66" i="47"/>
  <c r="O213" i="47" s="1"/>
  <c r="N52" i="47"/>
  <c r="N46" i="47" s="1"/>
  <c r="R150" i="47"/>
  <c r="S150" i="47"/>
  <c r="S129" i="47" s="1"/>
  <c r="S128" i="47" s="1"/>
  <c r="O332" i="47"/>
  <c r="Q335" i="47"/>
  <c r="Q337" i="47" s="1"/>
  <c r="T106" i="47"/>
  <c r="P213" i="47"/>
  <c r="P335" i="47" s="1"/>
  <c r="P337" i="47" s="1"/>
  <c r="T52" i="47"/>
  <c r="T46" i="47" s="1"/>
  <c r="S106" i="47"/>
  <c r="S100" i="47" s="1"/>
  <c r="L24" i="47"/>
  <c r="L23" i="47" s="1"/>
  <c r="M106" i="47"/>
  <c r="M100" i="47" s="1"/>
  <c r="N24" i="47"/>
  <c r="N23" i="47" s="1"/>
  <c r="L61" i="47"/>
  <c r="L57" i="47" s="1"/>
  <c r="T100" i="47"/>
  <c r="S220" i="47"/>
  <c r="S215" i="47" s="1"/>
  <c r="S214" i="47" s="1"/>
  <c r="T220" i="47"/>
  <c r="T215" i="47" s="1"/>
  <c r="T214" i="47" s="1"/>
  <c r="T16" i="47"/>
  <c r="O335" i="47"/>
  <c r="Q338" i="47"/>
  <c r="R16" i="47"/>
  <c r="G128" i="47"/>
  <c r="R100" i="47"/>
  <c r="S16" i="47"/>
  <c r="L52" i="47"/>
  <c r="R61" i="47"/>
  <c r="R57" i="47" s="1"/>
  <c r="M61" i="47"/>
  <c r="N70" i="47"/>
  <c r="N67" i="47" s="1"/>
  <c r="M24" i="47"/>
  <c r="M23" i="47" s="1"/>
  <c r="L150" i="47"/>
  <c r="L46" i="47"/>
  <c r="M70" i="47"/>
  <c r="M67" i="47" s="1"/>
  <c r="N204" i="47"/>
  <c r="M150" i="47"/>
  <c r="M129" i="47" s="1"/>
  <c r="L204" i="47"/>
  <c r="M33" i="47"/>
  <c r="R204" i="47"/>
  <c r="T33" i="47"/>
  <c r="N61" i="47"/>
  <c r="N57" i="47" s="1"/>
  <c r="T114" i="47"/>
  <c r="M52" i="47"/>
  <c r="M46" i="47" s="1"/>
  <c r="T150" i="47"/>
  <c r="T129" i="47" s="1"/>
  <c r="T128" i="47" s="1"/>
  <c r="N106" i="47"/>
  <c r="N100" i="47" s="1"/>
  <c r="L114" i="47"/>
  <c r="T70" i="47"/>
  <c r="T67" i="47" s="1"/>
  <c r="R33" i="47"/>
  <c r="T61" i="47"/>
  <c r="T57" i="47" s="1"/>
  <c r="R52" i="47"/>
  <c r="R46" i="47" s="1"/>
  <c r="S114" i="47"/>
  <c r="M114" i="47"/>
  <c r="M204" i="47"/>
  <c r="L70" i="47"/>
  <c r="L67" i="47" s="1"/>
  <c r="R24" i="47"/>
  <c r="R23" i="47" s="1"/>
  <c r="N114" i="47"/>
  <c r="N150" i="47"/>
  <c r="S24" i="47"/>
  <c r="S23" i="47" s="1"/>
  <c r="M57" i="47"/>
  <c r="L33" i="47"/>
  <c r="L163" i="47"/>
  <c r="R164" i="47"/>
  <c r="Q316" i="47"/>
  <c r="Q317" i="47"/>
  <c r="O317" i="47"/>
  <c r="I128" i="47"/>
  <c r="I66" i="47" s="1"/>
  <c r="N33" i="47"/>
  <c r="H129" i="47"/>
  <c r="H128" i="47" s="1"/>
  <c r="H332" i="47" s="1"/>
  <c r="F129" i="47"/>
  <c r="F128" i="47" s="1"/>
  <c r="F333" i="47" s="1"/>
  <c r="G100" i="47"/>
  <c r="J331" i="47"/>
  <c r="M220" i="47"/>
  <c r="M215" i="47" s="1"/>
  <c r="M214" i="47" s="1"/>
  <c r="J15" i="47"/>
  <c r="H331" i="47"/>
  <c r="N129" i="47"/>
  <c r="I331" i="47"/>
  <c r="I15" i="47"/>
  <c r="F15" i="47"/>
  <c r="K128" i="47"/>
  <c r="K332" i="47" s="1"/>
  <c r="J332" i="47"/>
  <c r="N215" i="47"/>
  <c r="N214" i="47" s="1"/>
  <c r="L220" i="47"/>
  <c r="L215" i="47" s="1"/>
  <c r="L214" i="47" s="1"/>
  <c r="L106" i="47"/>
  <c r="L100" i="47" s="1"/>
  <c r="J213" i="47"/>
  <c r="N14" i="47"/>
  <c r="N334" i="47" s="1"/>
  <c r="H15" i="47"/>
  <c r="F331" i="47"/>
  <c r="J333" i="47"/>
  <c r="I332" i="47"/>
  <c r="M14" i="47"/>
  <c r="M334" i="47" s="1"/>
  <c r="G331" i="47"/>
  <c r="G15" i="47"/>
  <c r="G14" i="47"/>
  <c r="G334" i="47" s="1"/>
  <c r="K331" i="47"/>
  <c r="K15" i="47"/>
  <c r="K14" i="47"/>
  <c r="K334" i="47" s="1"/>
  <c r="L14" i="47"/>
  <c r="L334" i="47" s="1"/>
  <c r="T66" i="47" l="1"/>
  <c r="X24" i="47"/>
  <c r="X23" i="47" s="1"/>
  <c r="X15" i="47" s="1"/>
  <c r="Z52" i="47"/>
  <c r="Z46" i="47" s="1"/>
  <c r="X57" i="47"/>
  <c r="Z57" i="47"/>
  <c r="I333" i="47"/>
  <c r="Y114" i="47"/>
  <c r="Y57" i="47"/>
  <c r="P338" i="47"/>
  <c r="Y66" i="47"/>
  <c r="Z24" i="47"/>
  <c r="Z23" i="47" s="1"/>
  <c r="X52" i="47"/>
  <c r="Z114" i="47"/>
  <c r="Y24" i="47"/>
  <c r="Y23" i="47" s="1"/>
  <c r="X61" i="47"/>
  <c r="R163" i="47"/>
  <c r="R129" i="47" s="1"/>
  <c r="X164" i="47"/>
  <c r="X163" i="47" s="1"/>
  <c r="X129" i="47" s="1"/>
  <c r="X128" i="47" s="1"/>
  <c r="H66" i="47"/>
  <c r="G66" i="47"/>
  <c r="X46" i="47"/>
  <c r="P317" i="47"/>
  <c r="X70" i="47"/>
  <c r="X67" i="47" s="1"/>
  <c r="Y52" i="47"/>
  <c r="Y46" i="47" s="1"/>
  <c r="X114" i="47"/>
  <c r="Z70" i="47"/>
  <c r="Z67" i="47" s="1"/>
  <c r="Z66" i="47" s="1"/>
  <c r="S66" i="47"/>
  <c r="F66" i="47"/>
  <c r="K66" i="47"/>
  <c r="K213" i="47" s="1"/>
  <c r="M128" i="47"/>
  <c r="M333" i="47" s="1"/>
  <c r="H333" i="47"/>
  <c r="P316" i="47"/>
  <c r="L129" i="47"/>
  <c r="L128" i="47" s="1"/>
  <c r="L66" i="47" s="1"/>
  <c r="S333" i="47"/>
  <c r="T333" i="47"/>
  <c r="F332" i="47"/>
  <c r="T332" i="47"/>
  <c r="M15" i="47"/>
  <c r="O338" i="47"/>
  <c r="O337" i="47"/>
  <c r="S332" i="47"/>
  <c r="G213" i="47"/>
  <c r="G335" i="47" s="1"/>
  <c r="S14" i="47"/>
  <c r="S334" i="47" s="1"/>
  <c r="S331" i="47"/>
  <c r="R14" i="47"/>
  <c r="R334" i="47" s="1"/>
  <c r="R331" i="47"/>
  <c r="G333" i="47"/>
  <c r="L15" i="47"/>
  <c r="T14" i="47"/>
  <c r="T334" i="47" s="1"/>
  <c r="T331" i="47"/>
  <c r="M331" i="47"/>
  <c r="N331" i="47"/>
  <c r="N128" i="47"/>
  <c r="N66" i="47" s="1"/>
  <c r="L331" i="47"/>
  <c r="R128" i="47"/>
  <c r="R66" i="47" s="1"/>
  <c r="N15" i="47"/>
  <c r="T15" i="47"/>
  <c r="T213" i="47" s="1"/>
  <c r="G332" i="47"/>
  <c r="I213" i="47"/>
  <c r="I335" i="47" s="1"/>
  <c r="I338" i="47" s="1"/>
  <c r="R15" i="47"/>
  <c r="S15" i="47"/>
  <c r="F213" i="47"/>
  <c r="F327" i="47" s="1"/>
  <c r="F328" i="47" s="1"/>
  <c r="K333" i="47"/>
  <c r="J335" i="47"/>
  <c r="J337" i="47" s="1"/>
  <c r="J316" i="47"/>
  <c r="J317" i="47"/>
  <c r="H213" i="47"/>
  <c r="M332" i="47" l="1"/>
  <c r="X66" i="47"/>
  <c r="X213" i="47" s="1"/>
  <c r="Y15" i="47"/>
  <c r="Y213" i="47" s="1"/>
  <c r="Z15" i="47"/>
  <c r="Z213" i="47" s="1"/>
  <c r="M66" i="47"/>
  <c r="N333" i="47"/>
  <c r="L333" i="47"/>
  <c r="L332" i="47"/>
  <c r="N213" i="47"/>
  <c r="N335" i="47" s="1"/>
  <c r="N337" i="47" s="1"/>
  <c r="T335" i="47"/>
  <c r="T338" i="47" s="1"/>
  <c r="L213" i="47"/>
  <c r="L335" i="47" s="1"/>
  <c r="L338" i="47" s="1"/>
  <c r="S213" i="47"/>
  <c r="S335" i="47" s="1"/>
  <c r="M213" i="47"/>
  <c r="M335" i="47" s="1"/>
  <c r="M338" i="47" s="1"/>
  <c r="N332" i="47"/>
  <c r="R332" i="47"/>
  <c r="R333" i="47"/>
  <c r="R213" i="47"/>
  <c r="R335" i="47" s="1"/>
  <c r="I316" i="47"/>
  <c r="I317" i="47"/>
  <c r="F316" i="47"/>
  <c r="F317" i="47"/>
  <c r="F335" i="47"/>
  <c r="F338" i="47" s="1"/>
  <c r="I337" i="47"/>
  <c r="G327" i="47"/>
  <c r="G328" i="47" s="1"/>
  <c r="G316" i="47"/>
  <c r="M316" i="47" s="1"/>
  <c r="S316" i="47" s="1"/>
  <c r="Y316" i="47" s="1"/>
  <c r="G317" i="47"/>
  <c r="M317" i="47" s="1"/>
  <c r="S317" i="47" s="1"/>
  <c r="Y317" i="47" s="1"/>
  <c r="J338" i="47"/>
  <c r="K335" i="47"/>
  <c r="K316" i="47"/>
  <c r="K317" i="47"/>
  <c r="G338" i="47"/>
  <c r="G337" i="47"/>
  <c r="H327" i="47"/>
  <c r="H328" i="47" s="1"/>
  <c r="H316" i="47"/>
  <c r="H335" i="47"/>
  <c r="H317" i="47"/>
  <c r="T337" i="47" l="1"/>
  <c r="N338" i="47"/>
  <c r="M337" i="47"/>
  <c r="L316" i="47"/>
  <c r="L337" i="47"/>
  <c r="S337" i="47"/>
  <c r="S338" i="47"/>
  <c r="F337" i="47"/>
  <c r="R337" i="47"/>
  <c r="R338" i="47"/>
  <c r="L317" i="47"/>
  <c r="R317" i="47" s="1"/>
  <c r="X317" i="47" s="1"/>
  <c r="N316" i="47"/>
  <c r="T316" i="47" s="1"/>
  <c r="Z316" i="47" s="1"/>
  <c r="N317" i="47"/>
  <c r="T317" i="47" s="1"/>
  <c r="Z317" i="47" s="1"/>
  <c r="K337" i="47"/>
  <c r="K338" i="47"/>
  <c r="H338" i="47"/>
  <c r="H337" i="47"/>
  <c r="R232" i="47"/>
  <c r="X232" i="47" s="1"/>
  <c r="X220" i="47" s="1"/>
  <c r="X215" i="47" s="1"/>
  <c r="X214" i="47" s="1"/>
  <c r="O220" i="47"/>
  <c r="O215" i="47" s="1"/>
  <c r="O214" i="47" s="1"/>
  <c r="O316" i="47" s="1"/>
  <c r="R220" i="47" l="1"/>
  <c r="R215" i="47" s="1"/>
  <c r="R214" i="47" s="1"/>
  <c r="R316" i="47"/>
  <c r="X316" i="47" s="1"/>
</calcChain>
</file>

<file path=xl/sharedStrings.xml><?xml version="1.0" encoding="utf-8"?>
<sst xmlns="http://schemas.openxmlformats.org/spreadsheetml/2006/main" count="705" uniqueCount="594">
  <si>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</si>
  <si>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</si>
  <si>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</si>
  <si>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</si>
  <si>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</si>
  <si>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</si>
  <si>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</si>
  <si>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</si>
  <si>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</si>
  <si>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</si>
  <si>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</si>
  <si>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</si>
  <si>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</si>
  <si>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</si>
  <si>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</si>
  <si>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</si>
  <si>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</si>
  <si>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</si>
  <si>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</si>
  <si>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</si>
  <si>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</si>
  <si>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</si>
  <si>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</si>
  <si>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</si>
  <si>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</si>
  <si>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</si>
  <si>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</si>
  <si>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</si>
  <si>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</si>
  <si>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</si>
  <si>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</si>
  <si>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</si>
  <si>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</si>
  <si>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</si>
  <si>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</si>
  <si>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>1 08 07150 01 0000 110</t>
  </si>
  <si>
    <t xml:space="preserve"> 1 08 07170 01 0000 110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</si>
  <si>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</si>
  <si>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</si>
  <si>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</si>
  <si>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</si>
  <si>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</si>
  <si>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</si>
  <si>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</si>
  <si>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</si>
  <si>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</si>
  <si>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</si>
  <si>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</si>
  <si>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</si>
  <si>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</si>
  <si>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</si>
  <si>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</si>
  <si>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</si>
  <si>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</si>
  <si>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</si>
  <si>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</si>
  <si>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</si>
  <si>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</si>
  <si>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</si>
  <si>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</si>
  <si>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</si>
  <si>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</si>
  <si>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</si>
  <si>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</si>
  <si>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</si>
  <si>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</si>
  <si>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</si>
  <si>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</si>
  <si>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</si>
  <si>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</si>
  <si>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</si>
  <si>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</si>
  <si>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</si>
  <si>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</si>
  <si>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</si>
  <si>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</si>
  <si>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</si>
  <si>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</si>
  <si>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 xml:space="preserve"> 0390002108</t>
  </si>
  <si>
    <t>0390002089</t>
  </si>
  <si>
    <t>0390002014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</si>
  <si>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</si>
  <si>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</si>
  <si>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</si>
  <si>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</si>
  <si>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</si>
  <si>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</si>
  <si>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</si>
  <si>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0390002055</t>
  </si>
  <si>
    <t>0390002056</t>
  </si>
  <si>
    <t>0390002061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</si>
  <si>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</si>
  <si>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</si>
  <si>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</si>
  <si>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</si>
  <si>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</si>
  <si>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</si>
  <si>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</si>
  <si>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0390002080</t>
  </si>
  <si>
    <t>0390002160</t>
  </si>
  <si>
    <t>0390002127</t>
  </si>
  <si>
    <t>0390002063</t>
  </si>
  <si>
    <t>0390002074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</si>
  <si>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</si>
  <si>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</si>
  <si>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</si>
  <si>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</si>
  <si>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</si>
  <si>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</si>
  <si>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</si>
  <si>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</si>
  <si>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</si>
  <si>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</si>
  <si>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</si>
  <si>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</si>
  <si>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</si>
  <si>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</si>
  <si>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</si>
  <si>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</si>
  <si>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</si>
  <si>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</si>
  <si>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</si>
  <si>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</si>
  <si>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</si>
  <si>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</si>
  <si>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</si>
  <si>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</si>
  <si>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</si>
  <si>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</si>
  <si>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</si>
  <si>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</si>
  <si>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</si>
  <si>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</si>
  <si>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</si>
  <si>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</si>
  <si>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</si>
  <si>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</si>
  <si>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</si>
  <si>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</si>
  <si>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</si>
  <si>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</si>
  <si>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</si>
  <si>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</si>
  <si>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</si>
  <si>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</si>
  <si>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</si>
  <si>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</si>
  <si>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</si>
  <si>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</si>
  <si>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</si>
  <si>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</si>
  <si>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</si>
  <si>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</si>
  <si>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</si>
  <si>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</si>
  <si>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</si>
  <si>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</si>
  <si>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</si>
  <si>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</si>
  <si>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</si>
  <si>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</si>
  <si>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</si>
  <si>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</si>
  <si>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</si>
  <si>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</si>
  <si>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</si>
  <si>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</si>
  <si>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</si>
  <si>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 xml:space="preserve">Дотации бюджетам городских округов на выравнивание бюджетной обеспеченности 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</si>
  <si>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</si>
  <si>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</si>
  <si>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</si>
  <si>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</si>
  <si>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</si>
  <si>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</si>
  <si>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</si>
  <si>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</si>
  <si>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</si>
  <si>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</si>
  <si>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</si>
  <si>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 xml:space="preserve">  субвенция на  создание и функционирования комиссий по делам несовершеннолетних и защите их прав</t>
  </si>
  <si>
    <t xml:space="preserve">  субвенция на меры социальной поддержки отдельных категорий граждан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</si>
  <si>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</si>
  <si>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</si>
  <si>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</si>
  <si>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</si>
  <si>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</si>
  <si>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</si>
  <si>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</si>
  <si>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</si>
  <si>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</si>
  <si>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</si>
  <si>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субвенция на  создание административных  комиссий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</si>
  <si>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</si>
  <si>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</si>
  <si>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</si>
  <si>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</si>
  <si>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</si>
  <si>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</si>
  <si>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</si>
  <si>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</si>
  <si>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ВСЕГО доходы  бюджета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</si>
  <si>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</si>
  <si>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</si>
  <si>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</si>
  <si>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</si>
  <si>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</si>
  <si>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</si>
  <si>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</si>
  <si>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</si>
  <si>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</si>
  <si>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</si>
  <si>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</si>
  <si>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</si>
  <si>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</si>
  <si>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</si>
  <si>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</si>
  <si>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</si>
  <si>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</si>
  <si>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</si>
  <si>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</si>
  <si>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</si>
  <si>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</si>
  <si>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>0390002001</t>
  </si>
  <si>
    <t>Доходы от оказания платных услуг (работ) и компенсации затрат
 государства</t>
  </si>
  <si>
    <t>Налоговые доходы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</si>
  <si>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</si>
  <si>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</si>
  <si>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</si>
  <si>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</si>
  <si>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</si>
  <si>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</si>
  <si>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</si>
  <si>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</si>
  <si>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</si>
  <si>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</si>
  <si>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</si>
  <si>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</si>
  <si>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</si>
  <si>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</si>
  <si>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</si>
  <si>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</si>
  <si>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</si>
  <si>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Неналоговые доходы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</si>
  <si>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</si>
  <si>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</si>
  <si>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</si>
  <si>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</si>
  <si>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</si>
  <si>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</si>
  <si>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</si>
  <si>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</si>
  <si>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</si>
  <si>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</si>
  <si>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</si>
  <si>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</si>
  <si>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</si>
  <si>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</si>
  <si>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</si>
  <si>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</si>
  <si>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</si>
  <si>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2 02 29999 04 0000 150</t>
  </si>
  <si>
    <t>0390002180</t>
  </si>
  <si>
    <t>2 02 30000 00 0000 150</t>
  </si>
  <si>
    <t>2 02 30013 04 0000 150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</si>
  <si>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</si>
  <si>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</si>
  <si>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</si>
  <si>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</si>
  <si>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2 02 35120 04 0000 150</t>
  </si>
  <si>
    <t>2 02 35135 04 0000 150</t>
  </si>
  <si>
    <t>2 02 35176 04 0000 150</t>
  </si>
  <si>
    <t>2 02 35260 04 0000 150</t>
  </si>
  <si>
    <t>2 02 30024 04 0000 150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</si>
  <si>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</si>
  <si>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</si>
  <si>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</si>
  <si>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2 02 40000 00 0000 150</t>
  </si>
  <si>
    <t>2 02 45156 04 0000 150</t>
  </si>
  <si>
    <t>Безвозмездные поступления от негосударственных организаций в бюджеты городских  округов</t>
  </si>
  <si>
    <t>2 07 00000 00 0000 150</t>
  </si>
  <si>
    <t xml:space="preserve">в том числе собственная база </t>
  </si>
  <si>
    <t>% дефицита в решение</t>
  </si>
  <si>
    <t>тыс.руб. дефицит в решении</t>
  </si>
  <si>
    <t>налоговые неналоговые+ дотация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</si>
  <si>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</si>
  <si>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</si>
  <si>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</si>
  <si>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</si>
  <si>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</si>
  <si>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</si>
  <si>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1 16 01063 01 0000 140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</si>
  <si>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</si>
  <si>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</si>
  <si>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</si>
  <si>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</si>
  <si>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</si>
  <si>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1 16 01073 01 0000 140</t>
  </si>
  <si>
    <t>1 16 01193 01 0000 140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</si>
  <si>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</si>
  <si>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</si>
  <si>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</si>
  <si>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</si>
  <si>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1 16 01060 01 0000 140</t>
  </si>
  <si>
    <t>1 16 01070 01 0000 140</t>
  </si>
  <si>
    <t>1 16 01110 01 0000 140</t>
  </si>
  <si>
    <t>1 16 01140 01 0000 140</t>
  </si>
  <si>
    <t>1 16 01190 01 0000 140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</si>
  <si>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</si>
  <si>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</si>
  <si>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</si>
  <si>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1 16 10000 00 0000 140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</si>
  <si>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</si>
  <si>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</si>
  <si>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</si>
  <si>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</si>
  <si>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1 16 01143 01 0000 140</t>
  </si>
  <si>
    <t xml:space="preserve"> 1 16 11064 01 0000 140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</si>
  <si>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</si>
  <si>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</si>
  <si>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</si>
  <si>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t>1 16 10123 01 0000 140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</si>
  <si>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</si>
  <si>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</si>
  <si>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0390002210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</si>
  <si>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</si>
  <si>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</si>
  <si>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</si>
  <si>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</si>
  <si>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</si>
  <si>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</si>
  <si>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</si>
  <si>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</si>
  <si>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</si>
  <si>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2 04 04000 04 0000 150</t>
  </si>
  <si>
    <t>2 04 04010 04 0000 150</t>
  </si>
  <si>
    <t xml:space="preserve">Прочие межбюджетные трансферты, передаваемые бюджетам городских округов в т.ч.
</t>
  </si>
  <si>
    <t>390002193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</si>
  <si>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</si>
  <si>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</si>
  <si>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0390002199</t>
  </si>
  <si>
    <t>Устройство многофункциональных спортивных площадок</t>
  </si>
  <si>
    <t>390002219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</si>
  <si>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</si>
  <si>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</si>
  <si>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1 11 05034 04 0100 120</t>
  </si>
  <si>
    <t>1 11 05074 04 0100 120</t>
  </si>
  <si>
    <t>1 11 05074 04 0200 120</t>
  </si>
  <si>
    <t>Доходы от сдачи в аренду имущества, составляющего казну городских округов (за исключением земельных участков)пеня</t>
  </si>
  <si>
    <t xml:space="preserve"> 1 11 09044 04 0001 120</t>
  </si>
  <si>
    <t xml:space="preserve"> 1 11 09044 04 0002 120</t>
  </si>
  <si>
    <t>1 14 03040 04 0000  440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</si>
  <si>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</si>
  <si>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1 16 11050 01 0000 140</t>
  </si>
  <si>
    <t xml:space="preserve"> 1 08 07173 01 1000 110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</si>
  <si>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округов(перерасчеты, недоимка и задолженность по соответствующему платежу, в том числе по отмененному)</t>
  </si>
  <si>
    <t>1 13 01994 04 0052 130</t>
  </si>
  <si>
    <t>1 13 02994 04 0006 130</t>
  </si>
  <si>
    <t>1 13 01994 04 0009 130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</si>
  <si>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</si>
  <si>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</si>
  <si>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1 16 01083 01 0000 140</t>
  </si>
  <si>
    <t>1 16 01153 01 0000 140</t>
  </si>
  <si>
    <t>1 08 07150 01 1000 110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</si>
  <si>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</si>
  <si>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 xml:space="preserve"> 1 14 01040 04 0001 410</t>
  </si>
  <si>
    <t xml:space="preserve"> 1 14 01040 04 0002 410</t>
  </si>
  <si>
    <t>Доходы от продажи квартир, находящихся в собственности городских округов(п муниципальный жилищный займ)</t>
  </si>
  <si>
    <t>390002225</t>
  </si>
  <si>
    <t>резервный фонд Правительства Кемеровской области</t>
  </si>
  <si>
    <r>
      <t xml:space="preserve">Доходы, получаемые в виде </t>
    </r>
    <r>
      <rPr>
        <b/>
        <sz val="14"/>
        <rFont val="Times"/>
        <family val="1"/>
      </rPr>
      <t>арендной платы за земельные участки,</t>
    </r>
    <r>
      <rPr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</si>
  <si>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</si>
  <si>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2 04 04020 04 0000 150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</si>
  <si>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</si>
  <si>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</si>
  <si>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</si>
  <si>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2 02 25527 04 0000 150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</si>
  <si>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</si>
  <si>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1 11 05024 04 0100 120</t>
  </si>
  <si>
    <t>1 14 02043 04 0100 410</t>
  </si>
  <si>
    <t>20-58340-00000-00000</t>
  </si>
  <si>
    <t xml:space="preserve">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средств резервного фонда Правительства Российской Федерации</t>
  </si>
  <si>
    <t>20-58370-00000-00000</t>
  </si>
  <si>
    <t xml:space="preserve"> финансовому обеспечению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</si>
  <si>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казенных), в части реализации основных средств по указанному имуществу</t>
  </si>
  <si>
    <t>Доходы от продажи квартир, находящихся в собственности городских округов(проценты за пользование муниципальным жилищным займом)</t>
  </si>
  <si>
    <t xml:space="preserve">Безвозмездные поступления от других бюджетов бюджетной системы 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</si>
  <si>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</si>
  <si>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</si>
  <si>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 , в том числе: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</si>
  <si>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</si>
  <si>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</si>
  <si>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</si>
  <si>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</si>
  <si>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</si>
  <si>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</si>
  <si>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</si>
  <si>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</si>
  <si>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</si>
  <si>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</si>
  <si>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</si>
  <si>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</si>
  <si>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</si>
  <si>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</si>
  <si>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</si>
  <si>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</si>
  <si>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</si>
  <si>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</si>
  <si>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</si>
  <si>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городских округов на реализацию программ формирования современной городской среды</t>
  </si>
  <si>
    <t>2 02 35134 04 0000 150</t>
  </si>
  <si>
    <t>1 13 02994 04 0003 130</t>
  </si>
  <si>
    <t>Дотации бюджетам бюджетной системы Российской Федерации</t>
  </si>
  <si>
    <t xml:space="preserve">
Невыясненные поступления, зачисляемые в бюджеты городских округов
</t>
  </si>
  <si>
    <t>1 11 05012 04 0100 120</t>
  </si>
  <si>
    <t>1 11 05012 04 0200 120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</si>
  <si>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</t>
  </si>
  <si>
    <t>2 07 04050 04 0009 150</t>
  </si>
  <si>
    <t>2 07 04050 04 0300 150</t>
  </si>
  <si>
    <t>2 07 04050 04 0053 150</t>
  </si>
  <si>
    <t>1</t>
  </si>
  <si>
    <t>2</t>
  </si>
  <si>
    <t>3</t>
  </si>
  <si>
    <t>4</t>
  </si>
  <si>
    <t>5</t>
  </si>
  <si>
    <t>6</t>
  </si>
  <si>
    <t xml:space="preserve">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</si>
  <si>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 (сумма налога (сбора)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</si>
  <si>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социального найма жилья )</t>
  </si>
  <si>
    <t>Прочие доходы от компенсации затрат бюджетов городских округов (возврат дебиторской задолженности прошлых лет)</t>
  </si>
  <si>
    <t>Средства от распоряжения и реализации выморочного и иного имущества, обращенного в собственность городских округов (в части реализации материальных запасов по указанному имуществу)</t>
  </si>
  <si>
    <t>1 16 01053 01 9000 140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</si>
  <si>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</si>
  <si>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1 16 01063 01 9000 140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</si>
  <si>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</si>
  <si>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1 16 01073 01 0027 140</t>
  </si>
  <si>
    <t>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</si>
  <si>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</si>
  <si>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1 16 01083 01 0281 140</t>
  </si>
  <si>
    <t>1 16 01084 01 0000 140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</si>
  <si>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</si>
  <si>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1 16 01143 01 9000 140</t>
  </si>
  <si>
    <t>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</si>
  <si>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</t>
  </si>
  <si>
    <t>1 16 01153 01 0005 140</t>
  </si>
  <si>
    <t>1 16 01153 01 9000 140</t>
  </si>
  <si>
    <t>1 16 01193 01 0005 140</t>
  </si>
  <si>
    <t>1 16 01193 01 0007 140</t>
  </si>
  <si>
    <t>1 16 01203 01 0000 140</t>
  </si>
  <si>
    <t>1 16 01203 01 0021 140</t>
  </si>
  <si>
    <t>1 16 01203 01 9000 140</t>
  </si>
  <si>
    <t>1 17 00000 00 0000 000</t>
  </si>
  <si>
    <t>Прочие неналоговые доходы</t>
  </si>
  <si>
    <t>1 17 15020 04 0101 150</t>
  </si>
  <si>
    <t xml:space="preserve">Инициативные платежи, зачисляемые в бюджеты городских округов (на реализацию проектов инициативного бюджетирования "Твой Кузбасс - твоя инициатива" в Кемеровской области)  </t>
  </si>
  <si>
    <t>Итого налоговые и неналоговые доходы</t>
  </si>
  <si>
    <t>2 02 25491 04 0000 150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</si>
  <si>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</si>
  <si>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профилактика безнадзорности и правонарушений несовершеннолетних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</si>
  <si>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 </t>
  </si>
  <si>
    <t xml:space="preserve"> создание центров цифрового образования детей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</si>
  <si>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</si>
  <si>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этнокультурное развитие наций и народностей Кемеровской области-Кузбасса</t>
  </si>
  <si>
    <t xml:space="preserve">мероприятия по укреплению единства российской нации и этнокультурному развитию народов России </t>
  </si>
  <si>
    <t>реализация мероприятий по капитальному ремонту и оснащению общеобразовательных организаций Кемеровской области-Кузбасс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</si>
  <si>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</si>
  <si>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0390002230</t>
  </si>
  <si>
    <t>2 02 45303 04 0000 150</t>
  </si>
  <si>
    <t>2 07 04050 04 0000 150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</si>
  <si>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</si>
  <si>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011</t>
  </si>
  <si>
    <t>012</t>
  </si>
  <si>
    <t>874</t>
  </si>
  <si>
    <t>911</t>
  </si>
  <si>
    <t>1 16 01053 01 0035 140</t>
  </si>
  <si>
    <t>1 16 01063 01 0101 140</t>
  </si>
  <si>
    <t>1 16 01063 01 0023 140</t>
  </si>
  <si>
    <t>1 16 01063 01 0091 140</t>
  </si>
  <si>
    <t>1 16 01063 01 0009 140</t>
  </si>
  <si>
    <t>1 16 01073 01 0017 140</t>
  </si>
  <si>
    <t>1 16 01073 01 9000 140</t>
  </si>
  <si>
    <t>1 16 01083 01 0028 140</t>
  </si>
  <si>
    <t>1 16 01143 01 0002 140</t>
  </si>
  <si>
    <t>1 16 01143 01 0016 140</t>
  </si>
  <si>
    <t>1 16 01153 01 0006 140</t>
  </si>
  <si>
    <t>1 16 01153 01 0012 140</t>
  </si>
  <si>
    <t>1 16 01193 01 0013 140</t>
  </si>
  <si>
    <t>1 16 01193 01 0029 140</t>
  </si>
  <si>
    <t>1 16 01193 01 0401 140</t>
  </si>
  <si>
    <t>1 16 01193 01 9000 140</t>
  </si>
  <si>
    <t>1 16 01203 01 0013 140</t>
  </si>
  <si>
    <t>1 16 01203 01 0010 140</t>
  </si>
  <si>
    <t>1 16 01203 01 0008 140</t>
  </si>
  <si>
    <t>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</si>
  <si>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</si>
  <si>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</si>
  <si>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</si>
  <si>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1 16 01173 01 0007 140</t>
  </si>
  <si>
    <t>1 16 01173 01 0008 140</t>
  </si>
  <si>
    <t>1 16 01173 01 9000 140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</si>
  <si>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</si>
  <si>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</si>
  <si>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1 16 10123 01 0041 140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</si>
  <si>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</si>
  <si>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</si>
  <si>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</si>
  <si>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прав. Прочие доходы от оказания платных услуг  (работ) получателями средств бюджетов городских округов  (прочие доходы)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</si>
  <si>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</si>
  <si>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прав. Прочие безвозмездные поступления в бюджеты городских округов (реализация дополнительных мер поддержки детей - сирот)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</si>
  <si>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</si>
  <si>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прав. штрафы за непредставление сведений (информации)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</si>
  <si>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</si>
  <si>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незаконную рубку, повреждение лесных насаждений или самовольное выкапывание в лесах деревьев, кустарников, лиан)</t>
  </si>
  <si>
    <t>Административные штрафы, установленные Главой 8 Кодекса Российской Федерации об административных правонарушениях, за администраАдминистративные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</si>
  <si>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(Прочие поступления от денежных взысканий (штрафов) и иных сумм в возмещение ущерба, зачисляемые  в бюджеты городских округов (штрафы комиссии по  делам несовершеннолетних))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</si>
  <si>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(оздоровительная кампания детей Кузбасса)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</si>
  <si>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</si>
  <si>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</si>
  <si>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</si>
  <si>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</si>
  <si>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((иные штрафы))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</si>
  <si>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</si>
  <si>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((штрафы за заведомо ложный вызов специализированных служб))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</si>
  <si>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</si>
  <si>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</si>
  <si>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прав.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</si>
  <si>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</si>
  <si>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</si>
  <si>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вещества))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</si>
  <si>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</si>
  <si>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((штрафы за заведомо ложный вызов специализированных служб))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</si>
  <si>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</si>
  <si>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</si>
  <si>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1 16 07000 04 0000 140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</si>
  <si>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РФ</t>
  </si>
  <si>
    <t xml:space="preserve"> 2 02 25299 04 0000 150</t>
  </si>
  <si>
    <t xml:space="preserve"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</si>
  <si>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>доп%</t>
  </si>
  <si>
    <t>13+25,26=38,26</t>
  </si>
  <si>
    <t>13+25,01=38,01</t>
  </si>
  <si>
    <t>13+24,70=37,70</t>
  </si>
  <si>
    <t>дефицит 5%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</si>
  <si>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 xml:space="preserve">(акцизы, транспортный налог) </t>
    </r>
  </si>
  <si>
    <t>платные( 1 1301000)</t>
  </si>
  <si>
    <t>прочие безвозмездные (2 07 0000)</t>
  </si>
  <si>
    <t>гранты</t>
  </si>
  <si>
    <t>аренда казна(1 11 05070)</t>
  </si>
  <si>
    <t>реализ. Имущества(1 14 00000)</t>
  </si>
  <si>
    <t>(1 13 02994)  вт.ч. родительская плата</t>
  </si>
  <si>
    <t>Налоговые неналоговые +дотация- (платные ,род.плата, дорожн.фонд, доходов от аренды( казна КУМИ 7310), реализация имущества)</t>
  </si>
  <si>
    <t>Начальник финансового управления администрации  Анжеро-Судженского городского округа  -                                                                      Е.Н. Зачиняева</t>
  </si>
  <si>
    <t>Е.Н. Зачиняева</t>
  </si>
  <si>
    <t xml:space="preserve"> 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 </t>
  </si>
  <si>
    <t xml:space="preserve">Код </t>
  </si>
  <si>
    <t>Наименование групп, подгрупп, статей, подстатей, элементов, 
видов (подвидов), кодов  классификации доходов</t>
  </si>
  <si>
    <t xml:space="preserve"> содержание и обустройство сибиреязвенных захоронений и скотомогильников (биометрических ям)</t>
  </si>
  <si>
    <t xml:space="preserve"> организация мероприятий при осуществлении деятельности по обращению с животными без владельцев</t>
  </si>
  <si>
    <t xml:space="preserve"> субвенции на компенсацию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</si>
  <si>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 xml:space="preserve"> обеспечение мер социальной поддержки ветеранов труда</t>
  </si>
  <si>
    <t xml:space="preserve">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</si>
  <si>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</si>
  <si>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 xml:space="preserve"> выплаты единовременного пособия гражданам усыновившим детей-сирот и детей оставшихся без попечения родителей</t>
  </si>
  <si>
    <t xml:space="preserve"> 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</si>
  <si>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</si>
  <si>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2022 год и плановый период 2023 и 2024 годов</t>
  </si>
  <si>
    <t>(тыс. руб.)</t>
  </si>
  <si>
    <t xml:space="preserve">Приложение 1 </t>
  </si>
  <si>
    <t>к решению  Совета народных депутатов Анжеро-Судженского городского округа</t>
  </si>
  <si>
    <t>2022г.</t>
  </si>
  <si>
    <t>2023г.</t>
  </si>
  <si>
    <t>2024г.</t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</si>
  <si>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 задолженность по платежу)</t>
    </r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</si>
  <si>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учреждений)(перерасчеты, недоимка, задолженность по платежу)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</si>
  <si>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учреждений)перерасчеты, недоимка, задолженность по платежу</t>
  </si>
  <si>
    <t>Доходы от сдачи в аренду имущества, составляющего казну городских округов (за исключением земельных участков)перерасчеты, недоимка, задолженность по платежу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</si>
  <si>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коммерческого найма жилья)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</si>
  <si>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имуществу(перерасчеты, недоимка, задолженность по платежу)</t>
  </si>
  <si>
    <t>Прочие безвозмездные поступления в бюджеты городских округов(на реализацию проектов инициативного бюджетирования "Твой Кузбасс-твоя инициатива" в Кемеровской области)</t>
  </si>
  <si>
    <r>
      <t xml:space="preserve">Доходы, получаемые в виде </t>
    </r>
    <r>
      <rPr>
        <b/>
        <i/>
        <sz val="14"/>
        <color rgb="FFFF0000"/>
        <rFont val="Times"/>
        <family val="1"/>
      </rPr>
      <t>арендной платы за земельные участки,</t>
    </r>
    <r>
      <rPr>
        <i/>
        <sz val="14"/>
        <color rgb="FFFF0000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  </r>
  </si>
  <si>
    <t>Платежи в целях возмещения причиненного ущерба (убытков)</t>
  </si>
  <si>
    <t>первое чтение</t>
  </si>
  <si>
    <t>2 02 25219 04 0000 150</t>
  </si>
  <si>
    <t>Субсидии бюджетам городских округов на создание центров цифрового образования детей</t>
  </si>
  <si>
    <t>2 02 25519 04 0000 150</t>
  </si>
  <si>
    <t>Субсидии бюджетам городских округов на поддержку отрасли культуры</t>
  </si>
  <si>
    <t>2 02 25750 02 0000 150</t>
  </si>
  <si>
    <t>Субсидии на реализацию мероприятий по модернизации школьных систем образования</t>
  </si>
  <si>
    <t>развитие физической культуры и массового спорта</t>
  </si>
  <si>
    <t>390002258</t>
  </si>
  <si>
    <t>реализация мер по подготовке спортивного резерва на 2022год</t>
  </si>
  <si>
    <t>от 21.12.2021 № 34</t>
  </si>
  <si>
    <t>Е.Н.Зачиняева</t>
  </si>
  <si>
    <t xml:space="preserve"> Финансовое обеспечение дорожной деятельности в отношении дорог общего пользования местного значения на 2022 год</t>
  </si>
  <si>
    <t>от ______________ 2022 г.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</si>
</sst>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0.0000"/>
    <numFmt numFmtId="166" formatCode="0.00000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Arial"/>
      <family val="2"/>
      <charset val="204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sz val="14"/>
      <name val="Times New Roman"/>
      <family val="1"/>
      <charset val="204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i/>
      <sz val="14"/>
      <name val="Times New Roman"/>
      <family val="1"/>
      <charset val="204"/>
    </font>
    <font>
      <sz val="16"/>
      <name val="Calibri"/>
      <family val="2"/>
      <scheme val="minor"/>
    </font>
    <font>
      <sz val="12"/>
      <color theme="1"/>
      <name val="Times"/>
      <family val="1"/>
    </font>
    <font>
      <b/>
      <sz val="12"/>
      <name val="Times"/>
      <family val="1"/>
    </font>
    <font>
      <b/>
      <sz val="12"/>
      <color rgb="FFFF0000"/>
      <name val="Times"/>
      <family val="1"/>
    </font>
    <font>
      <sz val="12"/>
      <name val="Times"/>
      <family val="1"/>
    </font>
    <font>
      <sz val="12"/>
      <color rgb="FFFF0000"/>
      <name val="Times"/>
      <family val="1"/>
    </font>
    <font>
      <i/>
      <sz val="12"/>
      <color theme="9" tint="-0.499984740745262"/>
      <name val="Times"/>
      <family val="1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u/>
      <sz val="8"/>
      <name val="Arial CYR"/>
      <family val="2"/>
      <charset val="204"/>
    </font>
    <font>
      <sz val="7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5"/>
      <name val="Times"/>
      <family val="1"/>
    </font>
    <font>
      <b/>
      <sz val="16"/>
      <color theme="1"/>
      <name val="Calibri"/>
      <family val="2"/>
      <charset val="204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4" tint="-0.249977111117893"/>
      <name val="Times"/>
      <family val="1"/>
    </font>
    <font>
      <sz val="16"/>
      <name val="Times"/>
      <family val="1"/>
    </font>
    <font>
      <sz val="16"/>
      <color theme="1"/>
      <name val="Times New Roman"/>
      <family val="1"/>
      <charset val="204"/>
    </font>
    <font>
      <sz val="16"/>
      <color rgb="FFFF0000"/>
      <name val="Times"/>
      <family val="1"/>
    </font>
    <font>
      <b/>
      <sz val="16"/>
      <color theme="4" tint="-0.249977111117893"/>
      <name val="Times"/>
      <family val="1"/>
    </font>
    <font>
      <b/>
      <sz val="12"/>
      <name val="Times New Roman"/>
      <family val="1"/>
      <charset val="204"/>
    </font>
    <font>
      <b/>
      <sz val="18"/>
      <name val="Times"/>
      <family val="1"/>
    </font>
    <font>
      <sz val="16"/>
      <color theme="3"/>
      <name val="Times"/>
      <family val="1"/>
    </font>
    <font>
      <b/>
      <i/>
      <u/>
      <sz val="14"/>
      <color rgb="FFFF0000"/>
      <name val="Times"/>
      <family val="1"/>
    </font>
    <font>
      <b/>
      <i/>
      <u/>
      <sz val="14"/>
      <color theme="4" tint="-0.249977111117893"/>
      <name val="Times"/>
      <family val="1"/>
    </font>
    <font>
      <b/>
      <sz val="16"/>
      <name val="Calibri"/>
      <family val="2"/>
      <charset val="204"/>
      <scheme val="minor"/>
    </font>
    <font>
      <b/>
      <i/>
      <sz val="14"/>
      <color theme="4" tint="-0.249977111117893"/>
      <name val="Times"/>
      <family val="1"/>
    </font>
    <font>
      <b/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name val="Times"/>
      <charset val="204"/>
    </font>
    <font>
      <b/>
      <sz val="14"/>
      <color theme="3" tint="-0.249977111117893"/>
      <name val="Times"/>
      <family val="1"/>
    </font>
    <font>
      <b/>
      <u/>
      <sz val="14"/>
      <color theme="4" tint="-0.249977111117893"/>
      <name val="Times"/>
      <family val="1"/>
    </font>
    <font>
      <b/>
      <sz val="10"/>
      <color rgb="FFFF0000"/>
      <name val="Times"/>
      <family val="1"/>
    </font>
    <font>
      <b/>
      <sz val="10"/>
      <color theme="4" tint="-0.249977111117893"/>
      <name val="Times"/>
      <family val="1"/>
    </font>
    <font>
      <sz val="10"/>
      <color theme="1"/>
      <name val="Times"/>
      <family val="1"/>
    </font>
    <font>
      <sz val="10"/>
      <color theme="1"/>
      <name val="Times New Roman"/>
      <family val="1"/>
      <charset val="204"/>
    </font>
    <font>
      <b/>
      <sz val="12"/>
      <color theme="3"/>
      <name val="Times"/>
      <family val="1"/>
    </font>
    <font>
      <i/>
      <sz val="14"/>
      <color theme="3"/>
      <name val="Times"/>
      <family val="1"/>
    </font>
    <font>
      <b/>
      <sz val="12"/>
      <color theme="3"/>
      <name val="Times New Roman"/>
      <family val="1"/>
      <charset val="204"/>
    </font>
    <font>
      <i/>
      <sz val="14"/>
      <color theme="3"/>
      <name val="Times New Roman"/>
      <family val="1"/>
      <charset val="204"/>
    </font>
    <font>
      <sz val="14"/>
      <color theme="3"/>
      <name val="Times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2"/>
      <name val="Times"/>
      <charset val="204"/>
    </font>
    <font>
      <sz val="16"/>
      <name val="Times"/>
      <charset val="204"/>
    </font>
    <font>
      <sz val="12"/>
      <name val="Times"/>
      <charset val="204"/>
    </font>
    <font>
      <sz val="12"/>
      <color rgb="FFFF0000"/>
      <name val="Times"/>
      <charset val="204"/>
    </font>
    <font>
      <sz val="12"/>
      <color theme="1"/>
      <name val="Times"/>
      <charset val="204"/>
    </font>
    <font>
      <sz val="12"/>
      <color theme="0"/>
      <name val="Times"/>
      <charset val="204"/>
    </font>
    <font>
      <sz val="12"/>
      <color theme="3"/>
      <name val="Times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2" fillId="0" borderId="0">
      <alignment vertical="top"/>
    </xf>
    <xf numFmtId="0" fontId="42" fillId="0" borderId="1">
      <alignment vertical="top"/>
    </xf>
    <xf numFmtId="49" fontId="46" fillId="0" borderId="1" applyFill="0" applyProtection="0">
      <alignment horizontal="center" vertical="center" wrapText="1"/>
    </xf>
    <xf numFmtId="0" fontId="44" fillId="0" borderId="0" applyNumberFormat="0" applyFill="0" applyBorder="0" applyProtection="0">
      <alignment horizontal="left" vertical="top"/>
    </xf>
    <xf numFmtId="0" fontId="46" fillId="0" borderId="1">
      <alignment vertical="top"/>
    </xf>
    <xf numFmtId="49" fontId="43" fillId="0" borderId="0" applyFill="0" applyBorder="0" applyProtection="0">
      <alignment horizontal="center" vertical="center"/>
    </xf>
    <xf numFmtId="49" fontId="42" fillId="0" borderId="0" applyFont="0" applyFill="0" applyBorder="0" applyProtection="0">
      <alignment horizontal="right" vertical="top"/>
    </xf>
    <xf numFmtId="49" fontId="45" fillId="0" borderId="0" applyFill="0" applyBorder="0" applyProtection="0">
      <alignment horizontal="left" vertical="top"/>
    </xf>
    <xf numFmtId="0" fontId="1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8" fillId="0" borderId="0" xfId="0" applyFont="1"/>
    <xf numFmtId="0" fontId="0" fillId="0" borderId="0" xfId="0" applyFill="1"/>
    <xf numFmtId="0" fontId="18" fillId="0" borderId="0" xfId="0" applyFont="1"/>
    <xf numFmtId="0" fontId="24" fillId="0" borderId="0" xfId="0" applyFont="1"/>
    <xf numFmtId="0" fontId="2" fillId="2" borderId="1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/>
    <xf numFmtId="0" fontId="6" fillId="3" borderId="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right" vertical="center"/>
    </xf>
    <xf numFmtId="0" fontId="7" fillId="2" borderId="0" xfId="0" applyFont="1" applyFill="1" applyAlignment="1"/>
    <xf numFmtId="0" fontId="6" fillId="3" borderId="1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1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4" fillId="0" borderId="0" xfId="0" applyFont="1" applyFill="1"/>
    <xf numFmtId="0" fontId="20" fillId="0" borderId="0" xfId="0" applyFont="1" applyFill="1"/>
    <xf numFmtId="0" fontId="47" fillId="3" borderId="1" xfId="0" applyFont="1" applyFill="1" applyBorder="1" applyAlignment="1">
      <alignment horizontal="right" vertical="center"/>
    </xf>
    <xf numFmtId="0" fontId="11" fillId="0" borderId="0" xfId="0" applyFont="1" applyFill="1"/>
    <xf numFmtId="0" fontId="17" fillId="3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17" fillId="3" borderId="4" xfId="0" applyFont="1" applyFill="1" applyBorder="1" applyAlignment="1">
      <alignment horizontal="right" vertical="center"/>
    </xf>
    <xf numFmtId="0" fontId="39" fillId="2" borderId="4" xfId="0" applyFont="1" applyFill="1" applyBorder="1" applyAlignment="1">
      <alignment horizontal="right" vertical="center"/>
    </xf>
    <xf numFmtId="0" fontId="26" fillId="2" borderId="4" xfId="0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right"/>
    </xf>
    <xf numFmtId="0" fontId="26" fillId="2" borderId="1" xfId="0" applyFont="1" applyFill="1" applyBorder="1" applyAlignment="1">
      <alignment horizontal="right" vertical="distributed"/>
    </xf>
    <xf numFmtId="0" fontId="39" fillId="2" borderId="4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right" vertical="center"/>
    </xf>
    <xf numFmtId="0" fontId="41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1" fillId="2" borderId="1" xfId="0" applyFont="1" applyFill="1" applyBorder="1" applyAlignment="1">
      <alignment horizontal="right" vertical="center"/>
    </xf>
    <xf numFmtId="0" fontId="41" fillId="2" borderId="1" xfId="0" applyFont="1" applyFill="1" applyBorder="1" applyAlignment="1">
      <alignment horizontal="right" vertical="center" wrapText="1"/>
    </xf>
    <xf numFmtId="43" fontId="39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/>
    </xf>
    <xf numFmtId="0" fontId="6" fillId="3" borderId="5" xfId="0" applyFont="1" applyFill="1" applyBorder="1" applyAlignment="1">
      <alignment horizontal="right" vertical="center"/>
    </xf>
    <xf numFmtId="0" fontId="39" fillId="2" borderId="12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39" fillId="2" borderId="1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righ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164" fontId="51" fillId="0" borderId="1" xfId="1" applyNumberFormat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center"/>
    </xf>
    <xf numFmtId="164" fontId="51" fillId="3" borderId="1" xfId="0" applyNumberFormat="1" applyFont="1" applyFill="1" applyBorder="1" applyAlignment="1">
      <alignment horizontal="center" vertical="center"/>
    </xf>
    <xf numFmtId="164" fontId="51" fillId="3" borderId="1" xfId="1" applyNumberFormat="1" applyFont="1" applyFill="1" applyBorder="1" applyAlignment="1">
      <alignment horizontal="center" vertical="center"/>
    </xf>
    <xf numFmtId="164" fontId="60" fillId="2" borderId="1" xfId="0" applyNumberFormat="1" applyFont="1" applyFill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right" vertical="center"/>
    </xf>
    <xf numFmtId="0" fontId="36" fillId="0" borderId="0" xfId="0" applyFont="1" applyFill="1" applyAlignment="1">
      <alignment horizontal="right" vertical="center"/>
    </xf>
    <xf numFmtId="0" fontId="50" fillId="0" borderId="0" xfId="0" applyFont="1" applyFill="1" applyBorder="1" applyAlignment="1">
      <alignment horizontal="right" vertical="center"/>
    </xf>
    <xf numFmtId="0" fontId="7" fillId="0" borderId="0" xfId="0" applyFont="1" applyFill="1" applyAlignment="1"/>
    <xf numFmtId="164" fontId="0" fillId="0" borderId="0" xfId="0" applyNumberFormat="1" applyFill="1" applyAlignment="1">
      <alignment horizontal="center"/>
    </xf>
    <xf numFmtId="164" fontId="52" fillId="0" borderId="0" xfId="0" applyNumberFormat="1" applyFont="1" applyFill="1" applyAlignment="1">
      <alignment horizontal="right"/>
    </xf>
    <xf numFmtId="0" fontId="50" fillId="3" borderId="1" xfId="0" applyFont="1" applyFill="1" applyBorder="1" applyAlignment="1">
      <alignment horizontal="right" vertical="center"/>
    </xf>
    <xf numFmtId="0" fontId="50" fillId="3" borderId="5" xfId="0" applyFont="1" applyFill="1" applyBorder="1" applyAlignment="1">
      <alignment horizontal="right" vertical="center"/>
    </xf>
    <xf numFmtId="0" fontId="50" fillId="3" borderId="9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wrapText="1"/>
    </xf>
    <xf numFmtId="164" fontId="59" fillId="0" borderId="1" xfId="1" applyNumberFormat="1" applyFont="1" applyFill="1" applyBorder="1" applyAlignment="1">
      <alignment horizontal="center" vertical="center"/>
    </xf>
    <xf numFmtId="49" fontId="53" fillId="0" borderId="1" xfId="0" applyNumberFormat="1" applyFont="1" applyFill="1" applyBorder="1" applyAlignment="1">
      <alignment horizontal="right" wrapText="1"/>
    </xf>
    <xf numFmtId="164" fontId="58" fillId="0" borderId="1" xfId="1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right" vertical="center"/>
    </xf>
    <xf numFmtId="0" fontId="54" fillId="3" borderId="5" xfId="0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38" fillId="3" borderId="1" xfId="0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vertical="center" wrapText="1"/>
    </xf>
    <xf numFmtId="164" fontId="53" fillId="3" borderId="1" xfId="0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right" vertical="center"/>
    </xf>
    <xf numFmtId="164" fontId="53" fillId="3" borderId="1" xfId="1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justify" vertical="center" wrapText="1"/>
    </xf>
    <xf numFmtId="0" fontId="14" fillId="0" borderId="0" xfId="0" applyFont="1" applyFill="1" applyAlignment="1">
      <alignment horizontal="center" vertical="center"/>
    </xf>
    <xf numFmtId="0" fontId="61" fillId="3" borderId="1" xfId="0" applyFont="1" applyFill="1" applyBorder="1" applyAlignment="1">
      <alignment horizontal="right" vertical="center"/>
    </xf>
    <xf numFmtId="0" fontId="61" fillId="3" borderId="5" xfId="0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28" fillId="3" borderId="1" xfId="0" applyFont="1" applyFill="1" applyBorder="1" applyAlignment="1">
      <alignment vertical="center" wrapText="1"/>
    </xf>
    <xf numFmtId="49" fontId="50" fillId="3" borderId="1" xfId="0" applyNumberFormat="1" applyFont="1" applyFill="1" applyBorder="1" applyAlignment="1">
      <alignment horizontal="right" vertical="center"/>
    </xf>
    <xf numFmtId="49" fontId="50" fillId="3" borderId="5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0" fontId="50" fillId="3" borderId="1" xfId="0" applyFont="1" applyFill="1" applyBorder="1" applyAlignment="1">
      <alignment horizontal="right" vertical="center" wrapText="1"/>
    </xf>
    <xf numFmtId="0" fontId="50" fillId="3" borderId="5" xfId="0" applyFont="1" applyFill="1" applyBorder="1" applyAlignment="1">
      <alignment horizontal="right" vertical="center" wrapText="1"/>
    </xf>
    <xf numFmtId="2" fontId="14" fillId="0" borderId="0" xfId="0" applyNumberFormat="1" applyFont="1" applyFill="1" applyAlignment="1">
      <alignment horizontal="right" vertical="center"/>
    </xf>
    <xf numFmtId="0" fontId="6" fillId="3" borderId="5" xfId="0" applyFont="1" applyFill="1" applyBorder="1" applyAlignment="1">
      <alignment horizontal="right" vertical="center" wrapText="1"/>
    </xf>
    <xf numFmtId="49" fontId="38" fillId="3" borderId="1" xfId="0" applyNumberFormat="1" applyFont="1" applyFill="1" applyBorder="1" applyAlignment="1">
      <alignment horizontal="right" vertical="center"/>
    </xf>
    <xf numFmtId="0" fontId="28" fillId="3" borderId="1" xfId="0" applyNumberFormat="1" applyFont="1" applyFill="1" applyBorder="1" applyAlignment="1">
      <alignment horizontal="left" vertical="center" wrapText="1"/>
    </xf>
    <xf numFmtId="0" fontId="50" fillId="3" borderId="1" xfId="0" applyNumberFormat="1" applyFont="1" applyFill="1" applyBorder="1" applyAlignment="1">
      <alignment horizontal="right" vertical="center" wrapText="1"/>
    </xf>
    <xf numFmtId="0" fontId="50" fillId="3" borderId="5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62" fillId="3" borderId="1" xfId="0" applyFont="1" applyFill="1" applyBorder="1" applyAlignment="1">
      <alignment horizontal="right" vertical="center" wrapText="1"/>
    </xf>
    <xf numFmtId="0" fontId="63" fillId="3" borderId="1" xfId="0" applyFont="1" applyFill="1" applyBorder="1" applyAlignment="1">
      <alignment horizontal="justify" vertical="center" wrapText="1"/>
    </xf>
    <xf numFmtId="0" fontId="31" fillId="3" borderId="1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49" fontId="50" fillId="3" borderId="1" xfId="0" applyNumberFormat="1" applyFont="1" applyFill="1" applyBorder="1" applyAlignment="1">
      <alignment horizontal="center" vertical="center"/>
    </xf>
    <xf numFmtId="49" fontId="50" fillId="3" borderId="5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right" vertical="center" wrapText="1"/>
    </xf>
    <xf numFmtId="0" fontId="65" fillId="3" borderId="5" xfId="0" applyFont="1" applyFill="1" applyBorder="1" applyAlignment="1">
      <alignment horizontal="right" vertical="center"/>
    </xf>
    <xf numFmtId="0" fontId="11" fillId="0" borderId="10" xfId="0" applyFont="1" applyFill="1" applyBorder="1"/>
    <xf numFmtId="0" fontId="6" fillId="3" borderId="4" xfId="0" applyFont="1" applyFill="1" applyBorder="1" applyAlignment="1">
      <alignment horizontal="right" vertical="center"/>
    </xf>
    <xf numFmtId="0" fontId="50" fillId="3" borderId="4" xfId="0" applyFont="1" applyFill="1" applyBorder="1" applyAlignment="1">
      <alignment horizontal="right" vertical="center"/>
    </xf>
    <xf numFmtId="0" fontId="50" fillId="3" borderId="7" xfId="0" applyFont="1" applyFill="1" applyBorder="1" applyAlignment="1">
      <alignment horizontal="right" vertical="center"/>
    </xf>
    <xf numFmtId="0" fontId="27" fillId="3" borderId="1" xfId="0" applyNumberFormat="1" applyFont="1" applyFill="1" applyBorder="1" applyAlignment="1">
      <alignment wrapText="1"/>
    </xf>
    <xf numFmtId="0" fontId="21" fillId="3" borderId="1" xfId="0" applyFont="1" applyFill="1" applyBorder="1" applyAlignment="1">
      <alignment horizontal="right" vertical="center" wrapText="1"/>
    </xf>
    <xf numFmtId="0" fontId="66" fillId="3" borderId="1" xfId="0" applyFont="1" applyFill="1" applyBorder="1" applyAlignment="1">
      <alignment horizontal="right" vertical="center" wrapText="1"/>
    </xf>
    <xf numFmtId="0" fontId="66" fillId="3" borderId="5" xfId="0" applyFont="1" applyFill="1" applyBorder="1" applyAlignment="1">
      <alignment horizontal="right" vertical="center" wrapText="1"/>
    </xf>
    <xf numFmtId="0" fontId="22" fillId="0" borderId="0" xfId="0" applyFont="1" applyFill="1"/>
    <xf numFmtId="0" fontId="27" fillId="3" borderId="1" xfId="0" applyFont="1" applyFill="1" applyBorder="1" applyAlignment="1">
      <alignment vertical="top" wrapText="1"/>
    </xf>
    <xf numFmtId="44" fontId="27" fillId="3" borderId="1" xfId="2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justify" wrapText="1"/>
    </xf>
    <xf numFmtId="0" fontId="30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49" fillId="0" borderId="0" xfId="0" applyFont="1" applyFill="1"/>
    <xf numFmtId="2" fontId="38" fillId="3" borderId="1" xfId="0" applyNumberFormat="1" applyFont="1" applyFill="1" applyBorder="1" applyAlignment="1">
      <alignment horizontal="right" vertical="center" wrapText="1"/>
    </xf>
    <xf numFmtId="0" fontId="38" fillId="3" borderId="1" xfId="0" applyFont="1" applyFill="1" applyBorder="1" applyAlignment="1">
      <alignment horizontal="left" vertical="center" wrapText="1"/>
    </xf>
    <xf numFmtId="0" fontId="50" fillId="3" borderId="3" xfId="0" applyFont="1" applyFill="1" applyBorder="1" applyAlignment="1">
      <alignment horizontal="right" vertical="center"/>
    </xf>
    <xf numFmtId="0" fontId="50" fillId="3" borderId="9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50" fillId="3" borderId="8" xfId="0" applyFont="1" applyFill="1" applyBorder="1" applyAlignment="1">
      <alignment horizontal="right" vertical="center"/>
    </xf>
    <xf numFmtId="0" fontId="54" fillId="3" borderId="4" xfId="0" applyFont="1" applyFill="1" applyBorder="1" applyAlignment="1">
      <alignment horizontal="right" vertical="center"/>
    </xf>
    <xf numFmtId="0" fontId="61" fillId="3" borderId="4" xfId="0" applyFont="1" applyFill="1" applyBorder="1" applyAlignment="1">
      <alignment horizontal="right" vertical="center"/>
    </xf>
    <xf numFmtId="0" fontId="50" fillId="3" borderId="13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3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67" fillId="0" borderId="0" xfId="0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right" vertical="center"/>
    </xf>
    <xf numFmtId="0" fontId="69" fillId="0" borderId="0" xfId="0" applyFont="1" applyFill="1" applyAlignment="1"/>
    <xf numFmtId="164" fontId="18" fillId="0" borderId="0" xfId="0" applyNumberFormat="1" applyFont="1" applyFill="1" applyAlignment="1">
      <alignment horizontal="center"/>
    </xf>
    <xf numFmtId="164" fontId="70" fillId="0" borderId="0" xfId="0" applyNumberFormat="1" applyFont="1" applyFill="1" applyAlignment="1">
      <alignment horizontal="right"/>
    </xf>
    <xf numFmtId="0" fontId="71" fillId="3" borderId="1" xfId="0" applyFont="1" applyFill="1" applyBorder="1" applyAlignment="1">
      <alignment horizontal="right" vertical="center" wrapText="1"/>
    </xf>
    <xf numFmtId="164" fontId="57" fillId="3" borderId="1" xfId="1" applyNumberFormat="1" applyFont="1" applyFill="1" applyBorder="1" applyAlignment="1">
      <alignment horizontal="center" vertical="center"/>
    </xf>
    <xf numFmtId="164" fontId="57" fillId="3" borderId="1" xfId="0" applyNumberFormat="1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vertical="center" wrapText="1"/>
    </xf>
    <xf numFmtId="0" fontId="71" fillId="3" borderId="1" xfId="0" applyFont="1" applyFill="1" applyBorder="1" applyAlignment="1">
      <alignment horizontal="right" vertical="center"/>
    </xf>
    <xf numFmtId="0" fontId="72" fillId="3" borderId="1" xfId="0" applyFont="1" applyFill="1" applyBorder="1" applyAlignment="1">
      <alignment horizontal="justify" vertical="center" wrapText="1"/>
    </xf>
    <xf numFmtId="0" fontId="73" fillId="3" borderId="1" xfId="0" applyFont="1" applyFill="1" applyBorder="1" applyAlignment="1">
      <alignment horizontal="right" vertical="center" wrapText="1"/>
    </xf>
    <xf numFmtId="0" fontId="74" fillId="3" borderId="1" xfId="0" applyFont="1" applyFill="1" applyBorder="1" applyAlignment="1">
      <alignment horizontal="justify" vertical="center" wrapText="1"/>
    </xf>
    <xf numFmtId="0" fontId="75" fillId="3" borderId="1" xfId="0" applyFont="1" applyFill="1" applyBorder="1" applyAlignment="1">
      <alignment horizontal="justify" vertical="center" wrapText="1"/>
    </xf>
    <xf numFmtId="0" fontId="72" fillId="3" borderId="1" xfId="0" applyNumberFormat="1" applyFont="1" applyFill="1" applyBorder="1" applyAlignment="1">
      <alignment vertical="center" wrapText="1"/>
    </xf>
    <xf numFmtId="0" fontId="75" fillId="3" borderId="1" xfId="0" applyFont="1" applyFill="1" applyBorder="1" applyAlignment="1">
      <alignment vertical="center" wrapText="1"/>
    </xf>
    <xf numFmtId="0" fontId="75" fillId="3" borderId="1" xfId="0" applyNumberFormat="1" applyFont="1" applyFill="1" applyBorder="1" applyAlignment="1">
      <alignment vertical="center" wrapText="1"/>
    </xf>
    <xf numFmtId="0" fontId="75" fillId="3" borderId="1" xfId="0" applyNumberFormat="1" applyFont="1" applyFill="1" applyBorder="1" applyAlignment="1">
      <alignment wrapText="1"/>
    </xf>
    <xf numFmtId="0" fontId="75" fillId="3" borderId="1" xfId="0" quotePrefix="1" applyFont="1" applyFill="1" applyBorder="1" applyAlignment="1">
      <alignment wrapText="1"/>
    </xf>
    <xf numFmtId="164" fontId="58" fillId="3" borderId="1" xfId="1" applyNumberFormat="1" applyFont="1" applyFill="1" applyBorder="1" applyAlignment="1">
      <alignment horizontal="center" vertical="center"/>
    </xf>
    <xf numFmtId="164" fontId="17" fillId="3" borderId="1" xfId="1" applyNumberFormat="1" applyFont="1" applyFill="1" applyBorder="1" applyAlignment="1">
      <alignment horizontal="center" vertical="center"/>
    </xf>
    <xf numFmtId="164" fontId="53" fillId="3" borderId="1" xfId="1" applyNumberFormat="1" applyFont="1" applyFill="1" applyBorder="1" applyAlignment="1">
      <alignment horizontal="center" vertical="center" wrapText="1"/>
    </xf>
    <xf numFmtId="164" fontId="17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164" fontId="3" fillId="2" borderId="1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77" fillId="0" borderId="0" xfId="0" applyFont="1"/>
    <xf numFmtId="0" fontId="78" fillId="0" borderId="1" xfId="0" applyFont="1" applyFill="1" applyBorder="1" applyAlignment="1">
      <alignment horizontal="right" vertical="center" wrapText="1"/>
    </xf>
    <xf numFmtId="0" fontId="39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51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vertical="center" wrapText="1"/>
    </xf>
    <xf numFmtId="49" fontId="37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 wrapText="1"/>
    </xf>
    <xf numFmtId="164" fontId="15" fillId="3" borderId="1" xfId="0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right" vertical="center"/>
    </xf>
    <xf numFmtId="0" fontId="29" fillId="3" borderId="1" xfId="0" applyFont="1" applyFill="1" applyBorder="1" applyAlignment="1">
      <alignment horizontal="justify" vertical="center" wrapText="1"/>
    </xf>
    <xf numFmtId="0" fontId="34" fillId="3" borderId="1" xfId="0" applyFont="1" applyFill="1" applyBorder="1" applyAlignment="1">
      <alignment horizontal="justify" vertical="center" wrapText="1"/>
    </xf>
    <xf numFmtId="0" fontId="39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wrapText="1"/>
    </xf>
    <xf numFmtId="0" fontId="64" fillId="3" borderId="1" xfId="0" applyFont="1" applyFill="1" applyBorder="1" applyAlignment="1">
      <alignment wrapText="1"/>
    </xf>
    <xf numFmtId="166" fontId="51" fillId="3" borderId="1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165" fontId="51" fillId="3" borderId="1" xfId="1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vertical="center" wrapText="1"/>
    </xf>
    <xf numFmtId="0" fontId="64" fillId="3" borderId="1" xfId="0" applyFont="1" applyFill="1" applyBorder="1" applyAlignment="1">
      <alignment vertical="center" wrapText="1"/>
    </xf>
    <xf numFmtId="164" fontId="79" fillId="3" borderId="1" xfId="1" applyNumberFormat="1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vertical="center" wrapText="1"/>
    </xf>
    <xf numFmtId="0" fontId="4" fillId="3" borderId="1" xfId="0" quotePrefix="1" applyFont="1" applyFill="1" applyBorder="1" applyAlignment="1">
      <alignment wrapText="1"/>
    </xf>
    <xf numFmtId="0" fontId="4" fillId="3" borderId="1" xfId="0" applyFont="1" applyFill="1" applyBorder="1" applyAlignment="1">
      <alignment vertical="justify" wrapText="1"/>
    </xf>
    <xf numFmtId="0" fontId="0" fillId="0" borderId="0" xfId="0" applyAlignment="1">
      <alignment horizontal="right"/>
    </xf>
    <xf numFmtId="164" fontId="2" fillId="0" borderId="1" xfId="1" applyNumberFormat="1" applyFont="1" applyFill="1" applyBorder="1" applyAlignment="1">
      <alignment horizontal="center" vertical="center" wrapText="1"/>
    </xf>
    <xf numFmtId="164" fontId="29" fillId="0" borderId="0" xfId="0" applyNumberFormat="1" applyFont="1" applyFill="1" applyAlignment="1">
      <alignment horizontal="right" vertical="top" wrapText="1"/>
    </xf>
    <xf numFmtId="0" fontId="76" fillId="0" borderId="0" xfId="0" applyFont="1" applyAlignment="1">
      <alignment horizontal="right" wrapText="1"/>
    </xf>
    <xf numFmtId="0" fontId="4" fillId="0" borderId="0" xfId="0" applyFont="1" applyFill="1" applyAlignment="1">
      <alignment horizontal="right" vertical="top" wrapText="1"/>
    </xf>
    <xf numFmtId="0" fontId="76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51" fillId="0" borderId="0" xfId="0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49" fontId="53" fillId="3" borderId="5" xfId="0" applyNumberFormat="1" applyFont="1" applyFill="1" applyBorder="1" applyAlignment="1">
      <alignment horizontal="center" wrapText="1"/>
    </xf>
    <xf numFmtId="49" fontId="53" fillId="3" borderId="13" xfId="0" applyNumberFormat="1" applyFont="1" applyFill="1" applyBorder="1" applyAlignment="1">
      <alignment horizontal="center" wrapText="1"/>
    </xf>
    <xf numFmtId="49" fontId="53" fillId="3" borderId="2" xfId="0" applyNumberFormat="1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/>
    </xf>
    <xf numFmtId="164" fontId="29" fillId="0" borderId="0" xfId="0" applyNumberFormat="1" applyFont="1" applyFill="1" applyBorder="1" applyAlignment="1">
      <alignment horizontal="right"/>
    </xf>
    <xf numFmtId="0" fontId="51" fillId="0" borderId="1" xfId="0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25" fillId="0" borderId="0" xfId="0" applyFont="1" applyFill="1" applyAlignment="1">
      <alignment horizontal="right"/>
    </xf>
    <xf numFmtId="0" fontId="80" fillId="0" borderId="1" xfId="0" applyFont="1" applyFill="1" applyBorder="1" applyAlignment="1">
      <alignment horizontal="right" vertical="center"/>
    </xf>
    <xf numFmtId="0" fontId="80" fillId="3" borderId="1" xfId="0" applyFont="1" applyFill="1" applyBorder="1" applyAlignment="1">
      <alignment horizontal="right" vertical="center"/>
    </xf>
    <xf numFmtId="0" fontId="80" fillId="3" borderId="1" xfId="0" applyFont="1" applyFill="1" applyBorder="1" applyAlignment="1">
      <alignment horizontal="right" vertical="center" wrapText="1"/>
    </xf>
    <xf numFmtId="0" fontId="81" fillId="3" borderId="1" xfId="0" applyFont="1" applyFill="1" applyBorder="1" applyAlignment="1">
      <alignment horizontal="right" vertical="center" wrapText="1"/>
    </xf>
    <xf numFmtId="0" fontId="81" fillId="3" borderId="1" xfId="0" applyFont="1" applyFill="1" applyBorder="1" applyAlignment="1">
      <alignment horizontal="right" vertical="center"/>
    </xf>
    <xf numFmtId="0" fontId="82" fillId="3" borderId="1" xfId="0" applyFont="1" applyFill="1" applyBorder="1" applyAlignment="1">
      <alignment horizontal="right" vertical="center"/>
    </xf>
    <xf numFmtId="49" fontId="83" fillId="3" borderId="1" xfId="0" applyNumberFormat="1" applyFont="1" applyFill="1" applyBorder="1" applyAlignment="1">
      <alignment horizontal="right" vertical="center" wrapText="1"/>
    </xf>
    <xf numFmtId="0" fontId="84" fillId="3" borderId="1" xfId="0" applyFont="1" applyFill="1" applyBorder="1" applyAlignment="1">
      <alignment horizontal="right" vertical="center" wrapText="1"/>
    </xf>
    <xf numFmtId="0" fontId="83" fillId="3" borderId="1" xfId="0" applyFont="1" applyFill="1" applyBorder="1" applyAlignment="1">
      <alignment horizontal="right" vertical="center" wrapText="1"/>
    </xf>
    <xf numFmtId="49" fontId="81" fillId="3" borderId="1" xfId="0" applyNumberFormat="1" applyFont="1" applyFill="1" applyBorder="1" applyAlignment="1">
      <alignment horizontal="right" vertical="center" wrapText="1"/>
    </xf>
    <xf numFmtId="0" fontId="80" fillId="0" borderId="1" xfId="0" applyFont="1" applyFill="1" applyBorder="1" applyAlignment="1">
      <alignment horizontal="right" vertical="center" wrapText="1"/>
    </xf>
    <xf numFmtId="0" fontId="77" fillId="0" borderId="0" xfId="0" applyFont="1" applyAlignment="1">
      <alignment horizontal="right"/>
    </xf>
  </cellXfs>
  <cellStyles count="13">
    <cellStyle name="Данные таблицы" xfId="4"/>
    <cellStyle name="Денежный" xfId="2" builtinId="4"/>
    <cellStyle name="Заголовок таблицы" xfId="5"/>
    <cellStyle name="Значение параметра" xfId="6"/>
    <cellStyle name="Итоговая строка" xfId="7"/>
    <cellStyle name="Название документа" xfId="8"/>
    <cellStyle name="Название параметра" xfId="9"/>
    <cellStyle name="Обычный" xfId="0" builtinId="0"/>
    <cellStyle name="Обычный 2" xfId="3"/>
    <cellStyle name="Обычный 3" xfId="11"/>
    <cellStyle name="Подписи под подписями" xfId="10"/>
    <cellStyle name="Финансовый" xfId="1" builtinId="3"/>
    <cellStyle name="Финансовый 2" xfId="12"/>
  </cellStyles>
  <dxfs count="0"/>
  <tableStyles count="0" defaultTableStyle="TableStyleMedium2" defaultPivotStyle="PivotStyleMedium9"/>
  <colors>
    <mruColors>
      <color rgb="FFD4CAE0"/>
      <color rgb="FFB6B1F9"/>
      <color rgb="FF69FFFF"/>
      <color rgb="FFD8CFE3"/>
      <color rgb="FFFF6699"/>
      <color rgb="FFFF93B7"/>
      <color rgb="FFBBD46A"/>
      <color rgb="FF0FB158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Z341"/>
  <sheetViews>
    <sheetView tabSelected="1" view="pageBreakPreview" topLeftCell="D1" zoomScale="71" zoomScaleNormal="77" zoomScaleSheetLayoutView="71" workbookViewId="0">
      <selection activeCell="D339" sqref="D339:E339"/>
    </sheetView>
  </sheetViews>
  <sheetFormatPr defaultRowHeight="18.75" x14ac:dyDescent="0.3"/>
  <cols>
    <col min="1" max="1" width="5.5703125" style="9" hidden="1" customWidth="1"/>
    <col min="2" max="2" width="4.85546875" style="66" hidden="1" customWidth="1"/>
    <col min="3" max="3" width="7.28515625" style="66" hidden="1" customWidth="1"/>
    <col min="4" max="4" width="27.42578125" style="10" customWidth="1"/>
    <col min="5" max="5" width="81.85546875" style="11" customWidth="1"/>
    <col min="6" max="6" width="20.7109375" style="58" hidden="1" customWidth="1"/>
    <col min="7" max="7" width="18.7109375" style="58" hidden="1" customWidth="1"/>
    <col min="8" max="8" width="22.7109375" style="58" hidden="1" customWidth="1"/>
    <col min="9" max="9" width="21.85546875" hidden="1" customWidth="1"/>
    <col min="10" max="10" width="18.85546875" hidden="1" customWidth="1"/>
    <col min="11" max="11" width="20.85546875" hidden="1" customWidth="1"/>
    <col min="12" max="12" width="21.5703125" hidden="1" customWidth="1"/>
    <col min="13" max="13" width="23.42578125" hidden="1" customWidth="1"/>
    <col min="14" max="14" width="23.140625" hidden="1" customWidth="1"/>
    <col min="15" max="15" width="20" hidden="1" customWidth="1"/>
    <col min="16" max="16" width="21" hidden="1" customWidth="1"/>
    <col min="17" max="17" width="20.7109375" hidden="1" customWidth="1"/>
    <col min="18" max="18" width="20" hidden="1" customWidth="1"/>
    <col min="19" max="19" width="21.5703125" hidden="1" customWidth="1"/>
    <col min="20" max="20" width="24.5703125" hidden="1" customWidth="1"/>
    <col min="21" max="21" width="21.85546875" hidden="1" customWidth="1"/>
    <col min="22" max="22" width="23" hidden="1" customWidth="1"/>
    <col min="23" max="23" width="18.140625" hidden="1" customWidth="1"/>
    <col min="24" max="24" width="14.7109375" customWidth="1"/>
    <col min="25" max="25" width="16.5703125" customWidth="1"/>
    <col min="26" max="26" width="17.140625" customWidth="1"/>
  </cols>
  <sheetData>
    <row r="1" spans="1:26" ht="19.5" customHeight="1" x14ac:dyDescent="0.3">
      <c r="A1" s="49"/>
      <c r="B1" s="68"/>
      <c r="C1" s="68"/>
      <c r="D1" s="226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Y1" s="226" t="s">
        <v>566</v>
      </c>
      <c r="Z1" s="227"/>
    </row>
    <row r="2" spans="1:26" ht="23.25" customHeight="1" x14ac:dyDescent="0.25">
      <c r="A2" s="49"/>
      <c r="B2" s="68"/>
      <c r="C2" s="68"/>
      <c r="D2" s="228" t="s">
        <v>567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 ht="34.5" customHeight="1" x14ac:dyDescent="0.25">
      <c r="A3" s="49"/>
      <c r="B3" s="68"/>
      <c r="C3" s="68"/>
      <c r="D3" s="228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8" t="s">
        <v>593</v>
      </c>
      <c r="V3" s="229"/>
      <c r="W3" s="229"/>
      <c r="X3" s="229"/>
      <c r="Y3" s="229"/>
      <c r="Z3" s="229"/>
    </row>
    <row r="4" spans="1:26" ht="16.5" customHeight="1" x14ac:dyDescent="0.25">
      <c r="A4" s="49"/>
      <c r="B4" s="68"/>
      <c r="C4" s="68"/>
      <c r="D4" s="241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Y4" s="230" t="s">
        <v>566</v>
      </c>
      <c r="Z4" s="230"/>
    </row>
    <row r="5" spans="1:26" ht="17.25" customHeight="1" x14ac:dyDescent="0.25">
      <c r="A5" s="49"/>
      <c r="B5" s="68"/>
      <c r="C5" s="68"/>
      <c r="D5" s="230" t="s">
        <v>567</v>
      </c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</row>
    <row r="6" spans="1:26" ht="16.5" customHeight="1" x14ac:dyDescent="0.25">
      <c r="A6" s="49"/>
      <c r="B6" s="68"/>
      <c r="C6" s="68"/>
      <c r="D6" s="182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Y6" s="230" t="s">
        <v>590</v>
      </c>
      <c r="Z6" s="230"/>
    </row>
    <row r="7" spans="1:26" ht="66.75" customHeight="1" x14ac:dyDescent="0.25">
      <c r="A7" s="49"/>
      <c r="B7" s="68"/>
      <c r="C7" s="68"/>
      <c r="D7" s="231" t="s">
        <v>564</v>
      </c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</row>
    <row r="8" spans="1:26" s="3" customFormat="1" ht="18.75" hidden="1" customHeight="1" x14ac:dyDescent="0.2">
      <c r="A8" s="154"/>
      <c r="B8" s="155"/>
      <c r="C8" s="155"/>
      <c r="D8" s="156"/>
      <c r="E8" s="157"/>
      <c r="F8" s="158"/>
      <c r="G8" s="158"/>
      <c r="H8" s="158"/>
    </row>
    <row r="9" spans="1:26" ht="18" customHeight="1" x14ac:dyDescent="0.3">
      <c r="A9" s="49"/>
      <c r="B9" s="68"/>
      <c r="C9" s="68"/>
      <c r="D9" s="67"/>
      <c r="E9" s="69"/>
      <c r="F9" s="70"/>
      <c r="G9" s="70"/>
      <c r="H9" s="70"/>
      <c r="N9" s="71"/>
      <c r="T9" s="159" t="s">
        <v>565</v>
      </c>
      <c r="Z9" s="224" t="s">
        <v>565</v>
      </c>
    </row>
    <row r="10" spans="1:26" ht="46.5" customHeight="1" x14ac:dyDescent="0.25">
      <c r="D10" s="239" t="s">
        <v>553</v>
      </c>
      <c r="E10" s="239" t="s">
        <v>554</v>
      </c>
      <c r="F10" s="240" t="s">
        <v>568</v>
      </c>
      <c r="G10" s="240" t="s">
        <v>569</v>
      </c>
      <c r="H10" s="240" t="s">
        <v>570</v>
      </c>
      <c r="I10" s="240" t="s">
        <v>568</v>
      </c>
      <c r="J10" s="240" t="s">
        <v>569</v>
      </c>
      <c r="K10" s="240" t="s">
        <v>570</v>
      </c>
      <c r="L10" s="225" t="s">
        <v>568</v>
      </c>
      <c r="M10" s="225" t="s">
        <v>569</v>
      </c>
      <c r="N10" s="225" t="s">
        <v>570</v>
      </c>
      <c r="O10" s="225" t="s">
        <v>568</v>
      </c>
      <c r="P10" s="225" t="s">
        <v>569</v>
      </c>
      <c r="Q10" s="225" t="s">
        <v>570</v>
      </c>
      <c r="R10" s="232" t="s">
        <v>568</v>
      </c>
      <c r="S10" s="225" t="s">
        <v>569</v>
      </c>
      <c r="T10" s="225" t="s">
        <v>570</v>
      </c>
      <c r="U10" s="225" t="s">
        <v>568</v>
      </c>
      <c r="V10" s="225" t="s">
        <v>569</v>
      </c>
      <c r="W10" s="225" t="s">
        <v>570</v>
      </c>
      <c r="X10" s="232" t="s">
        <v>568</v>
      </c>
      <c r="Y10" s="225" t="s">
        <v>569</v>
      </c>
      <c r="Z10" s="225" t="s">
        <v>570</v>
      </c>
    </row>
    <row r="11" spans="1:26" s="3" customFormat="1" ht="6.75" customHeight="1" x14ac:dyDescent="0.2">
      <c r="A11" s="12"/>
      <c r="B11" s="72"/>
      <c r="C11" s="73"/>
      <c r="D11" s="239"/>
      <c r="E11" s="239"/>
      <c r="F11" s="240"/>
      <c r="G11" s="240"/>
      <c r="H11" s="240"/>
      <c r="I11" s="240"/>
      <c r="J11" s="240"/>
      <c r="K11" s="240"/>
      <c r="L11" s="225"/>
      <c r="M11" s="225"/>
      <c r="N11" s="225"/>
      <c r="O11" s="225"/>
      <c r="P11" s="225"/>
      <c r="Q11" s="225"/>
      <c r="R11" s="233"/>
      <c r="S11" s="225"/>
      <c r="T11" s="225"/>
      <c r="U11" s="225"/>
      <c r="V11" s="225"/>
      <c r="W11" s="225"/>
      <c r="X11" s="233"/>
      <c r="Y11" s="225"/>
      <c r="Z11" s="225"/>
    </row>
    <row r="12" spans="1:26" s="2" customFormat="1" ht="17.25" customHeight="1" x14ac:dyDescent="0.3">
      <c r="A12" s="13"/>
      <c r="B12" s="74"/>
      <c r="C12" s="74"/>
      <c r="D12" s="75" t="s">
        <v>420</v>
      </c>
      <c r="E12" s="75" t="s">
        <v>421</v>
      </c>
      <c r="F12" s="234" t="s">
        <v>580</v>
      </c>
      <c r="G12" s="235"/>
      <c r="H12" s="236"/>
      <c r="I12" s="178"/>
      <c r="J12" s="178"/>
      <c r="K12" s="178"/>
      <c r="L12" s="75" t="s">
        <v>422</v>
      </c>
      <c r="M12" s="75" t="s">
        <v>423</v>
      </c>
      <c r="N12" s="75" t="s">
        <v>424</v>
      </c>
      <c r="O12" s="75" t="s">
        <v>425</v>
      </c>
      <c r="P12" s="75">
        <v>7</v>
      </c>
      <c r="Q12" s="75">
        <v>8</v>
      </c>
      <c r="R12" s="75" t="s">
        <v>422</v>
      </c>
      <c r="S12" s="75" t="s">
        <v>423</v>
      </c>
      <c r="T12" s="75" t="s">
        <v>424</v>
      </c>
      <c r="U12" s="75" t="s">
        <v>425</v>
      </c>
      <c r="V12" s="75">
        <v>7</v>
      </c>
      <c r="W12" s="75">
        <v>8</v>
      </c>
      <c r="X12" s="75" t="s">
        <v>422</v>
      </c>
      <c r="Y12" s="75" t="s">
        <v>423</v>
      </c>
      <c r="Z12" s="75" t="s">
        <v>424</v>
      </c>
    </row>
    <row r="13" spans="1:26" s="2" customFormat="1" ht="25.5" hidden="1" customHeight="1" x14ac:dyDescent="0.25">
      <c r="A13" s="13"/>
      <c r="B13" s="74"/>
      <c r="C13" s="74"/>
      <c r="D13" s="75"/>
      <c r="E13" s="75"/>
      <c r="F13" s="174" t="s">
        <v>538</v>
      </c>
      <c r="G13" s="174" t="s">
        <v>539</v>
      </c>
      <c r="H13" s="174" t="s">
        <v>540</v>
      </c>
      <c r="I13" s="174" t="s">
        <v>538</v>
      </c>
      <c r="J13" s="174" t="s">
        <v>539</v>
      </c>
      <c r="K13" s="174" t="s">
        <v>540</v>
      </c>
      <c r="L13" s="76" t="s">
        <v>538</v>
      </c>
      <c r="M13" s="76" t="s">
        <v>539</v>
      </c>
      <c r="N13" s="76" t="s">
        <v>540</v>
      </c>
      <c r="O13" s="76" t="s">
        <v>538</v>
      </c>
      <c r="P13" s="76" t="s">
        <v>539</v>
      </c>
      <c r="Q13" s="76" t="s">
        <v>540</v>
      </c>
      <c r="R13" s="76" t="s">
        <v>538</v>
      </c>
      <c r="S13" s="76" t="s">
        <v>539</v>
      </c>
      <c r="T13" s="76" t="s">
        <v>540</v>
      </c>
      <c r="U13" s="76" t="s">
        <v>538</v>
      </c>
      <c r="V13" s="76" t="s">
        <v>539</v>
      </c>
      <c r="W13" s="76" t="s">
        <v>540</v>
      </c>
      <c r="X13" s="76" t="s">
        <v>538</v>
      </c>
      <c r="Y13" s="76" t="s">
        <v>539</v>
      </c>
      <c r="Z13" s="76" t="s">
        <v>540</v>
      </c>
    </row>
    <row r="14" spans="1:26" s="2" customFormat="1" ht="25.5" hidden="1" customHeight="1" x14ac:dyDescent="0.3">
      <c r="A14" s="13"/>
      <c r="B14" s="74"/>
      <c r="C14" s="74"/>
      <c r="D14" s="75"/>
      <c r="E14" s="77" t="s">
        <v>537</v>
      </c>
      <c r="F14" s="174">
        <f>(F16-F21-F22)/44.04*29.04+F21+(F22/38.26*25.26)</f>
        <v>287183.33095085819</v>
      </c>
      <c r="G14" s="174">
        <f>(G16-G21-G22)/43.75*28.75+G21+(G22/38.01*25.01)</f>
        <v>296852.5885293344</v>
      </c>
      <c r="H14" s="174">
        <f>(H16-H21-H22)/43.39*28.39+H21+(H22/37.7*24.7)</f>
        <v>307525.39486295107</v>
      </c>
      <c r="I14" s="174">
        <f>(I16-I21-I22)/44.04*29.04+I21+(I22/38.26*25.26)</f>
        <v>0</v>
      </c>
      <c r="J14" s="174">
        <f>(J16-J21-J22)/43.75*28.75+J21+(J22/38.01*25.01)</f>
        <v>0</v>
      </c>
      <c r="K14" s="174">
        <f>(K16-K21-K22)/43.39*28.39+K21+(K22/37.7*24.7)</f>
        <v>0</v>
      </c>
      <c r="L14" s="78">
        <f>(L16-L21-L22)/44.04*29.04+L21+(L22/38.26*25.26)</f>
        <v>287183.33095085819</v>
      </c>
      <c r="M14" s="78">
        <f>(M16-M21-M22)/43.75*28.75+M21+(M22/38.01*25.01)</f>
        <v>296852.5885293344</v>
      </c>
      <c r="N14" s="78">
        <f>(N16-N21-N22)/43.39*28.39+N21+(N22/37.7*24.7)</f>
        <v>307525.39486295107</v>
      </c>
      <c r="O14" s="78">
        <f>(O16-O21-O22)/44.04*29.04+O21+(O22/38.26*25.26)</f>
        <v>0</v>
      </c>
      <c r="P14" s="78">
        <f>(P16-P21-P22)/43.75*28.75+P21+(P22/38.01*25.01)</f>
        <v>0</v>
      </c>
      <c r="Q14" s="78">
        <f>(Q16-Q21-Q22)/43.39*28.39+Q21+(Q22/37.7*24.7)</f>
        <v>0</v>
      </c>
      <c r="R14" s="78">
        <f>(R16-R21-R22)/44.04*29.04+R21+(R22/38.26*25.26)</f>
        <v>287183.33095085819</v>
      </c>
      <c r="S14" s="78">
        <f>(S16-S21-S22)/43.75*28.75+S21+(S22/38.01*25.01)</f>
        <v>296852.5885293344</v>
      </c>
      <c r="T14" s="78">
        <f>(T16-T21-T22)/43.39*28.39+T21+(T22/37.7*24.7)</f>
        <v>307525.39486295107</v>
      </c>
      <c r="U14" s="78">
        <f>(U16-U21-U22)/44.04*29.04+U21+(U22/38.26*25.26)</f>
        <v>0</v>
      </c>
      <c r="V14" s="78">
        <f>(V16-V21-V22)/43.75*28.75+V21+(V22/38.01*25.01)</f>
        <v>0</v>
      </c>
      <c r="W14" s="78">
        <f>(W16-W21-W22)/43.39*28.39+W21+(W22/37.7*24.7)</f>
        <v>0</v>
      </c>
      <c r="X14" s="78">
        <f>(X16-X21-X22)/44.04*29.04+X21+(X22/38.26*25.26)</f>
        <v>287183.33095085819</v>
      </c>
      <c r="Y14" s="78">
        <f>(Y16-Y21-Y22)/43.75*28.75+Y21+(Y22/38.01*25.01)</f>
        <v>296852.5885293344</v>
      </c>
      <c r="Z14" s="78">
        <f>(Z16-Z21-Z22)/43.39*28.39+Z21+(Z22/37.7*24.7)</f>
        <v>307525.39486295107</v>
      </c>
    </row>
    <row r="15" spans="1:26" s="82" customFormat="1" ht="22.5" hidden="1" customHeight="1" x14ac:dyDescent="0.25">
      <c r="A15" s="26"/>
      <c r="B15" s="79"/>
      <c r="C15" s="80"/>
      <c r="D15" s="185"/>
      <c r="E15" s="186" t="s">
        <v>225</v>
      </c>
      <c r="F15" s="175">
        <f>F16+F23+F33+F46+F57</f>
        <v>581154</v>
      </c>
      <c r="G15" s="175">
        <f>G16+G23+G33+G46+G57</f>
        <v>602441</v>
      </c>
      <c r="H15" s="175">
        <f>H16+H23+H33+H46+H57</f>
        <v>625547</v>
      </c>
      <c r="I15" s="175">
        <f t="shared" ref="I15:N15" si="0">I16+I23+I33+I46+I57</f>
        <v>0</v>
      </c>
      <c r="J15" s="175">
        <f t="shared" si="0"/>
        <v>0</v>
      </c>
      <c r="K15" s="175">
        <f t="shared" si="0"/>
        <v>0</v>
      </c>
      <c r="L15" s="187">
        <f t="shared" si="0"/>
        <v>581154</v>
      </c>
      <c r="M15" s="187">
        <f t="shared" si="0"/>
        <v>602441</v>
      </c>
      <c r="N15" s="187">
        <f t="shared" si="0"/>
        <v>625547</v>
      </c>
      <c r="O15" s="187">
        <f t="shared" ref="O15:T15" si="1">O16+O23+O33+O46+O57</f>
        <v>0</v>
      </c>
      <c r="P15" s="187">
        <f t="shared" si="1"/>
        <v>0</v>
      </c>
      <c r="Q15" s="187">
        <f t="shared" si="1"/>
        <v>0</v>
      </c>
      <c r="R15" s="187">
        <f t="shared" si="1"/>
        <v>581154</v>
      </c>
      <c r="S15" s="187">
        <f t="shared" si="1"/>
        <v>602441</v>
      </c>
      <c r="T15" s="187">
        <f t="shared" si="1"/>
        <v>625547</v>
      </c>
      <c r="U15" s="187">
        <f t="shared" ref="U15:Z15" si="2">U16+U23+U33+U46+U57</f>
        <v>0</v>
      </c>
      <c r="V15" s="187">
        <f t="shared" si="2"/>
        <v>0</v>
      </c>
      <c r="W15" s="187">
        <f t="shared" si="2"/>
        <v>0</v>
      </c>
      <c r="X15" s="187">
        <f t="shared" si="2"/>
        <v>581154</v>
      </c>
      <c r="Y15" s="187">
        <f t="shared" si="2"/>
        <v>602441</v>
      </c>
      <c r="Z15" s="187">
        <f t="shared" si="2"/>
        <v>625547</v>
      </c>
    </row>
    <row r="16" spans="1:26" s="2" customFormat="1" ht="25.5" hidden="1" customHeight="1" x14ac:dyDescent="0.3">
      <c r="A16" s="12"/>
      <c r="B16" s="72"/>
      <c r="C16" s="73"/>
      <c r="D16" s="188" t="s">
        <v>0</v>
      </c>
      <c r="E16" s="189" t="s">
        <v>105</v>
      </c>
      <c r="F16" s="175">
        <f>F17</f>
        <v>435139</v>
      </c>
      <c r="G16" s="175">
        <f>G17</f>
        <v>451333</v>
      </c>
      <c r="H16" s="175">
        <f>H17</f>
        <v>469591</v>
      </c>
      <c r="I16" s="175">
        <f t="shared" ref="I16:Z16" si="3">I17</f>
        <v>0</v>
      </c>
      <c r="J16" s="175">
        <f t="shared" si="3"/>
        <v>0</v>
      </c>
      <c r="K16" s="175">
        <f t="shared" si="3"/>
        <v>0</v>
      </c>
      <c r="L16" s="187">
        <f>L17</f>
        <v>435139</v>
      </c>
      <c r="M16" s="187">
        <f t="shared" si="3"/>
        <v>451333</v>
      </c>
      <c r="N16" s="187">
        <f t="shared" si="3"/>
        <v>469591</v>
      </c>
      <c r="O16" s="187">
        <f t="shared" si="3"/>
        <v>0</v>
      </c>
      <c r="P16" s="187">
        <f t="shared" si="3"/>
        <v>0</v>
      </c>
      <c r="Q16" s="187">
        <f t="shared" si="3"/>
        <v>0</v>
      </c>
      <c r="R16" s="187">
        <f>R17</f>
        <v>435139</v>
      </c>
      <c r="S16" s="187">
        <f t="shared" si="3"/>
        <v>451333</v>
      </c>
      <c r="T16" s="187">
        <f t="shared" si="3"/>
        <v>469591</v>
      </c>
      <c r="U16" s="187">
        <f t="shared" si="3"/>
        <v>0</v>
      </c>
      <c r="V16" s="187">
        <f t="shared" si="3"/>
        <v>0</v>
      </c>
      <c r="W16" s="187">
        <f t="shared" si="3"/>
        <v>0</v>
      </c>
      <c r="X16" s="187">
        <f>X17</f>
        <v>435139</v>
      </c>
      <c r="Y16" s="187">
        <f t="shared" si="3"/>
        <v>451333</v>
      </c>
      <c r="Z16" s="187">
        <f t="shared" si="3"/>
        <v>469591</v>
      </c>
    </row>
    <row r="17" spans="1:26" s="2" customFormat="1" ht="21" hidden="1" customHeight="1" x14ac:dyDescent="0.3">
      <c r="A17" s="12"/>
      <c r="B17" s="72"/>
      <c r="C17" s="73"/>
      <c r="D17" s="188" t="s">
        <v>1</v>
      </c>
      <c r="E17" s="190" t="s">
        <v>106</v>
      </c>
      <c r="F17" s="90">
        <f>SUM(F18:F22)</f>
        <v>435139</v>
      </c>
      <c r="G17" s="90">
        <f>SUM(G18:G22)</f>
        <v>451333</v>
      </c>
      <c r="H17" s="90">
        <f>SUM(H18:H22)</f>
        <v>469591</v>
      </c>
      <c r="I17" s="90">
        <f t="shared" ref="I17:N17" si="4">SUM(I18:I22)</f>
        <v>0</v>
      </c>
      <c r="J17" s="90">
        <f t="shared" si="4"/>
        <v>0</v>
      </c>
      <c r="K17" s="90">
        <f t="shared" si="4"/>
        <v>0</v>
      </c>
      <c r="L17" s="60">
        <f t="shared" si="4"/>
        <v>435139</v>
      </c>
      <c r="M17" s="60">
        <f t="shared" si="4"/>
        <v>451333</v>
      </c>
      <c r="N17" s="60">
        <f t="shared" si="4"/>
        <v>469591</v>
      </c>
      <c r="O17" s="60">
        <f t="shared" ref="O17:T17" si="5">SUM(O18:O22)</f>
        <v>0</v>
      </c>
      <c r="P17" s="60">
        <f t="shared" si="5"/>
        <v>0</v>
      </c>
      <c r="Q17" s="60">
        <f t="shared" si="5"/>
        <v>0</v>
      </c>
      <c r="R17" s="60">
        <f t="shared" si="5"/>
        <v>435139</v>
      </c>
      <c r="S17" s="60">
        <f t="shared" si="5"/>
        <v>451333</v>
      </c>
      <c r="T17" s="60">
        <f t="shared" si="5"/>
        <v>469591</v>
      </c>
      <c r="U17" s="60">
        <f t="shared" ref="U17:Z17" si="6">SUM(U18:U22)</f>
        <v>0</v>
      </c>
      <c r="V17" s="60">
        <f t="shared" si="6"/>
        <v>0</v>
      </c>
      <c r="W17" s="60">
        <f t="shared" si="6"/>
        <v>0</v>
      </c>
      <c r="X17" s="60">
        <f t="shared" si="6"/>
        <v>435139</v>
      </c>
      <c r="Y17" s="60">
        <f t="shared" si="6"/>
        <v>451333</v>
      </c>
      <c r="Z17" s="60">
        <f t="shared" si="6"/>
        <v>469591</v>
      </c>
    </row>
    <row r="18" spans="1:26" s="2" customFormat="1" ht="69" hidden="1" customHeight="1" x14ac:dyDescent="0.25">
      <c r="A18" s="12">
        <v>182</v>
      </c>
      <c r="B18" s="72"/>
      <c r="C18" s="73"/>
      <c r="D18" s="52" t="s">
        <v>2</v>
      </c>
      <c r="E18" s="191" t="s">
        <v>226</v>
      </c>
      <c r="F18" s="90">
        <v>402145</v>
      </c>
      <c r="G18" s="90">
        <v>417115</v>
      </c>
      <c r="H18" s="90">
        <v>433995</v>
      </c>
      <c r="I18" s="90"/>
      <c r="J18" s="90"/>
      <c r="K18" s="90"/>
      <c r="L18" s="60">
        <f t="shared" ref="L18:N77" si="7">F18+I18</f>
        <v>402145</v>
      </c>
      <c r="M18" s="60">
        <f t="shared" si="7"/>
        <v>417115</v>
      </c>
      <c r="N18" s="60">
        <f t="shared" si="7"/>
        <v>433995</v>
      </c>
      <c r="O18" s="60"/>
      <c r="P18" s="60"/>
      <c r="Q18" s="60"/>
      <c r="R18" s="60">
        <f t="shared" ref="R18" si="8">L18+O18</f>
        <v>402145</v>
      </c>
      <c r="S18" s="60">
        <f t="shared" ref="S18" si="9">M18+P18</f>
        <v>417115</v>
      </c>
      <c r="T18" s="60">
        <f t="shared" ref="T18:T22" si="10">N18+Q18</f>
        <v>433995</v>
      </c>
      <c r="U18" s="60"/>
      <c r="V18" s="60"/>
      <c r="W18" s="60"/>
      <c r="X18" s="60">
        <f t="shared" ref="X18" si="11">R18+U18</f>
        <v>402145</v>
      </c>
      <c r="Y18" s="60">
        <f t="shared" ref="Y18" si="12">S18+V18</f>
        <v>417115</v>
      </c>
      <c r="Z18" s="60">
        <f t="shared" ref="Z18:Z22" si="13">T18+W18</f>
        <v>433995</v>
      </c>
    </row>
    <row r="19" spans="1:26" s="2" customFormat="1" ht="105" hidden="1" customHeight="1" x14ac:dyDescent="0.25">
      <c r="A19" s="12">
        <v>182</v>
      </c>
      <c r="B19" s="72"/>
      <c r="C19" s="73"/>
      <c r="D19" s="52" t="s">
        <v>3</v>
      </c>
      <c r="E19" s="192" t="s">
        <v>107</v>
      </c>
      <c r="F19" s="88">
        <v>1242</v>
      </c>
      <c r="G19" s="88">
        <v>1288</v>
      </c>
      <c r="H19" s="88">
        <v>1340</v>
      </c>
      <c r="I19" s="88"/>
      <c r="J19" s="88"/>
      <c r="K19" s="88"/>
      <c r="L19" s="59">
        <f>F19+I19</f>
        <v>1242</v>
      </c>
      <c r="M19" s="59">
        <f>G19+J19</f>
        <v>1288</v>
      </c>
      <c r="N19" s="59">
        <f t="shared" si="7"/>
        <v>1340</v>
      </c>
      <c r="O19" s="59"/>
      <c r="P19" s="59"/>
      <c r="Q19" s="59"/>
      <c r="R19" s="59">
        <f>L19+O19</f>
        <v>1242</v>
      </c>
      <c r="S19" s="59">
        <f>M19+P19</f>
        <v>1288</v>
      </c>
      <c r="T19" s="59">
        <f t="shared" si="10"/>
        <v>1340</v>
      </c>
      <c r="U19" s="59"/>
      <c r="V19" s="59"/>
      <c r="W19" s="59"/>
      <c r="X19" s="59">
        <f>R19+U19</f>
        <v>1242</v>
      </c>
      <c r="Y19" s="59">
        <f>S19+V19</f>
        <v>1288</v>
      </c>
      <c r="Z19" s="59">
        <f t="shared" si="13"/>
        <v>1340</v>
      </c>
    </row>
    <row r="20" spans="1:26" s="7" customFormat="1" ht="48.75" hidden="1" customHeight="1" x14ac:dyDescent="0.25">
      <c r="A20" s="12">
        <v>182</v>
      </c>
      <c r="B20" s="72"/>
      <c r="C20" s="73"/>
      <c r="D20" s="52" t="s">
        <v>4</v>
      </c>
      <c r="E20" s="192" t="s">
        <v>108</v>
      </c>
      <c r="F20" s="88">
        <v>3150</v>
      </c>
      <c r="G20" s="88">
        <v>3267</v>
      </c>
      <c r="H20" s="88">
        <v>3399</v>
      </c>
      <c r="I20" s="88"/>
      <c r="J20" s="88"/>
      <c r="K20" s="88"/>
      <c r="L20" s="59">
        <f t="shared" si="7"/>
        <v>3150</v>
      </c>
      <c r="M20" s="59">
        <f t="shared" si="7"/>
        <v>3267</v>
      </c>
      <c r="N20" s="59">
        <f t="shared" si="7"/>
        <v>3399</v>
      </c>
      <c r="O20" s="59"/>
      <c r="P20" s="59"/>
      <c r="Q20" s="59"/>
      <c r="R20" s="59">
        <f t="shared" ref="R20:R22" si="14">L20+O20</f>
        <v>3150</v>
      </c>
      <c r="S20" s="59">
        <f t="shared" ref="S20:S22" si="15">M20+P20</f>
        <v>3267</v>
      </c>
      <c r="T20" s="59">
        <f t="shared" si="10"/>
        <v>3399</v>
      </c>
      <c r="U20" s="59"/>
      <c r="V20" s="59"/>
      <c r="W20" s="59"/>
      <c r="X20" s="59">
        <f t="shared" ref="X20:X22" si="16">R20+U20</f>
        <v>3150</v>
      </c>
      <c r="Y20" s="59">
        <f t="shared" ref="Y20:Y22" si="17">S20+V20</f>
        <v>3267</v>
      </c>
      <c r="Z20" s="59">
        <f t="shared" si="13"/>
        <v>3399</v>
      </c>
    </row>
    <row r="21" spans="1:26" s="7" customFormat="1" ht="84" hidden="1" customHeight="1" x14ac:dyDescent="0.25">
      <c r="A21" s="12">
        <v>182</v>
      </c>
      <c r="B21" s="72"/>
      <c r="C21" s="73"/>
      <c r="D21" s="52" t="s">
        <v>5</v>
      </c>
      <c r="E21" s="192" t="s">
        <v>109</v>
      </c>
      <c r="F21" s="88">
        <v>674</v>
      </c>
      <c r="G21" s="88">
        <v>694</v>
      </c>
      <c r="H21" s="88">
        <v>713</v>
      </c>
      <c r="I21" s="88"/>
      <c r="J21" s="88"/>
      <c r="K21" s="88"/>
      <c r="L21" s="59">
        <f t="shared" si="7"/>
        <v>674</v>
      </c>
      <c r="M21" s="59">
        <f t="shared" si="7"/>
        <v>694</v>
      </c>
      <c r="N21" s="59">
        <f t="shared" si="7"/>
        <v>713</v>
      </c>
      <c r="O21" s="59"/>
      <c r="P21" s="59"/>
      <c r="Q21" s="59"/>
      <c r="R21" s="59">
        <f t="shared" si="14"/>
        <v>674</v>
      </c>
      <c r="S21" s="59">
        <f t="shared" si="15"/>
        <v>694</v>
      </c>
      <c r="T21" s="59">
        <f t="shared" si="10"/>
        <v>713</v>
      </c>
      <c r="U21" s="59"/>
      <c r="V21" s="59"/>
      <c r="W21" s="59"/>
      <c r="X21" s="59">
        <f t="shared" si="16"/>
        <v>674</v>
      </c>
      <c r="Y21" s="59">
        <f t="shared" si="17"/>
        <v>694</v>
      </c>
      <c r="Z21" s="59">
        <f t="shared" si="13"/>
        <v>713</v>
      </c>
    </row>
    <row r="22" spans="1:26" s="83" customFormat="1" ht="78.75" hidden="1" customHeight="1" x14ac:dyDescent="0.25">
      <c r="A22" s="12">
        <v>182</v>
      </c>
      <c r="B22" s="72"/>
      <c r="C22" s="73"/>
      <c r="D22" s="52" t="s">
        <v>426</v>
      </c>
      <c r="E22" s="192" t="s">
        <v>427</v>
      </c>
      <c r="F22" s="90">
        <v>27928</v>
      </c>
      <c r="G22" s="90">
        <v>28969</v>
      </c>
      <c r="H22" s="90">
        <v>30144</v>
      </c>
      <c r="I22" s="90"/>
      <c r="J22" s="90"/>
      <c r="K22" s="90"/>
      <c r="L22" s="60">
        <f t="shared" si="7"/>
        <v>27928</v>
      </c>
      <c r="M22" s="60">
        <f t="shared" si="7"/>
        <v>28969</v>
      </c>
      <c r="N22" s="60">
        <f t="shared" si="7"/>
        <v>30144</v>
      </c>
      <c r="O22" s="60"/>
      <c r="P22" s="60"/>
      <c r="Q22" s="60"/>
      <c r="R22" s="60">
        <f t="shared" si="14"/>
        <v>27928</v>
      </c>
      <c r="S22" s="60">
        <f t="shared" si="15"/>
        <v>28969</v>
      </c>
      <c r="T22" s="60">
        <f t="shared" si="10"/>
        <v>30144</v>
      </c>
      <c r="U22" s="60"/>
      <c r="V22" s="60"/>
      <c r="W22" s="60"/>
      <c r="X22" s="60">
        <f t="shared" si="16"/>
        <v>27928</v>
      </c>
      <c r="Y22" s="60">
        <f t="shared" si="17"/>
        <v>28969</v>
      </c>
      <c r="Z22" s="60">
        <f t="shared" si="13"/>
        <v>30144</v>
      </c>
    </row>
    <row r="23" spans="1:26" s="21" customFormat="1" ht="37.5" hidden="1" customHeight="1" x14ac:dyDescent="0.35">
      <c r="A23" s="12"/>
      <c r="B23" s="72"/>
      <c r="C23" s="73"/>
      <c r="D23" s="52" t="s">
        <v>6</v>
      </c>
      <c r="E23" s="193" t="s">
        <v>227</v>
      </c>
      <c r="F23" s="175">
        <f t="shared" ref="F23:Z23" si="18">F24</f>
        <v>20828</v>
      </c>
      <c r="G23" s="175">
        <f t="shared" si="18"/>
        <v>21684</v>
      </c>
      <c r="H23" s="175">
        <f t="shared" si="18"/>
        <v>22046</v>
      </c>
      <c r="I23" s="175">
        <f t="shared" si="18"/>
        <v>0</v>
      </c>
      <c r="J23" s="175">
        <f t="shared" si="18"/>
        <v>0</v>
      </c>
      <c r="K23" s="175">
        <f t="shared" si="18"/>
        <v>0</v>
      </c>
      <c r="L23" s="187">
        <f t="shared" si="18"/>
        <v>20828</v>
      </c>
      <c r="M23" s="187">
        <f t="shared" si="18"/>
        <v>21684</v>
      </c>
      <c r="N23" s="187">
        <f t="shared" si="18"/>
        <v>22046</v>
      </c>
      <c r="O23" s="187">
        <f t="shared" si="18"/>
        <v>0</v>
      </c>
      <c r="P23" s="187">
        <f t="shared" si="18"/>
        <v>0</v>
      </c>
      <c r="Q23" s="187">
        <f t="shared" si="18"/>
        <v>0</v>
      </c>
      <c r="R23" s="187">
        <f t="shared" si="18"/>
        <v>20828</v>
      </c>
      <c r="S23" s="187">
        <f t="shared" si="18"/>
        <v>21684</v>
      </c>
      <c r="T23" s="187">
        <f t="shared" si="18"/>
        <v>22046</v>
      </c>
      <c r="U23" s="187">
        <f t="shared" si="18"/>
        <v>0</v>
      </c>
      <c r="V23" s="187">
        <f t="shared" si="18"/>
        <v>0</v>
      </c>
      <c r="W23" s="187">
        <f t="shared" si="18"/>
        <v>0</v>
      </c>
      <c r="X23" s="187">
        <f t="shared" si="18"/>
        <v>20828</v>
      </c>
      <c r="Y23" s="187">
        <f t="shared" si="18"/>
        <v>21684</v>
      </c>
      <c r="Z23" s="187">
        <f t="shared" si="18"/>
        <v>22046</v>
      </c>
    </row>
    <row r="24" spans="1:26" s="7" customFormat="1" ht="42.75" hidden="1" customHeight="1" x14ac:dyDescent="0.25">
      <c r="A24" s="12"/>
      <c r="B24" s="72"/>
      <c r="C24" s="73"/>
      <c r="D24" s="52" t="s">
        <v>7</v>
      </c>
      <c r="E24" s="194" t="s">
        <v>228</v>
      </c>
      <c r="F24" s="176">
        <f t="shared" ref="F24:N24" si="19">F25+F27+F29+F31</f>
        <v>20828</v>
      </c>
      <c r="G24" s="176">
        <f t="shared" si="19"/>
        <v>21684</v>
      </c>
      <c r="H24" s="176">
        <f t="shared" si="19"/>
        <v>22046</v>
      </c>
      <c r="I24" s="176">
        <f t="shared" si="19"/>
        <v>0</v>
      </c>
      <c r="J24" s="176">
        <f t="shared" si="19"/>
        <v>0</v>
      </c>
      <c r="K24" s="176">
        <f t="shared" si="19"/>
        <v>0</v>
      </c>
      <c r="L24" s="195">
        <f t="shared" si="19"/>
        <v>20828</v>
      </c>
      <c r="M24" s="195">
        <f t="shared" si="19"/>
        <v>21684</v>
      </c>
      <c r="N24" s="195">
        <f t="shared" si="19"/>
        <v>22046</v>
      </c>
      <c r="O24" s="195">
        <f t="shared" ref="O24:T24" si="20">O25+O27+O29+O31</f>
        <v>0</v>
      </c>
      <c r="P24" s="195">
        <f t="shared" si="20"/>
        <v>0</v>
      </c>
      <c r="Q24" s="195">
        <f t="shared" si="20"/>
        <v>0</v>
      </c>
      <c r="R24" s="195">
        <f t="shared" si="20"/>
        <v>20828</v>
      </c>
      <c r="S24" s="195">
        <f t="shared" si="20"/>
        <v>21684</v>
      </c>
      <c r="T24" s="195">
        <f t="shared" si="20"/>
        <v>22046</v>
      </c>
      <c r="U24" s="195">
        <f t="shared" ref="U24:Z24" si="21">U25+U27+U29+U31</f>
        <v>0</v>
      </c>
      <c r="V24" s="195">
        <f t="shared" si="21"/>
        <v>0</v>
      </c>
      <c r="W24" s="195">
        <f t="shared" si="21"/>
        <v>0</v>
      </c>
      <c r="X24" s="195">
        <f t="shared" si="21"/>
        <v>20828</v>
      </c>
      <c r="Y24" s="195">
        <f t="shared" si="21"/>
        <v>21684</v>
      </c>
      <c r="Z24" s="195">
        <f t="shared" si="21"/>
        <v>22046</v>
      </c>
    </row>
    <row r="25" spans="1:26" s="7" customFormat="1" ht="74.25" hidden="1" customHeight="1" x14ac:dyDescent="0.25">
      <c r="A25" s="12"/>
      <c r="B25" s="72"/>
      <c r="C25" s="73"/>
      <c r="D25" s="52" t="s">
        <v>8</v>
      </c>
      <c r="E25" s="194" t="s">
        <v>110</v>
      </c>
      <c r="F25" s="90">
        <f t="shared" ref="F25:Z25" si="22">F26</f>
        <v>9417</v>
      </c>
      <c r="G25" s="90">
        <f t="shared" si="22"/>
        <v>9701</v>
      </c>
      <c r="H25" s="90">
        <f t="shared" si="22"/>
        <v>9707</v>
      </c>
      <c r="I25" s="90">
        <f t="shared" si="22"/>
        <v>0</v>
      </c>
      <c r="J25" s="90">
        <f t="shared" si="22"/>
        <v>0</v>
      </c>
      <c r="K25" s="90">
        <f t="shared" si="22"/>
        <v>0</v>
      </c>
      <c r="L25" s="60">
        <f t="shared" si="22"/>
        <v>9417</v>
      </c>
      <c r="M25" s="60">
        <f t="shared" si="22"/>
        <v>9701</v>
      </c>
      <c r="N25" s="60">
        <f t="shared" si="22"/>
        <v>9707</v>
      </c>
      <c r="O25" s="60">
        <f t="shared" si="22"/>
        <v>0</v>
      </c>
      <c r="P25" s="60">
        <f t="shared" si="22"/>
        <v>0</v>
      </c>
      <c r="Q25" s="60">
        <f t="shared" si="22"/>
        <v>0</v>
      </c>
      <c r="R25" s="60">
        <f t="shared" si="22"/>
        <v>9417</v>
      </c>
      <c r="S25" s="60">
        <f t="shared" si="22"/>
        <v>9701</v>
      </c>
      <c r="T25" s="60">
        <f t="shared" si="22"/>
        <v>9707</v>
      </c>
      <c r="U25" s="60">
        <f t="shared" si="22"/>
        <v>0</v>
      </c>
      <c r="V25" s="60">
        <f t="shared" si="22"/>
        <v>0</v>
      </c>
      <c r="W25" s="60">
        <f t="shared" si="22"/>
        <v>0</v>
      </c>
      <c r="X25" s="60">
        <f t="shared" si="22"/>
        <v>9417</v>
      </c>
      <c r="Y25" s="60">
        <f t="shared" si="22"/>
        <v>9701</v>
      </c>
      <c r="Z25" s="60">
        <f t="shared" si="22"/>
        <v>9707</v>
      </c>
    </row>
    <row r="26" spans="1:26" s="7" customFormat="1" ht="103.5" hidden="1" customHeight="1" x14ac:dyDescent="0.25">
      <c r="A26" s="12">
        <v>100</v>
      </c>
      <c r="B26" s="72"/>
      <c r="C26" s="73"/>
      <c r="D26" s="52" t="s">
        <v>229</v>
      </c>
      <c r="E26" s="192" t="s">
        <v>230</v>
      </c>
      <c r="F26" s="88">
        <v>9417</v>
      </c>
      <c r="G26" s="88">
        <v>9701</v>
      </c>
      <c r="H26" s="88">
        <v>9707</v>
      </c>
      <c r="I26" s="88"/>
      <c r="J26" s="88"/>
      <c r="K26" s="88"/>
      <c r="L26" s="59">
        <f t="shared" si="7"/>
        <v>9417</v>
      </c>
      <c r="M26" s="59">
        <f t="shared" si="7"/>
        <v>9701</v>
      </c>
      <c r="N26" s="59">
        <f t="shared" si="7"/>
        <v>9707</v>
      </c>
      <c r="O26" s="59"/>
      <c r="P26" s="59"/>
      <c r="Q26" s="59"/>
      <c r="R26" s="59">
        <f t="shared" ref="R26" si="23">L26+O26</f>
        <v>9417</v>
      </c>
      <c r="S26" s="59">
        <f t="shared" ref="S26" si="24">M26+P26</f>
        <v>9701</v>
      </c>
      <c r="T26" s="59">
        <f t="shared" ref="T26" si="25">N26+Q26</f>
        <v>9707</v>
      </c>
      <c r="U26" s="59"/>
      <c r="V26" s="59"/>
      <c r="W26" s="59"/>
      <c r="X26" s="59">
        <f t="shared" ref="X26" si="26">R26+U26</f>
        <v>9417</v>
      </c>
      <c r="Y26" s="59">
        <f t="shared" ref="Y26" si="27">S26+V26</f>
        <v>9701</v>
      </c>
      <c r="Z26" s="59">
        <f t="shared" ref="Z26" si="28">T26+W26</f>
        <v>9707</v>
      </c>
    </row>
    <row r="27" spans="1:26" s="7" customFormat="1" ht="86.25" hidden="1" customHeight="1" x14ac:dyDescent="0.25">
      <c r="A27" s="12"/>
      <c r="B27" s="72"/>
      <c r="C27" s="73"/>
      <c r="D27" s="52" t="s">
        <v>9</v>
      </c>
      <c r="E27" s="194" t="s">
        <v>111</v>
      </c>
      <c r="F27" s="90">
        <f t="shared" ref="F27:Z27" si="29">F28</f>
        <v>52</v>
      </c>
      <c r="G27" s="90">
        <f t="shared" si="29"/>
        <v>54</v>
      </c>
      <c r="H27" s="90">
        <f t="shared" si="29"/>
        <v>56</v>
      </c>
      <c r="I27" s="90">
        <f t="shared" si="29"/>
        <v>0</v>
      </c>
      <c r="J27" s="90">
        <f t="shared" si="29"/>
        <v>0</v>
      </c>
      <c r="K27" s="90">
        <f t="shared" si="29"/>
        <v>0</v>
      </c>
      <c r="L27" s="60">
        <f t="shared" si="29"/>
        <v>52</v>
      </c>
      <c r="M27" s="60">
        <f t="shared" si="29"/>
        <v>54</v>
      </c>
      <c r="N27" s="60">
        <f t="shared" si="29"/>
        <v>56</v>
      </c>
      <c r="O27" s="60">
        <f t="shared" si="29"/>
        <v>0</v>
      </c>
      <c r="P27" s="60">
        <f t="shared" si="29"/>
        <v>0</v>
      </c>
      <c r="Q27" s="60">
        <f t="shared" si="29"/>
        <v>0</v>
      </c>
      <c r="R27" s="60">
        <f t="shared" si="29"/>
        <v>52</v>
      </c>
      <c r="S27" s="60">
        <f t="shared" si="29"/>
        <v>54</v>
      </c>
      <c r="T27" s="60">
        <f t="shared" si="29"/>
        <v>56</v>
      </c>
      <c r="U27" s="60">
        <f t="shared" si="29"/>
        <v>0</v>
      </c>
      <c r="V27" s="60">
        <f t="shared" si="29"/>
        <v>0</v>
      </c>
      <c r="W27" s="60">
        <f t="shared" si="29"/>
        <v>0</v>
      </c>
      <c r="X27" s="60">
        <f t="shared" si="29"/>
        <v>52</v>
      </c>
      <c r="Y27" s="60">
        <f t="shared" si="29"/>
        <v>54</v>
      </c>
      <c r="Z27" s="60">
        <f t="shared" si="29"/>
        <v>56</v>
      </c>
    </row>
    <row r="28" spans="1:26" s="7" customFormat="1" ht="120.75" hidden="1" customHeight="1" x14ac:dyDescent="0.25">
      <c r="A28" s="12">
        <v>100</v>
      </c>
      <c r="B28" s="72"/>
      <c r="C28" s="73"/>
      <c r="D28" s="52" t="s">
        <v>231</v>
      </c>
      <c r="E28" s="192" t="s">
        <v>232</v>
      </c>
      <c r="F28" s="88">
        <v>52</v>
      </c>
      <c r="G28" s="88">
        <v>54</v>
      </c>
      <c r="H28" s="88">
        <v>56</v>
      </c>
      <c r="I28" s="88"/>
      <c r="J28" s="88"/>
      <c r="K28" s="88"/>
      <c r="L28" s="59">
        <f t="shared" si="7"/>
        <v>52</v>
      </c>
      <c r="M28" s="59">
        <f t="shared" si="7"/>
        <v>54</v>
      </c>
      <c r="N28" s="59">
        <f t="shared" si="7"/>
        <v>56</v>
      </c>
      <c r="O28" s="59"/>
      <c r="P28" s="59"/>
      <c r="Q28" s="59"/>
      <c r="R28" s="59">
        <f t="shared" ref="R28" si="30">L28+O28</f>
        <v>52</v>
      </c>
      <c r="S28" s="59">
        <f t="shared" ref="S28" si="31">M28+P28</f>
        <v>54</v>
      </c>
      <c r="T28" s="59">
        <f t="shared" ref="T28" si="32">N28+Q28</f>
        <v>56</v>
      </c>
      <c r="U28" s="59"/>
      <c r="V28" s="59"/>
      <c r="W28" s="59"/>
      <c r="X28" s="59">
        <f t="shared" ref="X28" si="33">R28+U28</f>
        <v>52</v>
      </c>
      <c r="Y28" s="59">
        <f t="shared" ref="Y28" si="34">S28+V28</f>
        <v>54</v>
      </c>
      <c r="Z28" s="59">
        <f t="shared" ref="Z28" si="35">T28+W28</f>
        <v>56</v>
      </c>
    </row>
    <row r="29" spans="1:26" s="7" customFormat="1" ht="66" hidden="1" customHeight="1" x14ac:dyDescent="0.25">
      <c r="A29" s="12"/>
      <c r="B29" s="72"/>
      <c r="C29" s="73"/>
      <c r="D29" s="52" t="s">
        <v>10</v>
      </c>
      <c r="E29" s="194" t="s">
        <v>112</v>
      </c>
      <c r="F29" s="90">
        <f t="shared" ref="F29:Z29" si="36">F30</f>
        <v>12540</v>
      </c>
      <c r="G29" s="90">
        <f t="shared" si="36"/>
        <v>13131</v>
      </c>
      <c r="H29" s="90">
        <f t="shared" si="36"/>
        <v>13529</v>
      </c>
      <c r="I29" s="90">
        <f t="shared" si="36"/>
        <v>0</v>
      </c>
      <c r="J29" s="90">
        <f t="shared" si="36"/>
        <v>0</v>
      </c>
      <c r="K29" s="90">
        <f t="shared" si="36"/>
        <v>0</v>
      </c>
      <c r="L29" s="60">
        <f t="shared" si="36"/>
        <v>12540</v>
      </c>
      <c r="M29" s="60">
        <f t="shared" si="36"/>
        <v>13131</v>
      </c>
      <c r="N29" s="60">
        <f t="shared" si="36"/>
        <v>13529</v>
      </c>
      <c r="O29" s="60">
        <f t="shared" si="36"/>
        <v>0</v>
      </c>
      <c r="P29" s="60">
        <f t="shared" si="36"/>
        <v>0</v>
      </c>
      <c r="Q29" s="60">
        <f t="shared" si="36"/>
        <v>0</v>
      </c>
      <c r="R29" s="60">
        <f t="shared" si="36"/>
        <v>12540</v>
      </c>
      <c r="S29" s="60">
        <f t="shared" si="36"/>
        <v>13131</v>
      </c>
      <c r="T29" s="60">
        <f t="shared" si="36"/>
        <v>13529</v>
      </c>
      <c r="U29" s="60">
        <f t="shared" si="36"/>
        <v>0</v>
      </c>
      <c r="V29" s="60">
        <f t="shared" si="36"/>
        <v>0</v>
      </c>
      <c r="W29" s="60">
        <f t="shared" si="36"/>
        <v>0</v>
      </c>
      <c r="X29" s="60">
        <f t="shared" si="36"/>
        <v>12540</v>
      </c>
      <c r="Y29" s="60">
        <f t="shared" si="36"/>
        <v>13131</v>
      </c>
      <c r="Z29" s="60">
        <f t="shared" si="36"/>
        <v>13529</v>
      </c>
    </row>
    <row r="30" spans="1:26" s="7" customFormat="1" ht="105.75" hidden="1" customHeight="1" x14ac:dyDescent="0.25">
      <c r="A30" s="12">
        <v>100</v>
      </c>
      <c r="B30" s="72"/>
      <c r="C30" s="73"/>
      <c r="D30" s="52" t="s">
        <v>233</v>
      </c>
      <c r="E30" s="192" t="s">
        <v>234</v>
      </c>
      <c r="F30" s="88">
        <v>12540</v>
      </c>
      <c r="G30" s="88">
        <v>13131</v>
      </c>
      <c r="H30" s="88">
        <v>13529</v>
      </c>
      <c r="I30" s="88"/>
      <c r="J30" s="88"/>
      <c r="K30" s="88"/>
      <c r="L30" s="59">
        <f t="shared" si="7"/>
        <v>12540</v>
      </c>
      <c r="M30" s="59">
        <f t="shared" si="7"/>
        <v>13131</v>
      </c>
      <c r="N30" s="59">
        <f t="shared" si="7"/>
        <v>13529</v>
      </c>
      <c r="O30" s="59"/>
      <c r="P30" s="59"/>
      <c r="Q30" s="59"/>
      <c r="R30" s="59">
        <f t="shared" ref="R30" si="37">L30+O30</f>
        <v>12540</v>
      </c>
      <c r="S30" s="59">
        <f t="shared" ref="S30" si="38">M30+P30</f>
        <v>13131</v>
      </c>
      <c r="T30" s="59">
        <f t="shared" ref="T30" si="39">N30+Q30</f>
        <v>13529</v>
      </c>
      <c r="U30" s="59"/>
      <c r="V30" s="59"/>
      <c r="W30" s="59"/>
      <c r="X30" s="59">
        <f t="shared" ref="X30" si="40">R30+U30</f>
        <v>12540</v>
      </c>
      <c r="Y30" s="59">
        <f t="shared" ref="Y30" si="41">S30+V30</f>
        <v>13131</v>
      </c>
      <c r="Z30" s="59">
        <f t="shared" ref="Z30" si="42">T30+W30</f>
        <v>13529</v>
      </c>
    </row>
    <row r="31" spans="1:26" s="7" customFormat="1" ht="67.5" hidden="1" customHeight="1" x14ac:dyDescent="0.25">
      <c r="A31" s="12"/>
      <c r="B31" s="72"/>
      <c r="C31" s="73"/>
      <c r="D31" s="52" t="s">
        <v>11</v>
      </c>
      <c r="E31" s="194" t="s">
        <v>113</v>
      </c>
      <c r="F31" s="90">
        <f t="shared" ref="F31:Z31" si="43">F32</f>
        <v>-1181</v>
      </c>
      <c r="G31" s="90">
        <f t="shared" si="43"/>
        <v>-1202</v>
      </c>
      <c r="H31" s="90">
        <f t="shared" si="43"/>
        <v>-1246</v>
      </c>
      <c r="I31" s="90">
        <f t="shared" si="43"/>
        <v>0</v>
      </c>
      <c r="J31" s="90">
        <f t="shared" si="43"/>
        <v>0</v>
      </c>
      <c r="K31" s="90">
        <f t="shared" si="43"/>
        <v>0</v>
      </c>
      <c r="L31" s="60">
        <f t="shared" si="43"/>
        <v>-1181</v>
      </c>
      <c r="M31" s="60">
        <f t="shared" si="43"/>
        <v>-1202</v>
      </c>
      <c r="N31" s="60">
        <f t="shared" si="43"/>
        <v>-1246</v>
      </c>
      <c r="O31" s="60">
        <f t="shared" si="43"/>
        <v>0</v>
      </c>
      <c r="P31" s="60">
        <f t="shared" si="43"/>
        <v>0</v>
      </c>
      <c r="Q31" s="60">
        <f t="shared" si="43"/>
        <v>0</v>
      </c>
      <c r="R31" s="60">
        <f t="shared" si="43"/>
        <v>-1181</v>
      </c>
      <c r="S31" s="60">
        <f t="shared" si="43"/>
        <v>-1202</v>
      </c>
      <c r="T31" s="60">
        <f t="shared" si="43"/>
        <v>-1246</v>
      </c>
      <c r="U31" s="60">
        <f t="shared" si="43"/>
        <v>0</v>
      </c>
      <c r="V31" s="60">
        <f t="shared" si="43"/>
        <v>0</v>
      </c>
      <c r="W31" s="60">
        <f t="shared" si="43"/>
        <v>0</v>
      </c>
      <c r="X31" s="60">
        <f t="shared" si="43"/>
        <v>-1181</v>
      </c>
      <c r="Y31" s="60">
        <f t="shared" si="43"/>
        <v>-1202</v>
      </c>
      <c r="Z31" s="60">
        <f t="shared" si="43"/>
        <v>-1246</v>
      </c>
    </row>
    <row r="32" spans="1:26" s="7" customFormat="1" ht="105" hidden="1" customHeight="1" x14ac:dyDescent="0.25">
      <c r="A32" s="12">
        <v>100</v>
      </c>
      <c r="B32" s="72"/>
      <c r="C32" s="73"/>
      <c r="D32" s="52" t="s">
        <v>235</v>
      </c>
      <c r="E32" s="192" t="s">
        <v>236</v>
      </c>
      <c r="F32" s="88">
        <v>-1181</v>
      </c>
      <c r="G32" s="88">
        <v>-1202</v>
      </c>
      <c r="H32" s="88">
        <v>-1246</v>
      </c>
      <c r="I32" s="88"/>
      <c r="J32" s="88"/>
      <c r="K32" s="88"/>
      <c r="L32" s="59">
        <f t="shared" si="7"/>
        <v>-1181</v>
      </c>
      <c r="M32" s="59">
        <f t="shared" si="7"/>
        <v>-1202</v>
      </c>
      <c r="N32" s="59">
        <f t="shared" si="7"/>
        <v>-1246</v>
      </c>
      <c r="O32" s="59"/>
      <c r="P32" s="59"/>
      <c r="Q32" s="59"/>
      <c r="R32" s="59">
        <f t="shared" ref="R32" si="44">L32+O32</f>
        <v>-1181</v>
      </c>
      <c r="S32" s="59">
        <f t="shared" ref="S32" si="45">M32+P32</f>
        <v>-1202</v>
      </c>
      <c r="T32" s="59">
        <f t="shared" ref="T32" si="46">N32+Q32</f>
        <v>-1246</v>
      </c>
      <c r="U32" s="59"/>
      <c r="V32" s="59"/>
      <c r="W32" s="59"/>
      <c r="X32" s="59">
        <f t="shared" ref="X32" si="47">R32+U32</f>
        <v>-1181</v>
      </c>
      <c r="Y32" s="59">
        <f t="shared" ref="Y32" si="48">S32+V32</f>
        <v>-1202</v>
      </c>
      <c r="Z32" s="59">
        <f t="shared" ref="Z32" si="49">T32+W32</f>
        <v>-1246</v>
      </c>
    </row>
    <row r="33" spans="1:26" s="85" customFormat="1" ht="26.25" hidden="1" customHeight="1" x14ac:dyDescent="0.25">
      <c r="A33" s="12"/>
      <c r="B33" s="72"/>
      <c r="C33" s="73"/>
      <c r="D33" s="52" t="s">
        <v>12</v>
      </c>
      <c r="E33" s="193" t="s">
        <v>114</v>
      </c>
      <c r="F33" s="175">
        <f t="shared" ref="F33:N33" si="50">F34+F38+F41+F44</f>
        <v>61693</v>
      </c>
      <c r="G33" s="175">
        <f t="shared" si="50"/>
        <v>64161</v>
      </c>
      <c r="H33" s="175">
        <f t="shared" si="50"/>
        <v>66728</v>
      </c>
      <c r="I33" s="175">
        <f t="shared" si="50"/>
        <v>0</v>
      </c>
      <c r="J33" s="175">
        <f t="shared" si="50"/>
        <v>0</v>
      </c>
      <c r="K33" s="175">
        <f t="shared" si="50"/>
        <v>0</v>
      </c>
      <c r="L33" s="187">
        <f t="shared" si="50"/>
        <v>61693</v>
      </c>
      <c r="M33" s="187">
        <f t="shared" si="50"/>
        <v>64161</v>
      </c>
      <c r="N33" s="187">
        <f t="shared" si="50"/>
        <v>66728</v>
      </c>
      <c r="O33" s="187">
        <f t="shared" ref="O33:T33" si="51">O34+O38+O41+O44</f>
        <v>0</v>
      </c>
      <c r="P33" s="187">
        <f t="shared" si="51"/>
        <v>0</v>
      </c>
      <c r="Q33" s="187">
        <f t="shared" si="51"/>
        <v>0</v>
      </c>
      <c r="R33" s="187">
        <f t="shared" si="51"/>
        <v>61693</v>
      </c>
      <c r="S33" s="187">
        <f t="shared" si="51"/>
        <v>64161</v>
      </c>
      <c r="T33" s="187">
        <f t="shared" si="51"/>
        <v>66728</v>
      </c>
      <c r="U33" s="187">
        <f t="shared" ref="U33:Z33" si="52">U34+U38+U41+U44</f>
        <v>0</v>
      </c>
      <c r="V33" s="187">
        <f t="shared" si="52"/>
        <v>0</v>
      </c>
      <c r="W33" s="187">
        <f t="shared" si="52"/>
        <v>0</v>
      </c>
      <c r="X33" s="187">
        <f t="shared" si="52"/>
        <v>61693</v>
      </c>
      <c r="Y33" s="187">
        <f t="shared" si="52"/>
        <v>64161</v>
      </c>
      <c r="Z33" s="187">
        <f t="shared" si="52"/>
        <v>66728</v>
      </c>
    </row>
    <row r="34" spans="1:26" s="7" customFormat="1" ht="26.25" hidden="1" customHeight="1" x14ac:dyDescent="0.25">
      <c r="A34" s="12"/>
      <c r="B34" s="72"/>
      <c r="C34" s="73"/>
      <c r="D34" s="52" t="s">
        <v>202</v>
      </c>
      <c r="E34" s="194" t="s">
        <v>205</v>
      </c>
      <c r="F34" s="90">
        <f>F35+F36+F37</f>
        <v>45119</v>
      </c>
      <c r="G34" s="90">
        <f>G35+G36+G37</f>
        <v>46924</v>
      </c>
      <c r="H34" s="90">
        <f>H35+H36+H37</f>
        <v>48801</v>
      </c>
      <c r="I34" s="90">
        <f t="shared" ref="I34:N34" si="53">I35+I36+I37</f>
        <v>0</v>
      </c>
      <c r="J34" s="90">
        <f t="shared" si="53"/>
        <v>0</v>
      </c>
      <c r="K34" s="90">
        <f t="shared" si="53"/>
        <v>0</v>
      </c>
      <c r="L34" s="60">
        <f t="shared" si="53"/>
        <v>45119</v>
      </c>
      <c r="M34" s="60">
        <f t="shared" si="53"/>
        <v>46924</v>
      </c>
      <c r="N34" s="60">
        <f t="shared" si="53"/>
        <v>48801</v>
      </c>
      <c r="O34" s="60">
        <f t="shared" ref="O34:T34" si="54">O35+O36+O37</f>
        <v>0</v>
      </c>
      <c r="P34" s="60">
        <f t="shared" si="54"/>
        <v>0</v>
      </c>
      <c r="Q34" s="60">
        <f t="shared" si="54"/>
        <v>0</v>
      </c>
      <c r="R34" s="60">
        <f t="shared" si="54"/>
        <v>45119</v>
      </c>
      <c r="S34" s="60">
        <f t="shared" si="54"/>
        <v>46924</v>
      </c>
      <c r="T34" s="60">
        <f t="shared" si="54"/>
        <v>48801</v>
      </c>
      <c r="U34" s="60">
        <f t="shared" ref="U34:Z34" si="55">U35+U36+U37</f>
        <v>0</v>
      </c>
      <c r="V34" s="60">
        <f t="shared" si="55"/>
        <v>0</v>
      </c>
      <c r="W34" s="60">
        <f t="shared" si="55"/>
        <v>0</v>
      </c>
      <c r="X34" s="60">
        <f t="shared" si="55"/>
        <v>45119</v>
      </c>
      <c r="Y34" s="60">
        <f t="shared" si="55"/>
        <v>46924</v>
      </c>
      <c r="Z34" s="60">
        <f t="shared" si="55"/>
        <v>48801</v>
      </c>
    </row>
    <row r="35" spans="1:26" s="2" customFormat="1" ht="37.5" hidden="1" x14ac:dyDescent="0.25">
      <c r="A35" s="12">
        <v>182</v>
      </c>
      <c r="B35" s="72"/>
      <c r="C35" s="73"/>
      <c r="D35" s="52" t="s">
        <v>203</v>
      </c>
      <c r="E35" s="192" t="s">
        <v>206</v>
      </c>
      <c r="F35" s="88">
        <v>28813</v>
      </c>
      <c r="G35" s="88">
        <v>29966</v>
      </c>
      <c r="H35" s="88">
        <v>31165</v>
      </c>
      <c r="I35" s="88"/>
      <c r="J35" s="88"/>
      <c r="K35" s="88"/>
      <c r="L35" s="59">
        <f t="shared" si="7"/>
        <v>28813</v>
      </c>
      <c r="M35" s="59">
        <f t="shared" si="7"/>
        <v>29966</v>
      </c>
      <c r="N35" s="59">
        <f t="shared" si="7"/>
        <v>31165</v>
      </c>
      <c r="O35" s="59"/>
      <c r="P35" s="59"/>
      <c r="Q35" s="59"/>
      <c r="R35" s="59">
        <f t="shared" ref="R35:R36" si="56">L35+O35</f>
        <v>28813</v>
      </c>
      <c r="S35" s="59">
        <f t="shared" ref="S35:S40" si="57">M35+P35</f>
        <v>29966</v>
      </c>
      <c r="T35" s="59">
        <f t="shared" ref="T35:T40" si="58">N35+Q35</f>
        <v>31165</v>
      </c>
      <c r="U35" s="59"/>
      <c r="V35" s="59"/>
      <c r="W35" s="59"/>
      <c r="X35" s="59">
        <f t="shared" ref="X35:X36" si="59">R35+U35</f>
        <v>28813</v>
      </c>
      <c r="Y35" s="59">
        <f t="shared" ref="Y35:Y40" si="60">S35+V35</f>
        <v>29966</v>
      </c>
      <c r="Z35" s="59">
        <f t="shared" ref="Z35:Z40" si="61">T35+W35</f>
        <v>31165</v>
      </c>
    </row>
    <row r="36" spans="1:26" s="2" customFormat="1" ht="37.5" hidden="1" x14ac:dyDescent="0.25">
      <c r="A36" s="12">
        <v>182</v>
      </c>
      <c r="B36" s="72"/>
      <c r="C36" s="73"/>
      <c r="D36" s="52" t="s">
        <v>204</v>
      </c>
      <c r="E36" s="192" t="s">
        <v>207</v>
      </c>
      <c r="F36" s="88">
        <v>16306</v>
      </c>
      <c r="G36" s="88">
        <v>16958</v>
      </c>
      <c r="H36" s="88">
        <v>17636</v>
      </c>
      <c r="I36" s="88"/>
      <c r="J36" s="88"/>
      <c r="K36" s="88"/>
      <c r="L36" s="59">
        <f t="shared" si="7"/>
        <v>16306</v>
      </c>
      <c r="M36" s="59">
        <f t="shared" si="7"/>
        <v>16958</v>
      </c>
      <c r="N36" s="59">
        <f t="shared" si="7"/>
        <v>17636</v>
      </c>
      <c r="O36" s="59"/>
      <c r="P36" s="59"/>
      <c r="Q36" s="59"/>
      <c r="R36" s="59">
        <f t="shared" si="56"/>
        <v>16306</v>
      </c>
      <c r="S36" s="59">
        <f t="shared" si="57"/>
        <v>16958</v>
      </c>
      <c r="T36" s="59">
        <f t="shared" si="58"/>
        <v>17636</v>
      </c>
      <c r="U36" s="59"/>
      <c r="V36" s="59"/>
      <c r="W36" s="59"/>
      <c r="X36" s="59">
        <f t="shared" si="59"/>
        <v>16306</v>
      </c>
      <c r="Y36" s="59">
        <f t="shared" si="60"/>
        <v>16958</v>
      </c>
      <c r="Z36" s="59">
        <f t="shared" si="61"/>
        <v>17636</v>
      </c>
    </row>
    <row r="37" spans="1:26" s="2" customFormat="1" ht="37.5" hidden="1" customHeight="1" x14ac:dyDescent="0.25">
      <c r="A37" s="12">
        <v>182</v>
      </c>
      <c r="B37" s="72"/>
      <c r="C37" s="73"/>
      <c r="D37" s="86" t="s">
        <v>219</v>
      </c>
      <c r="E37" s="87" t="s">
        <v>218</v>
      </c>
      <c r="F37" s="88"/>
      <c r="G37" s="88"/>
      <c r="H37" s="88"/>
      <c r="I37" s="88"/>
      <c r="J37" s="88"/>
      <c r="K37" s="88"/>
      <c r="L37" s="88">
        <f>F37+I37</f>
        <v>0</v>
      </c>
      <c r="M37" s="88">
        <f t="shared" si="7"/>
        <v>0</v>
      </c>
      <c r="N37" s="88">
        <f t="shared" si="7"/>
        <v>0</v>
      </c>
      <c r="O37" s="88"/>
      <c r="P37" s="88"/>
      <c r="Q37" s="88"/>
      <c r="R37" s="88">
        <f>L37+O37</f>
        <v>0</v>
      </c>
      <c r="S37" s="88">
        <f t="shared" si="57"/>
        <v>0</v>
      </c>
      <c r="T37" s="88">
        <f t="shared" si="58"/>
        <v>0</v>
      </c>
      <c r="U37" s="88"/>
      <c r="V37" s="88"/>
      <c r="W37" s="88"/>
      <c r="X37" s="88">
        <f>R37+U37</f>
        <v>0</v>
      </c>
      <c r="Y37" s="88">
        <f t="shared" si="60"/>
        <v>0</v>
      </c>
      <c r="Z37" s="88">
        <f t="shared" si="61"/>
        <v>0</v>
      </c>
    </row>
    <row r="38" spans="1:26" s="2" customFormat="1" ht="20.25" hidden="1" customHeight="1" x14ac:dyDescent="0.25">
      <c r="A38" s="12"/>
      <c r="B38" s="72"/>
      <c r="C38" s="73"/>
      <c r="D38" s="89" t="s">
        <v>13</v>
      </c>
      <c r="E38" s="87" t="s">
        <v>115</v>
      </c>
      <c r="F38" s="90">
        <f t="shared" ref="F38:H38" si="62">F39+F40</f>
        <v>0</v>
      </c>
      <c r="G38" s="90">
        <f t="shared" si="62"/>
        <v>0</v>
      </c>
      <c r="H38" s="90">
        <f t="shared" si="62"/>
        <v>0</v>
      </c>
      <c r="I38" s="90"/>
      <c r="J38" s="90"/>
      <c r="K38" s="90"/>
      <c r="L38" s="90">
        <f t="shared" si="7"/>
        <v>0</v>
      </c>
      <c r="M38" s="90">
        <f t="shared" si="7"/>
        <v>0</v>
      </c>
      <c r="N38" s="90">
        <f t="shared" si="7"/>
        <v>0</v>
      </c>
      <c r="O38" s="90"/>
      <c r="P38" s="90"/>
      <c r="Q38" s="90"/>
      <c r="R38" s="90">
        <f t="shared" ref="R38:R40" si="63">L38+O38</f>
        <v>0</v>
      </c>
      <c r="S38" s="90">
        <f t="shared" si="57"/>
        <v>0</v>
      </c>
      <c r="T38" s="90">
        <f t="shared" si="58"/>
        <v>0</v>
      </c>
      <c r="U38" s="90"/>
      <c r="V38" s="90"/>
      <c r="W38" s="90"/>
      <c r="X38" s="90">
        <f t="shared" ref="X38:X40" si="64">R38+U38</f>
        <v>0</v>
      </c>
      <c r="Y38" s="90">
        <f t="shared" si="60"/>
        <v>0</v>
      </c>
      <c r="Z38" s="90">
        <f t="shared" si="61"/>
        <v>0</v>
      </c>
    </row>
    <row r="39" spans="1:26" s="7" customFormat="1" ht="20.25" hidden="1" customHeight="1" x14ac:dyDescent="0.25">
      <c r="A39" s="12">
        <v>182</v>
      </c>
      <c r="B39" s="72"/>
      <c r="C39" s="73"/>
      <c r="D39" s="86" t="s">
        <v>14</v>
      </c>
      <c r="E39" s="91" t="s">
        <v>115</v>
      </c>
      <c r="F39" s="88">
        <v>0</v>
      </c>
      <c r="G39" s="88">
        <v>0</v>
      </c>
      <c r="H39" s="88">
        <v>0</v>
      </c>
      <c r="I39" s="88"/>
      <c r="J39" s="88"/>
      <c r="K39" s="88"/>
      <c r="L39" s="88">
        <f t="shared" si="7"/>
        <v>0</v>
      </c>
      <c r="M39" s="88">
        <f t="shared" si="7"/>
        <v>0</v>
      </c>
      <c r="N39" s="88">
        <f t="shared" si="7"/>
        <v>0</v>
      </c>
      <c r="O39" s="88"/>
      <c r="P39" s="88"/>
      <c r="Q39" s="88"/>
      <c r="R39" s="88">
        <f t="shared" si="63"/>
        <v>0</v>
      </c>
      <c r="S39" s="88">
        <f t="shared" si="57"/>
        <v>0</v>
      </c>
      <c r="T39" s="88">
        <f t="shared" si="58"/>
        <v>0</v>
      </c>
      <c r="U39" s="88"/>
      <c r="V39" s="88"/>
      <c r="W39" s="88"/>
      <c r="X39" s="88">
        <f t="shared" si="64"/>
        <v>0</v>
      </c>
      <c r="Y39" s="88">
        <f t="shared" si="60"/>
        <v>0</v>
      </c>
      <c r="Z39" s="88">
        <f t="shared" si="61"/>
        <v>0</v>
      </c>
    </row>
    <row r="40" spans="1:26" s="6" customFormat="1" ht="42.75" hidden="1" customHeight="1" x14ac:dyDescent="0.25">
      <c r="A40" s="17">
        <v>182</v>
      </c>
      <c r="B40" s="72"/>
      <c r="C40" s="73"/>
      <c r="D40" s="86" t="s">
        <v>15</v>
      </c>
      <c r="E40" s="91" t="s">
        <v>116</v>
      </c>
      <c r="F40" s="88"/>
      <c r="G40" s="88"/>
      <c r="H40" s="88"/>
      <c r="I40" s="88"/>
      <c r="J40" s="88"/>
      <c r="K40" s="88"/>
      <c r="L40" s="88">
        <f t="shared" si="7"/>
        <v>0</v>
      </c>
      <c r="M40" s="88">
        <f t="shared" si="7"/>
        <v>0</v>
      </c>
      <c r="N40" s="88">
        <f t="shared" si="7"/>
        <v>0</v>
      </c>
      <c r="O40" s="88"/>
      <c r="P40" s="88"/>
      <c r="Q40" s="88"/>
      <c r="R40" s="88">
        <f t="shared" si="63"/>
        <v>0</v>
      </c>
      <c r="S40" s="88">
        <f t="shared" si="57"/>
        <v>0</v>
      </c>
      <c r="T40" s="88">
        <f t="shared" si="58"/>
        <v>0</v>
      </c>
      <c r="U40" s="88"/>
      <c r="V40" s="88"/>
      <c r="W40" s="88"/>
      <c r="X40" s="88">
        <f t="shared" si="64"/>
        <v>0</v>
      </c>
      <c r="Y40" s="88">
        <f t="shared" si="60"/>
        <v>0</v>
      </c>
      <c r="Z40" s="88">
        <f t="shared" si="61"/>
        <v>0</v>
      </c>
    </row>
    <row r="41" spans="1:26" s="7" customFormat="1" ht="20.25" hidden="1" x14ac:dyDescent="0.25">
      <c r="A41" s="12"/>
      <c r="B41" s="72"/>
      <c r="C41" s="73"/>
      <c r="D41" s="188" t="s">
        <v>16</v>
      </c>
      <c r="E41" s="194" t="s">
        <v>117</v>
      </c>
      <c r="F41" s="90">
        <f t="shared" ref="F41:N41" si="65">F42+F43</f>
        <v>119</v>
      </c>
      <c r="G41" s="90">
        <f t="shared" si="65"/>
        <v>124</v>
      </c>
      <c r="H41" s="90">
        <f t="shared" si="65"/>
        <v>129</v>
      </c>
      <c r="I41" s="90">
        <f t="shared" si="65"/>
        <v>0</v>
      </c>
      <c r="J41" s="90">
        <f t="shared" si="65"/>
        <v>0</v>
      </c>
      <c r="K41" s="90">
        <f t="shared" si="65"/>
        <v>0</v>
      </c>
      <c r="L41" s="60">
        <f t="shared" si="65"/>
        <v>119</v>
      </c>
      <c r="M41" s="60">
        <f t="shared" si="65"/>
        <v>124</v>
      </c>
      <c r="N41" s="60">
        <f t="shared" si="65"/>
        <v>129</v>
      </c>
      <c r="O41" s="60">
        <f t="shared" ref="O41:T41" si="66">O42+O43</f>
        <v>0</v>
      </c>
      <c r="P41" s="60">
        <f t="shared" si="66"/>
        <v>0</v>
      </c>
      <c r="Q41" s="60">
        <f t="shared" si="66"/>
        <v>0</v>
      </c>
      <c r="R41" s="60">
        <f t="shared" si="66"/>
        <v>119</v>
      </c>
      <c r="S41" s="60">
        <f t="shared" si="66"/>
        <v>124</v>
      </c>
      <c r="T41" s="60">
        <f t="shared" si="66"/>
        <v>129</v>
      </c>
      <c r="U41" s="60">
        <f t="shared" ref="U41:Z41" si="67">U42+U43</f>
        <v>0</v>
      </c>
      <c r="V41" s="60">
        <f t="shared" si="67"/>
        <v>0</v>
      </c>
      <c r="W41" s="60">
        <f t="shared" si="67"/>
        <v>0</v>
      </c>
      <c r="X41" s="60">
        <f t="shared" si="67"/>
        <v>119</v>
      </c>
      <c r="Y41" s="60">
        <f t="shared" si="67"/>
        <v>124</v>
      </c>
      <c r="Z41" s="60">
        <f t="shared" si="67"/>
        <v>129</v>
      </c>
    </row>
    <row r="42" spans="1:26" s="7" customFormat="1" ht="20.25" hidden="1" x14ac:dyDescent="0.25">
      <c r="A42" s="12">
        <v>182</v>
      </c>
      <c r="B42" s="72"/>
      <c r="C42" s="73"/>
      <c r="D42" s="52" t="s">
        <v>17</v>
      </c>
      <c r="E42" s="196" t="s">
        <v>117</v>
      </c>
      <c r="F42" s="88">
        <v>119</v>
      </c>
      <c r="G42" s="88">
        <v>124</v>
      </c>
      <c r="H42" s="88">
        <v>129</v>
      </c>
      <c r="I42" s="88"/>
      <c r="J42" s="88"/>
      <c r="K42" s="88"/>
      <c r="L42" s="59">
        <f t="shared" si="7"/>
        <v>119</v>
      </c>
      <c r="M42" s="59">
        <f t="shared" si="7"/>
        <v>124</v>
      </c>
      <c r="N42" s="59">
        <f t="shared" si="7"/>
        <v>129</v>
      </c>
      <c r="O42" s="59"/>
      <c r="P42" s="59"/>
      <c r="Q42" s="59"/>
      <c r="R42" s="59">
        <f t="shared" ref="R42:R43" si="68">L42+O42</f>
        <v>119</v>
      </c>
      <c r="S42" s="59">
        <f t="shared" ref="S42:S43" si="69">M42+P42</f>
        <v>124</v>
      </c>
      <c r="T42" s="59">
        <f t="shared" ref="T42:T43" si="70">N42+Q42</f>
        <v>129</v>
      </c>
      <c r="U42" s="59"/>
      <c r="V42" s="59"/>
      <c r="W42" s="59"/>
      <c r="X42" s="59">
        <f t="shared" ref="X42:X43" si="71">R42+U42</f>
        <v>119</v>
      </c>
      <c r="Y42" s="59">
        <f t="shared" ref="Y42:Y43" si="72">S42+V42</f>
        <v>124</v>
      </c>
      <c r="Z42" s="59">
        <f t="shared" ref="Z42:Z43" si="73">T42+W42</f>
        <v>129</v>
      </c>
    </row>
    <row r="43" spans="1:26" s="7" customFormat="1" ht="22.5" hidden="1" customHeight="1" x14ac:dyDescent="0.25">
      <c r="A43" s="12">
        <v>182</v>
      </c>
      <c r="B43" s="72"/>
      <c r="C43" s="73"/>
      <c r="D43" s="86" t="s">
        <v>237</v>
      </c>
      <c r="E43" s="91" t="s">
        <v>238</v>
      </c>
      <c r="F43" s="88"/>
      <c r="G43" s="88"/>
      <c r="H43" s="88"/>
      <c r="I43" s="88"/>
      <c r="J43" s="88"/>
      <c r="K43" s="88"/>
      <c r="L43" s="88">
        <f t="shared" si="7"/>
        <v>0</v>
      </c>
      <c r="M43" s="88">
        <f t="shared" si="7"/>
        <v>0</v>
      </c>
      <c r="N43" s="88">
        <f t="shared" si="7"/>
        <v>0</v>
      </c>
      <c r="O43" s="88"/>
      <c r="P43" s="88"/>
      <c r="Q43" s="88"/>
      <c r="R43" s="88">
        <f t="shared" si="68"/>
        <v>0</v>
      </c>
      <c r="S43" s="88">
        <f t="shared" si="69"/>
        <v>0</v>
      </c>
      <c r="T43" s="88">
        <f t="shared" si="70"/>
        <v>0</v>
      </c>
      <c r="U43" s="88"/>
      <c r="V43" s="88"/>
      <c r="W43" s="88"/>
      <c r="X43" s="88">
        <f t="shared" si="71"/>
        <v>0</v>
      </c>
      <c r="Y43" s="88">
        <f t="shared" si="72"/>
        <v>0</v>
      </c>
      <c r="Z43" s="88">
        <f t="shared" si="73"/>
        <v>0</v>
      </c>
    </row>
    <row r="44" spans="1:26" s="7" customFormat="1" ht="28.5" hidden="1" customHeight="1" x14ac:dyDescent="0.25">
      <c r="A44" s="12"/>
      <c r="B44" s="72"/>
      <c r="C44" s="73"/>
      <c r="D44" s="188" t="s">
        <v>18</v>
      </c>
      <c r="E44" s="194" t="s">
        <v>118</v>
      </c>
      <c r="F44" s="90">
        <f t="shared" ref="F44:Z44" si="74">F45</f>
        <v>16455</v>
      </c>
      <c r="G44" s="90">
        <f t="shared" si="74"/>
        <v>17113</v>
      </c>
      <c r="H44" s="90">
        <f t="shared" si="74"/>
        <v>17798</v>
      </c>
      <c r="I44" s="90">
        <f t="shared" si="74"/>
        <v>0</v>
      </c>
      <c r="J44" s="90">
        <f t="shared" si="74"/>
        <v>0</v>
      </c>
      <c r="K44" s="90">
        <f t="shared" si="74"/>
        <v>0</v>
      </c>
      <c r="L44" s="60">
        <f t="shared" si="74"/>
        <v>16455</v>
      </c>
      <c r="M44" s="60">
        <f t="shared" si="74"/>
        <v>17113</v>
      </c>
      <c r="N44" s="60">
        <f t="shared" si="74"/>
        <v>17798</v>
      </c>
      <c r="O44" s="60">
        <f t="shared" si="74"/>
        <v>0</v>
      </c>
      <c r="P44" s="60">
        <f t="shared" si="74"/>
        <v>0</v>
      </c>
      <c r="Q44" s="60">
        <f t="shared" si="74"/>
        <v>0</v>
      </c>
      <c r="R44" s="60">
        <f t="shared" si="74"/>
        <v>16455</v>
      </c>
      <c r="S44" s="60">
        <f t="shared" si="74"/>
        <v>17113</v>
      </c>
      <c r="T44" s="60">
        <f t="shared" si="74"/>
        <v>17798</v>
      </c>
      <c r="U44" s="60">
        <f t="shared" si="74"/>
        <v>0</v>
      </c>
      <c r="V44" s="60">
        <f t="shared" si="74"/>
        <v>0</v>
      </c>
      <c r="W44" s="60">
        <f t="shared" si="74"/>
        <v>0</v>
      </c>
      <c r="X44" s="60">
        <f t="shared" si="74"/>
        <v>16455</v>
      </c>
      <c r="Y44" s="60">
        <f t="shared" si="74"/>
        <v>17113</v>
      </c>
      <c r="Z44" s="60">
        <f t="shared" si="74"/>
        <v>17798</v>
      </c>
    </row>
    <row r="45" spans="1:26" s="7" customFormat="1" ht="37.5" hidden="1" x14ac:dyDescent="0.25">
      <c r="A45" s="12">
        <v>182</v>
      </c>
      <c r="B45" s="72"/>
      <c r="C45" s="73"/>
      <c r="D45" s="188" t="s">
        <v>19</v>
      </c>
      <c r="E45" s="192" t="s">
        <v>119</v>
      </c>
      <c r="F45" s="88">
        <v>16455</v>
      </c>
      <c r="G45" s="88">
        <v>17113</v>
      </c>
      <c r="H45" s="88">
        <v>17798</v>
      </c>
      <c r="I45" s="88"/>
      <c r="J45" s="88"/>
      <c r="K45" s="88"/>
      <c r="L45" s="59">
        <f t="shared" si="7"/>
        <v>16455</v>
      </c>
      <c r="M45" s="59">
        <f t="shared" si="7"/>
        <v>17113</v>
      </c>
      <c r="N45" s="59">
        <f t="shared" si="7"/>
        <v>17798</v>
      </c>
      <c r="O45" s="59"/>
      <c r="P45" s="59"/>
      <c r="Q45" s="59"/>
      <c r="R45" s="59">
        <f t="shared" ref="R45" si="75">L45+O45</f>
        <v>16455</v>
      </c>
      <c r="S45" s="59">
        <f t="shared" ref="S45" si="76">M45+P45</f>
        <v>17113</v>
      </c>
      <c r="T45" s="59">
        <f t="shared" ref="T45" si="77">N45+Q45</f>
        <v>17798</v>
      </c>
      <c r="U45" s="59"/>
      <c r="V45" s="59"/>
      <c r="W45" s="59"/>
      <c r="X45" s="59">
        <f t="shared" ref="X45" si="78">R45+U45</f>
        <v>16455</v>
      </c>
      <c r="Y45" s="59">
        <f t="shared" ref="Y45" si="79">S45+V45</f>
        <v>17113</v>
      </c>
      <c r="Z45" s="59">
        <f t="shared" ref="Z45" si="80">T45+W45</f>
        <v>17798</v>
      </c>
    </row>
    <row r="46" spans="1:26" s="7" customFormat="1" ht="20.25" hidden="1" x14ac:dyDescent="0.25">
      <c r="A46" s="12"/>
      <c r="B46" s="72"/>
      <c r="C46" s="73"/>
      <c r="D46" s="52" t="s">
        <v>20</v>
      </c>
      <c r="E46" s="193" t="s">
        <v>120</v>
      </c>
      <c r="F46" s="175">
        <f t="shared" ref="F46:N46" si="81">F47+F49+F52</f>
        <v>54838</v>
      </c>
      <c r="G46" s="175">
        <f t="shared" si="81"/>
        <v>56262</v>
      </c>
      <c r="H46" s="175">
        <f t="shared" si="81"/>
        <v>57822</v>
      </c>
      <c r="I46" s="175">
        <f t="shared" si="81"/>
        <v>0</v>
      </c>
      <c r="J46" s="175">
        <f t="shared" si="81"/>
        <v>0</v>
      </c>
      <c r="K46" s="175">
        <f t="shared" si="81"/>
        <v>0</v>
      </c>
      <c r="L46" s="187">
        <f t="shared" si="81"/>
        <v>54838</v>
      </c>
      <c r="M46" s="187">
        <f t="shared" si="81"/>
        <v>56262</v>
      </c>
      <c r="N46" s="187">
        <f t="shared" si="81"/>
        <v>57822</v>
      </c>
      <c r="O46" s="187">
        <f t="shared" ref="O46:T46" si="82">O47+O49+O52</f>
        <v>0</v>
      </c>
      <c r="P46" s="187">
        <f t="shared" si="82"/>
        <v>0</v>
      </c>
      <c r="Q46" s="187">
        <f t="shared" si="82"/>
        <v>0</v>
      </c>
      <c r="R46" s="187">
        <f t="shared" si="82"/>
        <v>54838</v>
      </c>
      <c r="S46" s="187">
        <f t="shared" si="82"/>
        <v>56262</v>
      </c>
      <c r="T46" s="187">
        <f t="shared" si="82"/>
        <v>57822</v>
      </c>
      <c r="U46" s="187">
        <f t="shared" ref="U46:Z46" si="83">U47+U49+U52</f>
        <v>0</v>
      </c>
      <c r="V46" s="187">
        <f t="shared" si="83"/>
        <v>0</v>
      </c>
      <c r="W46" s="187">
        <f t="shared" si="83"/>
        <v>0</v>
      </c>
      <c r="X46" s="187">
        <f t="shared" si="83"/>
        <v>54838</v>
      </c>
      <c r="Y46" s="187">
        <f t="shared" si="83"/>
        <v>56262</v>
      </c>
      <c r="Z46" s="187">
        <f t="shared" si="83"/>
        <v>57822</v>
      </c>
    </row>
    <row r="47" spans="1:26" s="6" customFormat="1" ht="24.75" hidden="1" customHeight="1" x14ac:dyDescent="0.25">
      <c r="A47" s="12"/>
      <c r="B47" s="72"/>
      <c r="C47" s="73"/>
      <c r="D47" s="188" t="s">
        <v>21</v>
      </c>
      <c r="E47" s="194" t="s">
        <v>121</v>
      </c>
      <c r="F47" s="90">
        <f>F48</f>
        <v>13276</v>
      </c>
      <c r="G47" s="90">
        <f>G48</f>
        <v>14604</v>
      </c>
      <c r="H47" s="90">
        <f>H48</f>
        <v>16064</v>
      </c>
      <c r="I47" s="90">
        <f t="shared" ref="I47:Z47" si="84">I48</f>
        <v>0</v>
      </c>
      <c r="J47" s="90">
        <f t="shared" si="84"/>
        <v>0</v>
      </c>
      <c r="K47" s="90">
        <f t="shared" si="84"/>
        <v>0</v>
      </c>
      <c r="L47" s="60">
        <f t="shared" si="84"/>
        <v>13276</v>
      </c>
      <c r="M47" s="60">
        <f t="shared" si="84"/>
        <v>14604</v>
      </c>
      <c r="N47" s="60">
        <f t="shared" si="84"/>
        <v>16064</v>
      </c>
      <c r="O47" s="60">
        <f t="shared" si="84"/>
        <v>0</v>
      </c>
      <c r="P47" s="60">
        <f t="shared" si="84"/>
        <v>0</v>
      </c>
      <c r="Q47" s="60">
        <f t="shared" si="84"/>
        <v>0</v>
      </c>
      <c r="R47" s="60">
        <f t="shared" si="84"/>
        <v>13276</v>
      </c>
      <c r="S47" s="60">
        <f t="shared" si="84"/>
        <v>14604</v>
      </c>
      <c r="T47" s="60">
        <f t="shared" si="84"/>
        <v>16064</v>
      </c>
      <c r="U47" s="60">
        <f t="shared" si="84"/>
        <v>0</v>
      </c>
      <c r="V47" s="60">
        <f t="shared" si="84"/>
        <v>0</v>
      </c>
      <c r="W47" s="60">
        <f t="shared" si="84"/>
        <v>0</v>
      </c>
      <c r="X47" s="60">
        <f t="shared" si="84"/>
        <v>13276</v>
      </c>
      <c r="Y47" s="60">
        <f t="shared" si="84"/>
        <v>14604</v>
      </c>
      <c r="Z47" s="60">
        <f t="shared" si="84"/>
        <v>16064</v>
      </c>
    </row>
    <row r="48" spans="1:26" s="92" customFormat="1" ht="37.5" hidden="1" x14ac:dyDescent="0.25">
      <c r="A48" s="12">
        <v>182</v>
      </c>
      <c r="B48" s="72"/>
      <c r="C48" s="73"/>
      <c r="D48" s="52" t="s">
        <v>22</v>
      </c>
      <c r="E48" s="191" t="s">
        <v>122</v>
      </c>
      <c r="F48" s="88">
        <v>13276</v>
      </c>
      <c r="G48" s="88">
        <v>14604</v>
      </c>
      <c r="H48" s="88">
        <v>16064</v>
      </c>
      <c r="I48" s="88"/>
      <c r="J48" s="88"/>
      <c r="K48" s="88"/>
      <c r="L48" s="59">
        <f t="shared" si="7"/>
        <v>13276</v>
      </c>
      <c r="M48" s="59">
        <f t="shared" si="7"/>
        <v>14604</v>
      </c>
      <c r="N48" s="59">
        <f t="shared" si="7"/>
        <v>16064</v>
      </c>
      <c r="O48" s="59"/>
      <c r="P48" s="59"/>
      <c r="Q48" s="59"/>
      <c r="R48" s="59">
        <f t="shared" ref="R48" si="85">L48+O48</f>
        <v>13276</v>
      </c>
      <c r="S48" s="59">
        <f t="shared" ref="S48" si="86">M48+P48</f>
        <v>14604</v>
      </c>
      <c r="T48" s="59">
        <f t="shared" ref="T48" si="87">N48+Q48</f>
        <v>16064</v>
      </c>
      <c r="U48" s="59"/>
      <c r="V48" s="59"/>
      <c r="W48" s="59"/>
      <c r="X48" s="59">
        <f t="shared" ref="X48" si="88">R48+U48</f>
        <v>13276</v>
      </c>
      <c r="Y48" s="59">
        <f t="shared" ref="Y48" si="89">S48+V48</f>
        <v>14604</v>
      </c>
      <c r="Z48" s="59">
        <f t="shared" ref="Z48" si="90">T48+W48</f>
        <v>16064</v>
      </c>
    </row>
    <row r="49" spans="1:26" s="6" customFormat="1" ht="20.25" hidden="1" x14ac:dyDescent="0.25">
      <c r="A49" s="12"/>
      <c r="B49" s="72"/>
      <c r="C49" s="73"/>
      <c r="D49" s="188" t="s">
        <v>23</v>
      </c>
      <c r="E49" s="194" t="s">
        <v>123</v>
      </c>
      <c r="F49" s="90">
        <f t="shared" ref="F49:N49" si="91">F50+F51</f>
        <v>2406</v>
      </c>
      <c r="G49" s="90">
        <f t="shared" si="91"/>
        <v>2502</v>
      </c>
      <c r="H49" s="90">
        <f t="shared" si="91"/>
        <v>2602</v>
      </c>
      <c r="I49" s="90">
        <f t="shared" si="91"/>
        <v>0</v>
      </c>
      <c r="J49" s="90">
        <f t="shared" si="91"/>
        <v>0</v>
      </c>
      <c r="K49" s="90">
        <f t="shared" si="91"/>
        <v>0</v>
      </c>
      <c r="L49" s="60">
        <f t="shared" si="91"/>
        <v>2406</v>
      </c>
      <c r="M49" s="60">
        <f t="shared" si="91"/>
        <v>2502</v>
      </c>
      <c r="N49" s="60">
        <f t="shared" si="91"/>
        <v>2602</v>
      </c>
      <c r="O49" s="60">
        <f t="shared" ref="O49:T49" si="92">O50+O51</f>
        <v>0</v>
      </c>
      <c r="P49" s="60">
        <f t="shared" si="92"/>
        <v>0</v>
      </c>
      <c r="Q49" s="60">
        <f t="shared" si="92"/>
        <v>0</v>
      </c>
      <c r="R49" s="60">
        <f t="shared" si="92"/>
        <v>2406</v>
      </c>
      <c r="S49" s="60">
        <f t="shared" si="92"/>
        <v>2502</v>
      </c>
      <c r="T49" s="60">
        <f t="shared" si="92"/>
        <v>2602</v>
      </c>
      <c r="U49" s="60">
        <f t="shared" ref="U49:Z49" si="93">U50+U51</f>
        <v>0</v>
      </c>
      <c r="V49" s="60">
        <f t="shared" si="93"/>
        <v>0</v>
      </c>
      <c r="W49" s="60">
        <f t="shared" si="93"/>
        <v>0</v>
      </c>
      <c r="X49" s="60">
        <f t="shared" si="93"/>
        <v>2406</v>
      </c>
      <c r="Y49" s="60">
        <f t="shared" si="93"/>
        <v>2502</v>
      </c>
      <c r="Z49" s="60">
        <f t="shared" si="93"/>
        <v>2602</v>
      </c>
    </row>
    <row r="50" spans="1:26" s="95" customFormat="1" ht="20.25" hidden="1" x14ac:dyDescent="0.25">
      <c r="A50" s="16">
        <v>182</v>
      </c>
      <c r="B50" s="93"/>
      <c r="C50" s="94"/>
      <c r="D50" s="52" t="s">
        <v>24</v>
      </c>
      <c r="E50" s="196" t="s">
        <v>124</v>
      </c>
      <c r="F50" s="88">
        <v>355</v>
      </c>
      <c r="G50" s="88">
        <v>369</v>
      </c>
      <c r="H50" s="88">
        <v>384</v>
      </c>
      <c r="I50" s="88"/>
      <c r="J50" s="88"/>
      <c r="K50" s="88"/>
      <c r="L50" s="59">
        <f t="shared" si="7"/>
        <v>355</v>
      </c>
      <c r="M50" s="59">
        <f t="shared" si="7"/>
        <v>369</v>
      </c>
      <c r="N50" s="59">
        <f t="shared" si="7"/>
        <v>384</v>
      </c>
      <c r="O50" s="59"/>
      <c r="P50" s="59"/>
      <c r="Q50" s="59"/>
      <c r="R50" s="59">
        <f t="shared" ref="R50:R51" si="94">L50+O50</f>
        <v>355</v>
      </c>
      <c r="S50" s="59">
        <f t="shared" ref="S50:S51" si="95">M50+P50</f>
        <v>369</v>
      </c>
      <c r="T50" s="59">
        <f t="shared" ref="T50:T51" si="96">N50+Q50</f>
        <v>384</v>
      </c>
      <c r="U50" s="59"/>
      <c r="V50" s="59"/>
      <c r="W50" s="59"/>
      <c r="X50" s="59">
        <f t="shared" ref="X50:X51" si="97">R50+U50</f>
        <v>355</v>
      </c>
      <c r="Y50" s="59">
        <f t="shared" ref="Y50:Y51" si="98">S50+V50</f>
        <v>369</v>
      </c>
      <c r="Z50" s="59">
        <f t="shared" ref="Z50:Z51" si="99">T50+W50</f>
        <v>384</v>
      </c>
    </row>
    <row r="51" spans="1:26" s="95" customFormat="1" ht="20.25" hidden="1" x14ac:dyDescent="0.25">
      <c r="A51" s="16">
        <v>182</v>
      </c>
      <c r="B51" s="93"/>
      <c r="C51" s="94"/>
      <c r="D51" s="52" t="s">
        <v>25</v>
      </c>
      <c r="E51" s="196" t="s">
        <v>125</v>
      </c>
      <c r="F51" s="88">
        <v>2051</v>
      </c>
      <c r="G51" s="88">
        <v>2133</v>
      </c>
      <c r="H51" s="88">
        <v>2218</v>
      </c>
      <c r="I51" s="88"/>
      <c r="J51" s="88"/>
      <c r="K51" s="88"/>
      <c r="L51" s="59">
        <f t="shared" si="7"/>
        <v>2051</v>
      </c>
      <c r="M51" s="59">
        <f t="shared" si="7"/>
        <v>2133</v>
      </c>
      <c r="N51" s="59">
        <f t="shared" si="7"/>
        <v>2218</v>
      </c>
      <c r="O51" s="59"/>
      <c r="P51" s="59"/>
      <c r="Q51" s="59"/>
      <c r="R51" s="59">
        <f t="shared" si="94"/>
        <v>2051</v>
      </c>
      <c r="S51" s="59">
        <f t="shared" si="95"/>
        <v>2133</v>
      </c>
      <c r="T51" s="59">
        <f t="shared" si="96"/>
        <v>2218</v>
      </c>
      <c r="U51" s="59"/>
      <c r="V51" s="59"/>
      <c r="W51" s="59"/>
      <c r="X51" s="59">
        <f t="shared" si="97"/>
        <v>2051</v>
      </c>
      <c r="Y51" s="59">
        <f t="shared" si="98"/>
        <v>2133</v>
      </c>
      <c r="Z51" s="59">
        <f t="shared" si="99"/>
        <v>2218</v>
      </c>
    </row>
    <row r="52" spans="1:26" s="7" customFormat="1" ht="20.25" hidden="1" x14ac:dyDescent="0.25">
      <c r="A52" s="12"/>
      <c r="B52" s="72"/>
      <c r="C52" s="73"/>
      <c r="D52" s="52" t="s">
        <v>26</v>
      </c>
      <c r="E52" s="194" t="s">
        <v>126</v>
      </c>
      <c r="F52" s="90">
        <f t="shared" ref="F52:N52" si="100">F53+F55</f>
        <v>39156</v>
      </c>
      <c r="G52" s="90">
        <f t="shared" si="100"/>
        <v>39156</v>
      </c>
      <c r="H52" s="90">
        <f t="shared" si="100"/>
        <v>39156</v>
      </c>
      <c r="I52" s="90">
        <f t="shared" si="100"/>
        <v>0</v>
      </c>
      <c r="J52" s="90">
        <f t="shared" si="100"/>
        <v>0</v>
      </c>
      <c r="K52" s="90">
        <f t="shared" si="100"/>
        <v>0</v>
      </c>
      <c r="L52" s="60">
        <f t="shared" si="100"/>
        <v>39156</v>
      </c>
      <c r="M52" s="60">
        <f t="shared" si="100"/>
        <v>39156</v>
      </c>
      <c r="N52" s="60">
        <f t="shared" si="100"/>
        <v>39156</v>
      </c>
      <c r="O52" s="60">
        <f t="shared" ref="O52:T52" si="101">O53+O55</f>
        <v>0</v>
      </c>
      <c r="P52" s="60">
        <f t="shared" si="101"/>
        <v>0</v>
      </c>
      <c r="Q52" s="60">
        <f t="shared" si="101"/>
        <v>0</v>
      </c>
      <c r="R52" s="60">
        <f t="shared" si="101"/>
        <v>39156</v>
      </c>
      <c r="S52" s="60">
        <f t="shared" si="101"/>
        <v>39156</v>
      </c>
      <c r="T52" s="60">
        <f t="shared" si="101"/>
        <v>39156</v>
      </c>
      <c r="U52" s="60">
        <f t="shared" ref="U52:Z52" si="102">U53+U55</f>
        <v>0</v>
      </c>
      <c r="V52" s="60">
        <f t="shared" si="102"/>
        <v>0</v>
      </c>
      <c r="W52" s="60">
        <f t="shared" si="102"/>
        <v>0</v>
      </c>
      <c r="X52" s="60">
        <f t="shared" si="102"/>
        <v>39156</v>
      </c>
      <c r="Y52" s="60">
        <f t="shared" si="102"/>
        <v>39156</v>
      </c>
      <c r="Z52" s="60">
        <f t="shared" si="102"/>
        <v>39156</v>
      </c>
    </row>
    <row r="53" spans="1:26" s="7" customFormat="1" ht="20.25" hidden="1" x14ac:dyDescent="0.25">
      <c r="A53" s="12"/>
      <c r="B53" s="72"/>
      <c r="C53" s="73"/>
      <c r="D53" s="52" t="s">
        <v>27</v>
      </c>
      <c r="E53" s="194" t="s">
        <v>127</v>
      </c>
      <c r="F53" s="90">
        <f t="shared" ref="F53:Z53" si="103">F54</f>
        <v>31949</v>
      </c>
      <c r="G53" s="90">
        <f t="shared" si="103"/>
        <v>31949</v>
      </c>
      <c r="H53" s="90">
        <f t="shared" si="103"/>
        <v>31949</v>
      </c>
      <c r="I53" s="90">
        <f t="shared" si="103"/>
        <v>0</v>
      </c>
      <c r="J53" s="90">
        <f t="shared" si="103"/>
        <v>0</v>
      </c>
      <c r="K53" s="90">
        <f t="shared" si="103"/>
        <v>0</v>
      </c>
      <c r="L53" s="60">
        <f t="shared" si="103"/>
        <v>31949</v>
      </c>
      <c r="M53" s="60">
        <f t="shared" si="103"/>
        <v>31949</v>
      </c>
      <c r="N53" s="60">
        <f t="shared" si="103"/>
        <v>31949</v>
      </c>
      <c r="O53" s="60">
        <f t="shared" si="103"/>
        <v>0</v>
      </c>
      <c r="P53" s="60">
        <f t="shared" si="103"/>
        <v>0</v>
      </c>
      <c r="Q53" s="60">
        <f t="shared" si="103"/>
        <v>0</v>
      </c>
      <c r="R53" s="60">
        <f t="shared" si="103"/>
        <v>31949</v>
      </c>
      <c r="S53" s="60">
        <f t="shared" si="103"/>
        <v>31949</v>
      </c>
      <c r="T53" s="60">
        <f t="shared" si="103"/>
        <v>31949</v>
      </c>
      <c r="U53" s="60">
        <f t="shared" si="103"/>
        <v>0</v>
      </c>
      <c r="V53" s="60">
        <f t="shared" si="103"/>
        <v>0</v>
      </c>
      <c r="W53" s="60">
        <f t="shared" si="103"/>
        <v>0</v>
      </c>
      <c r="X53" s="60">
        <f t="shared" si="103"/>
        <v>31949</v>
      </c>
      <c r="Y53" s="60">
        <f t="shared" si="103"/>
        <v>31949</v>
      </c>
      <c r="Z53" s="60">
        <f t="shared" si="103"/>
        <v>31949</v>
      </c>
    </row>
    <row r="54" spans="1:26" s="95" customFormat="1" ht="37.5" hidden="1" x14ac:dyDescent="0.25">
      <c r="A54" s="12">
        <v>182</v>
      </c>
      <c r="B54" s="72"/>
      <c r="C54" s="73"/>
      <c r="D54" s="52" t="s">
        <v>28</v>
      </c>
      <c r="E54" s="192" t="s">
        <v>128</v>
      </c>
      <c r="F54" s="90">
        <v>31949</v>
      </c>
      <c r="G54" s="90">
        <v>31949</v>
      </c>
      <c r="H54" s="90">
        <v>31949</v>
      </c>
      <c r="I54" s="90"/>
      <c r="J54" s="90"/>
      <c r="K54" s="90"/>
      <c r="L54" s="60">
        <f t="shared" si="7"/>
        <v>31949</v>
      </c>
      <c r="M54" s="60">
        <f t="shared" si="7"/>
        <v>31949</v>
      </c>
      <c r="N54" s="60">
        <f t="shared" si="7"/>
        <v>31949</v>
      </c>
      <c r="O54" s="60"/>
      <c r="P54" s="60"/>
      <c r="Q54" s="60"/>
      <c r="R54" s="60">
        <f t="shared" ref="R54" si="104">L54+O54</f>
        <v>31949</v>
      </c>
      <c r="S54" s="60">
        <f t="shared" ref="S54" si="105">M54+P54</f>
        <v>31949</v>
      </c>
      <c r="T54" s="60">
        <f t="shared" ref="T54" si="106">N54+Q54</f>
        <v>31949</v>
      </c>
      <c r="U54" s="60"/>
      <c r="V54" s="60"/>
      <c r="W54" s="60"/>
      <c r="X54" s="60">
        <f t="shared" ref="X54" si="107">R54+U54</f>
        <v>31949</v>
      </c>
      <c r="Y54" s="60">
        <f t="shared" ref="Y54" si="108">S54+V54</f>
        <v>31949</v>
      </c>
      <c r="Z54" s="60">
        <f t="shared" ref="Z54" si="109">T54+W54</f>
        <v>31949</v>
      </c>
    </row>
    <row r="55" spans="1:26" s="7" customFormat="1" ht="20.25" hidden="1" x14ac:dyDescent="0.25">
      <c r="A55" s="12"/>
      <c r="B55" s="72"/>
      <c r="C55" s="73"/>
      <c r="D55" s="52" t="s">
        <v>29</v>
      </c>
      <c r="E55" s="194" t="s">
        <v>129</v>
      </c>
      <c r="F55" s="90">
        <f t="shared" ref="F55:Z55" si="110">F56</f>
        <v>7207</v>
      </c>
      <c r="G55" s="90">
        <f t="shared" si="110"/>
        <v>7207</v>
      </c>
      <c r="H55" s="90">
        <f t="shared" si="110"/>
        <v>7207</v>
      </c>
      <c r="I55" s="90">
        <f t="shared" si="110"/>
        <v>0</v>
      </c>
      <c r="J55" s="90">
        <f t="shared" si="110"/>
        <v>0</v>
      </c>
      <c r="K55" s="90">
        <f t="shared" si="110"/>
        <v>0</v>
      </c>
      <c r="L55" s="60">
        <f t="shared" si="110"/>
        <v>7207</v>
      </c>
      <c r="M55" s="60">
        <f t="shared" si="110"/>
        <v>7207</v>
      </c>
      <c r="N55" s="60">
        <f t="shared" si="110"/>
        <v>7207</v>
      </c>
      <c r="O55" s="60">
        <f t="shared" si="110"/>
        <v>0</v>
      </c>
      <c r="P55" s="60">
        <f t="shared" si="110"/>
        <v>0</v>
      </c>
      <c r="Q55" s="60">
        <f t="shared" si="110"/>
        <v>0</v>
      </c>
      <c r="R55" s="60">
        <f t="shared" si="110"/>
        <v>7207</v>
      </c>
      <c r="S55" s="60">
        <f t="shared" si="110"/>
        <v>7207</v>
      </c>
      <c r="T55" s="60">
        <f t="shared" si="110"/>
        <v>7207</v>
      </c>
      <c r="U55" s="60">
        <f t="shared" si="110"/>
        <v>0</v>
      </c>
      <c r="V55" s="60">
        <f t="shared" si="110"/>
        <v>0</v>
      </c>
      <c r="W55" s="60">
        <f t="shared" si="110"/>
        <v>0</v>
      </c>
      <c r="X55" s="60">
        <f t="shared" si="110"/>
        <v>7207</v>
      </c>
      <c r="Y55" s="60">
        <f t="shared" si="110"/>
        <v>7207</v>
      </c>
      <c r="Z55" s="60">
        <f t="shared" si="110"/>
        <v>7207</v>
      </c>
    </row>
    <row r="56" spans="1:26" s="7" customFormat="1" ht="37.5" hidden="1" x14ac:dyDescent="0.25">
      <c r="A56" s="12">
        <v>182</v>
      </c>
      <c r="B56" s="72"/>
      <c r="C56" s="73"/>
      <c r="D56" s="52" t="s">
        <v>30</v>
      </c>
      <c r="E56" s="192" t="s">
        <v>130</v>
      </c>
      <c r="F56" s="88">
        <v>7207</v>
      </c>
      <c r="G56" s="88">
        <v>7207</v>
      </c>
      <c r="H56" s="88">
        <v>7207</v>
      </c>
      <c r="I56" s="88"/>
      <c r="J56" s="88"/>
      <c r="K56" s="88"/>
      <c r="L56" s="59">
        <f t="shared" si="7"/>
        <v>7207</v>
      </c>
      <c r="M56" s="59">
        <f t="shared" si="7"/>
        <v>7207</v>
      </c>
      <c r="N56" s="59">
        <f t="shared" si="7"/>
        <v>7207</v>
      </c>
      <c r="O56" s="59"/>
      <c r="P56" s="59"/>
      <c r="Q56" s="59"/>
      <c r="R56" s="59">
        <f t="shared" ref="R56" si="111">L56+O56</f>
        <v>7207</v>
      </c>
      <c r="S56" s="59">
        <f t="shared" ref="S56" si="112">M56+P56</f>
        <v>7207</v>
      </c>
      <c r="T56" s="59">
        <f t="shared" ref="T56" si="113">N56+Q56</f>
        <v>7207</v>
      </c>
      <c r="U56" s="59"/>
      <c r="V56" s="59"/>
      <c r="W56" s="59"/>
      <c r="X56" s="59">
        <f t="shared" ref="X56" si="114">R56+U56</f>
        <v>7207</v>
      </c>
      <c r="Y56" s="59">
        <f t="shared" ref="Y56" si="115">S56+V56</f>
        <v>7207</v>
      </c>
      <c r="Z56" s="59">
        <f t="shared" ref="Z56" si="116">T56+W56</f>
        <v>7207</v>
      </c>
    </row>
    <row r="57" spans="1:26" s="7" customFormat="1" ht="20.25" hidden="1" x14ac:dyDescent="0.25">
      <c r="A57" s="12"/>
      <c r="B57" s="72"/>
      <c r="C57" s="73"/>
      <c r="D57" s="52" t="s">
        <v>31</v>
      </c>
      <c r="E57" s="193" t="s">
        <v>131</v>
      </c>
      <c r="F57" s="175">
        <f>F58+F60+F61</f>
        <v>8656</v>
      </c>
      <c r="G57" s="175">
        <f>G58+G60+G61</f>
        <v>9001</v>
      </c>
      <c r="H57" s="175">
        <f>H58+H60+H61</f>
        <v>9360</v>
      </c>
      <c r="I57" s="175">
        <f t="shared" ref="I57:N57" si="117">I58+I60+I61</f>
        <v>0</v>
      </c>
      <c r="J57" s="175">
        <f t="shared" si="117"/>
        <v>0</v>
      </c>
      <c r="K57" s="175">
        <f t="shared" si="117"/>
        <v>0</v>
      </c>
      <c r="L57" s="187">
        <f>L58+L60+L61</f>
        <v>8656</v>
      </c>
      <c r="M57" s="187">
        <f t="shared" si="117"/>
        <v>9001</v>
      </c>
      <c r="N57" s="187">
        <f t="shared" si="117"/>
        <v>9360</v>
      </c>
      <c r="O57" s="187">
        <f t="shared" ref="O57:Q57" si="118">O58+O60+O61</f>
        <v>0</v>
      </c>
      <c r="P57" s="187">
        <f t="shared" si="118"/>
        <v>0</v>
      </c>
      <c r="Q57" s="187">
        <f t="shared" si="118"/>
        <v>0</v>
      </c>
      <c r="R57" s="187">
        <f>R58+R60+R61</f>
        <v>8656</v>
      </c>
      <c r="S57" s="187">
        <f t="shared" ref="S57:W57" si="119">S58+S60+S61</f>
        <v>9001</v>
      </c>
      <c r="T57" s="187">
        <f t="shared" si="119"/>
        <v>9360</v>
      </c>
      <c r="U57" s="187">
        <f t="shared" si="119"/>
        <v>0</v>
      </c>
      <c r="V57" s="187">
        <f t="shared" si="119"/>
        <v>0</v>
      </c>
      <c r="W57" s="187">
        <f t="shared" si="119"/>
        <v>0</v>
      </c>
      <c r="X57" s="187">
        <f>X58+X60+X61</f>
        <v>8656</v>
      </c>
      <c r="Y57" s="187">
        <f t="shared" ref="Y57:Z57" si="120">Y58+Y60+Y61</f>
        <v>9001</v>
      </c>
      <c r="Z57" s="187">
        <f t="shared" si="120"/>
        <v>9360</v>
      </c>
    </row>
    <row r="58" spans="1:26" s="7" customFormat="1" ht="37.5" hidden="1" x14ac:dyDescent="0.25">
      <c r="A58" s="12"/>
      <c r="B58" s="72"/>
      <c r="C58" s="73"/>
      <c r="D58" s="188" t="s">
        <v>32</v>
      </c>
      <c r="E58" s="194" t="s">
        <v>239</v>
      </c>
      <c r="F58" s="90">
        <f>F59</f>
        <v>8626</v>
      </c>
      <c r="G58" s="90">
        <f>G59</f>
        <v>8971</v>
      </c>
      <c r="H58" s="90">
        <f>H59</f>
        <v>9330</v>
      </c>
      <c r="I58" s="90">
        <f t="shared" ref="I58:Z58" si="121">I59</f>
        <v>0</v>
      </c>
      <c r="J58" s="90">
        <f t="shared" si="121"/>
        <v>0</v>
      </c>
      <c r="K58" s="90">
        <f t="shared" si="121"/>
        <v>0</v>
      </c>
      <c r="L58" s="60">
        <f t="shared" si="121"/>
        <v>8626</v>
      </c>
      <c r="M58" s="60">
        <f t="shared" si="121"/>
        <v>8971</v>
      </c>
      <c r="N58" s="60">
        <f t="shared" si="121"/>
        <v>9330</v>
      </c>
      <c r="O58" s="60">
        <f t="shared" si="121"/>
        <v>0</v>
      </c>
      <c r="P58" s="60">
        <f t="shared" si="121"/>
        <v>0</v>
      </c>
      <c r="Q58" s="60">
        <f t="shared" si="121"/>
        <v>0</v>
      </c>
      <c r="R58" s="60">
        <f t="shared" si="121"/>
        <v>8626</v>
      </c>
      <c r="S58" s="60">
        <f t="shared" si="121"/>
        <v>8971</v>
      </c>
      <c r="T58" s="60">
        <f t="shared" si="121"/>
        <v>9330</v>
      </c>
      <c r="U58" s="60">
        <f t="shared" si="121"/>
        <v>0</v>
      </c>
      <c r="V58" s="60">
        <f t="shared" si="121"/>
        <v>0</v>
      </c>
      <c r="W58" s="60">
        <f t="shared" si="121"/>
        <v>0</v>
      </c>
      <c r="X58" s="60">
        <f t="shared" si="121"/>
        <v>8626</v>
      </c>
      <c r="Y58" s="60">
        <f t="shared" si="121"/>
        <v>8971</v>
      </c>
      <c r="Z58" s="60">
        <f t="shared" si="121"/>
        <v>9330</v>
      </c>
    </row>
    <row r="59" spans="1:26" s="7" customFormat="1" ht="37.5" hidden="1" x14ac:dyDescent="0.25">
      <c r="A59" s="12">
        <v>182</v>
      </c>
      <c r="B59" s="72"/>
      <c r="C59" s="73"/>
      <c r="D59" s="52" t="s">
        <v>33</v>
      </c>
      <c r="E59" s="192" t="s">
        <v>240</v>
      </c>
      <c r="F59" s="88">
        <v>8626</v>
      </c>
      <c r="G59" s="88">
        <v>8971</v>
      </c>
      <c r="H59" s="88">
        <v>9330</v>
      </c>
      <c r="I59" s="88"/>
      <c r="J59" s="88"/>
      <c r="K59" s="88"/>
      <c r="L59" s="59">
        <f t="shared" si="7"/>
        <v>8626</v>
      </c>
      <c r="M59" s="59">
        <f t="shared" si="7"/>
        <v>8971</v>
      </c>
      <c r="N59" s="59">
        <f t="shared" si="7"/>
        <v>9330</v>
      </c>
      <c r="O59" s="59"/>
      <c r="P59" s="59"/>
      <c r="Q59" s="59"/>
      <c r="R59" s="59">
        <f t="shared" ref="R59:R60" si="122">L59+O59</f>
        <v>8626</v>
      </c>
      <c r="S59" s="59">
        <f t="shared" ref="S59:S60" si="123">M59+P59</f>
        <v>8971</v>
      </c>
      <c r="T59" s="59">
        <f t="shared" ref="T59:T60" si="124">N59+Q59</f>
        <v>9330</v>
      </c>
      <c r="U59" s="59"/>
      <c r="V59" s="59"/>
      <c r="W59" s="59"/>
      <c r="X59" s="59">
        <f t="shared" ref="X59:X60" si="125">R59+U59</f>
        <v>8626</v>
      </c>
      <c r="Y59" s="59">
        <f t="shared" ref="Y59:Y60" si="126">S59+V59</f>
        <v>8971</v>
      </c>
      <c r="Z59" s="59">
        <f t="shared" ref="Z59:Z60" si="127">T59+W59</f>
        <v>9330</v>
      </c>
    </row>
    <row r="60" spans="1:26" s="7" customFormat="1" ht="56.25" hidden="1" customHeight="1" x14ac:dyDescent="0.25">
      <c r="A60" s="12"/>
      <c r="B60" s="72"/>
      <c r="C60" s="73"/>
      <c r="D60" s="86" t="s">
        <v>241</v>
      </c>
      <c r="E60" s="87" t="s">
        <v>242</v>
      </c>
      <c r="F60" s="88"/>
      <c r="G60" s="88"/>
      <c r="H60" s="88"/>
      <c r="I60" s="88"/>
      <c r="J60" s="88"/>
      <c r="K60" s="88"/>
      <c r="L60" s="59">
        <f t="shared" si="7"/>
        <v>0</v>
      </c>
      <c r="M60" s="59">
        <f t="shared" si="7"/>
        <v>0</v>
      </c>
      <c r="N60" s="59">
        <f t="shared" si="7"/>
        <v>0</v>
      </c>
      <c r="O60" s="59"/>
      <c r="P60" s="59"/>
      <c r="Q60" s="59"/>
      <c r="R60" s="59">
        <f t="shared" si="122"/>
        <v>0</v>
      </c>
      <c r="S60" s="59">
        <f t="shared" si="123"/>
        <v>0</v>
      </c>
      <c r="T60" s="59">
        <f t="shared" si="124"/>
        <v>0</v>
      </c>
      <c r="U60" s="59"/>
      <c r="V60" s="59"/>
      <c r="W60" s="59"/>
      <c r="X60" s="59">
        <f t="shared" si="125"/>
        <v>0</v>
      </c>
      <c r="Y60" s="59">
        <f t="shared" si="126"/>
        <v>0</v>
      </c>
      <c r="Z60" s="59">
        <f t="shared" si="127"/>
        <v>0</v>
      </c>
    </row>
    <row r="61" spans="1:26" s="6" customFormat="1" ht="37.5" hidden="1" x14ac:dyDescent="0.25">
      <c r="A61" s="12"/>
      <c r="B61" s="72"/>
      <c r="C61" s="73"/>
      <c r="D61" s="188" t="s">
        <v>34</v>
      </c>
      <c r="E61" s="197" t="s">
        <v>132</v>
      </c>
      <c r="F61" s="90">
        <f>F62+F64</f>
        <v>30</v>
      </c>
      <c r="G61" s="90">
        <f>G62+G64</f>
        <v>30</v>
      </c>
      <c r="H61" s="90">
        <f>H62+H64</f>
        <v>30</v>
      </c>
      <c r="I61" s="90">
        <f t="shared" ref="I61:N61" si="128">I62+I64</f>
        <v>0</v>
      </c>
      <c r="J61" s="90">
        <f t="shared" si="128"/>
        <v>0</v>
      </c>
      <c r="K61" s="90">
        <f t="shared" si="128"/>
        <v>0</v>
      </c>
      <c r="L61" s="60">
        <f t="shared" si="128"/>
        <v>30</v>
      </c>
      <c r="M61" s="60">
        <f t="shared" si="128"/>
        <v>30</v>
      </c>
      <c r="N61" s="60">
        <f t="shared" si="128"/>
        <v>30</v>
      </c>
      <c r="O61" s="60">
        <f t="shared" ref="O61:T61" si="129">O62+O64</f>
        <v>0</v>
      </c>
      <c r="P61" s="60">
        <f t="shared" si="129"/>
        <v>0</v>
      </c>
      <c r="Q61" s="60">
        <f t="shared" si="129"/>
        <v>0</v>
      </c>
      <c r="R61" s="60">
        <f t="shared" si="129"/>
        <v>30</v>
      </c>
      <c r="S61" s="60">
        <f t="shared" si="129"/>
        <v>30</v>
      </c>
      <c r="T61" s="60">
        <f t="shared" si="129"/>
        <v>30</v>
      </c>
      <c r="U61" s="60">
        <f t="shared" ref="U61:Z61" si="130">U62+U64</f>
        <v>0</v>
      </c>
      <c r="V61" s="60">
        <f t="shared" si="130"/>
        <v>0</v>
      </c>
      <c r="W61" s="60">
        <f t="shared" si="130"/>
        <v>0</v>
      </c>
      <c r="X61" s="60">
        <f t="shared" si="130"/>
        <v>30</v>
      </c>
      <c r="Y61" s="60">
        <f t="shared" si="130"/>
        <v>30</v>
      </c>
      <c r="Z61" s="60">
        <f t="shared" si="130"/>
        <v>30</v>
      </c>
    </row>
    <row r="62" spans="1:26" s="6" customFormat="1" ht="20.25" hidden="1" x14ac:dyDescent="0.25">
      <c r="A62" s="12"/>
      <c r="B62" s="72"/>
      <c r="C62" s="73"/>
      <c r="D62" s="52" t="s">
        <v>35</v>
      </c>
      <c r="E62" s="194" t="s">
        <v>133</v>
      </c>
      <c r="F62" s="88">
        <f t="shared" ref="F62:Z62" si="131">F63</f>
        <v>25</v>
      </c>
      <c r="G62" s="88">
        <f t="shared" si="131"/>
        <v>25</v>
      </c>
      <c r="H62" s="88">
        <f t="shared" si="131"/>
        <v>25</v>
      </c>
      <c r="I62" s="88">
        <f t="shared" si="131"/>
        <v>0</v>
      </c>
      <c r="J62" s="88">
        <f t="shared" si="131"/>
        <v>0</v>
      </c>
      <c r="K62" s="88">
        <f t="shared" si="131"/>
        <v>0</v>
      </c>
      <c r="L62" s="59">
        <f t="shared" si="131"/>
        <v>25</v>
      </c>
      <c r="M62" s="59">
        <f t="shared" si="131"/>
        <v>25</v>
      </c>
      <c r="N62" s="59">
        <f t="shared" si="131"/>
        <v>25</v>
      </c>
      <c r="O62" s="59">
        <f t="shared" si="131"/>
        <v>0</v>
      </c>
      <c r="P62" s="59">
        <f t="shared" si="131"/>
        <v>0</v>
      </c>
      <c r="Q62" s="59">
        <f t="shared" si="131"/>
        <v>0</v>
      </c>
      <c r="R62" s="59">
        <f t="shared" si="131"/>
        <v>25</v>
      </c>
      <c r="S62" s="59">
        <f t="shared" si="131"/>
        <v>25</v>
      </c>
      <c r="T62" s="59">
        <f t="shared" si="131"/>
        <v>25</v>
      </c>
      <c r="U62" s="59">
        <f t="shared" si="131"/>
        <v>0</v>
      </c>
      <c r="V62" s="59">
        <f t="shared" si="131"/>
        <v>0</v>
      </c>
      <c r="W62" s="59">
        <f t="shared" si="131"/>
        <v>0</v>
      </c>
      <c r="X62" s="59">
        <f t="shared" si="131"/>
        <v>25</v>
      </c>
      <c r="Y62" s="59">
        <f t="shared" si="131"/>
        <v>25</v>
      </c>
      <c r="Z62" s="59">
        <f t="shared" si="131"/>
        <v>25</v>
      </c>
    </row>
    <row r="63" spans="1:26" s="6" customFormat="1" ht="56.25" hidden="1" x14ac:dyDescent="0.25">
      <c r="A63" s="12">
        <v>900</v>
      </c>
      <c r="B63" s="72"/>
      <c r="C63" s="73"/>
      <c r="D63" s="52" t="s">
        <v>363</v>
      </c>
      <c r="E63" s="192" t="s">
        <v>364</v>
      </c>
      <c r="F63" s="88">
        <v>25</v>
      </c>
      <c r="G63" s="88">
        <v>25</v>
      </c>
      <c r="H63" s="88">
        <v>25</v>
      </c>
      <c r="I63" s="88"/>
      <c r="J63" s="88"/>
      <c r="K63" s="88"/>
      <c r="L63" s="59">
        <f t="shared" si="7"/>
        <v>25</v>
      </c>
      <c r="M63" s="59">
        <f t="shared" si="7"/>
        <v>25</v>
      </c>
      <c r="N63" s="59">
        <f t="shared" si="7"/>
        <v>25</v>
      </c>
      <c r="O63" s="59"/>
      <c r="P63" s="59"/>
      <c r="Q63" s="59"/>
      <c r="R63" s="59">
        <f t="shared" ref="R63" si="132">L63+O63</f>
        <v>25</v>
      </c>
      <c r="S63" s="59">
        <f t="shared" ref="S63" si="133">M63+P63</f>
        <v>25</v>
      </c>
      <c r="T63" s="59">
        <f t="shared" ref="T63" si="134">N63+Q63</f>
        <v>25</v>
      </c>
      <c r="U63" s="59"/>
      <c r="V63" s="59"/>
      <c r="W63" s="59"/>
      <c r="X63" s="59">
        <f t="shared" ref="X63" si="135">R63+U63</f>
        <v>25</v>
      </c>
      <c r="Y63" s="59">
        <f t="shared" ref="Y63" si="136">S63+V63</f>
        <v>25</v>
      </c>
      <c r="Z63" s="59">
        <f t="shared" ref="Z63" si="137">T63+W63</f>
        <v>25</v>
      </c>
    </row>
    <row r="64" spans="1:26" s="6" customFormat="1" ht="56.25" hidden="1" x14ac:dyDescent="0.25">
      <c r="A64" s="12"/>
      <c r="B64" s="72"/>
      <c r="C64" s="73"/>
      <c r="D64" s="52" t="s">
        <v>36</v>
      </c>
      <c r="E64" s="194" t="s">
        <v>134</v>
      </c>
      <c r="F64" s="90">
        <f>F65</f>
        <v>5</v>
      </c>
      <c r="G64" s="90">
        <f>G65</f>
        <v>5</v>
      </c>
      <c r="H64" s="90">
        <f>H65</f>
        <v>5</v>
      </c>
      <c r="I64" s="90">
        <f t="shared" ref="I64:Z64" si="138">I65</f>
        <v>0</v>
      </c>
      <c r="J64" s="90">
        <f t="shared" si="138"/>
        <v>0</v>
      </c>
      <c r="K64" s="90">
        <f t="shared" si="138"/>
        <v>0</v>
      </c>
      <c r="L64" s="60">
        <f t="shared" si="138"/>
        <v>5</v>
      </c>
      <c r="M64" s="60">
        <f t="shared" si="138"/>
        <v>5</v>
      </c>
      <c r="N64" s="60">
        <f t="shared" si="138"/>
        <v>5</v>
      </c>
      <c r="O64" s="60">
        <f t="shared" si="138"/>
        <v>0</v>
      </c>
      <c r="P64" s="60">
        <f t="shared" si="138"/>
        <v>0</v>
      </c>
      <c r="Q64" s="60">
        <f t="shared" si="138"/>
        <v>0</v>
      </c>
      <c r="R64" s="60">
        <f t="shared" si="138"/>
        <v>5</v>
      </c>
      <c r="S64" s="60">
        <f t="shared" si="138"/>
        <v>5</v>
      </c>
      <c r="T64" s="60">
        <f t="shared" si="138"/>
        <v>5</v>
      </c>
      <c r="U64" s="60">
        <f t="shared" si="138"/>
        <v>0</v>
      </c>
      <c r="V64" s="60">
        <f t="shared" si="138"/>
        <v>0</v>
      </c>
      <c r="W64" s="60">
        <f t="shared" si="138"/>
        <v>0</v>
      </c>
      <c r="X64" s="60">
        <f t="shared" si="138"/>
        <v>5</v>
      </c>
      <c r="Y64" s="60">
        <f t="shared" si="138"/>
        <v>5</v>
      </c>
      <c r="Z64" s="60">
        <f t="shared" si="138"/>
        <v>5</v>
      </c>
    </row>
    <row r="65" spans="1:26" s="6" customFormat="1" ht="99.75" hidden="1" customHeight="1" x14ac:dyDescent="0.25">
      <c r="A65" s="12">
        <v>919</v>
      </c>
      <c r="B65" s="72"/>
      <c r="C65" s="73"/>
      <c r="D65" s="52" t="s">
        <v>354</v>
      </c>
      <c r="E65" s="192" t="s">
        <v>355</v>
      </c>
      <c r="F65" s="88">
        <v>5</v>
      </c>
      <c r="G65" s="88">
        <v>5</v>
      </c>
      <c r="H65" s="88">
        <v>5</v>
      </c>
      <c r="I65" s="88"/>
      <c r="J65" s="88"/>
      <c r="K65" s="88"/>
      <c r="L65" s="59">
        <f t="shared" si="7"/>
        <v>5</v>
      </c>
      <c r="M65" s="59">
        <f t="shared" si="7"/>
        <v>5</v>
      </c>
      <c r="N65" s="59">
        <f t="shared" si="7"/>
        <v>5</v>
      </c>
      <c r="O65" s="59"/>
      <c r="P65" s="59"/>
      <c r="Q65" s="59"/>
      <c r="R65" s="59">
        <f t="shared" ref="R65" si="139">L65+O65</f>
        <v>5</v>
      </c>
      <c r="S65" s="59">
        <f t="shared" ref="S65" si="140">M65+P65</f>
        <v>5</v>
      </c>
      <c r="T65" s="59">
        <f t="shared" ref="T65" si="141">N65+Q65</f>
        <v>5</v>
      </c>
      <c r="U65" s="59"/>
      <c r="V65" s="59"/>
      <c r="W65" s="59"/>
      <c r="X65" s="59">
        <f t="shared" ref="X65" si="142">R65+U65</f>
        <v>5</v>
      </c>
      <c r="Y65" s="59">
        <f t="shared" ref="Y65" si="143">S65+V65</f>
        <v>5</v>
      </c>
      <c r="Z65" s="59">
        <f t="shared" ref="Z65" si="144">T65+W65</f>
        <v>5</v>
      </c>
    </row>
    <row r="66" spans="1:26" s="97" customFormat="1" ht="30.75" hidden="1" customHeight="1" x14ac:dyDescent="0.25">
      <c r="A66" s="96"/>
      <c r="B66" s="79"/>
      <c r="C66" s="80"/>
      <c r="D66" s="52"/>
      <c r="E66" s="186" t="s">
        <v>243</v>
      </c>
      <c r="F66" s="175">
        <f>F67+F92+F100+F114+F128+F210+F212</f>
        <v>84094</v>
      </c>
      <c r="G66" s="175">
        <f t="shared" ref="G66:T66" si="145">G67+G92+G100+G114+G128+G210+G212</f>
        <v>83621</v>
      </c>
      <c r="H66" s="175">
        <f t="shared" si="145"/>
        <v>83706</v>
      </c>
      <c r="I66" s="175">
        <f t="shared" si="145"/>
        <v>0</v>
      </c>
      <c r="J66" s="175">
        <f t="shared" si="145"/>
        <v>0</v>
      </c>
      <c r="K66" s="175">
        <f t="shared" si="145"/>
        <v>0</v>
      </c>
      <c r="L66" s="187">
        <f>L67+L92+L100+L114+L128+L210+L212</f>
        <v>84094</v>
      </c>
      <c r="M66" s="187">
        <f t="shared" si="145"/>
        <v>83621</v>
      </c>
      <c r="N66" s="187">
        <f t="shared" si="145"/>
        <v>83706</v>
      </c>
      <c r="O66" s="187">
        <f t="shared" si="145"/>
        <v>282.5</v>
      </c>
      <c r="P66" s="187">
        <f t="shared" si="145"/>
        <v>0</v>
      </c>
      <c r="Q66" s="187">
        <f t="shared" si="145"/>
        <v>0</v>
      </c>
      <c r="R66" s="187">
        <f t="shared" si="145"/>
        <v>84376.5</v>
      </c>
      <c r="S66" s="187">
        <f t="shared" si="145"/>
        <v>83621</v>
      </c>
      <c r="T66" s="187">
        <f t="shared" si="145"/>
        <v>83706</v>
      </c>
      <c r="U66" s="187">
        <f t="shared" ref="U66:Z66" si="146">U67+U92+U100+U114+U128+U210+U212</f>
        <v>0</v>
      </c>
      <c r="V66" s="187">
        <f t="shared" si="146"/>
        <v>0</v>
      </c>
      <c r="W66" s="187">
        <f t="shared" si="146"/>
        <v>0</v>
      </c>
      <c r="X66" s="187">
        <f t="shared" si="146"/>
        <v>84376.5</v>
      </c>
      <c r="Y66" s="187">
        <f t="shared" si="146"/>
        <v>83621</v>
      </c>
      <c r="Z66" s="187">
        <f t="shared" si="146"/>
        <v>83706</v>
      </c>
    </row>
    <row r="67" spans="1:26" s="6" customFormat="1" ht="37.5" hidden="1" x14ac:dyDescent="0.25">
      <c r="A67" s="17"/>
      <c r="B67" s="72"/>
      <c r="C67" s="73"/>
      <c r="D67" s="188" t="s">
        <v>37</v>
      </c>
      <c r="E67" s="198" t="s">
        <v>136</v>
      </c>
      <c r="F67" s="175">
        <f t="shared" ref="F67:N67" si="147">F68+F70+F85+F88</f>
        <v>64133</v>
      </c>
      <c r="G67" s="175">
        <f t="shared" si="147"/>
        <v>64133</v>
      </c>
      <c r="H67" s="175">
        <f t="shared" si="147"/>
        <v>64133</v>
      </c>
      <c r="I67" s="175">
        <f t="shared" si="147"/>
        <v>0</v>
      </c>
      <c r="J67" s="175">
        <f t="shared" si="147"/>
        <v>0</v>
      </c>
      <c r="K67" s="175">
        <f t="shared" si="147"/>
        <v>0</v>
      </c>
      <c r="L67" s="187">
        <f t="shared" si="147"/>
        <v>64133</v>
      </c>
      <c r="M67" s="187">
        <f t="shared" si="147"/>
        <v>64133</v>
      </c>
      <c r="N67" s="187">
        <f t="shared" si="147"/>
        <v>64133</v>
      </c>
      <c r="O67" s="187">
        <f t="shared" ref="O67:T67" si="148">O68+O70+O85+O88</f>
        <v>0</v>
      </c>
      <c r="P67" s="187">
        <f t="shared" si="148"/>
        <v>0</v>
      </c>
      <c r="Q67" s="187">
        <f t="shared" si="148"/>
        <v>0</v>
      </c>
      <c r="R67" s="187">
        <f t="shared" si="148"/>
        <v>64133</v>
      </c>
      <c r="S67" s="187">
        <f t="shared" si="148"/>
        <v>64133</v>
      </c>
      <c r="T67" s="187">
        <f t="shared" si="148"/>
        <v>64133</v>
      </c>
      <c r="U67" s="187">
        <f t="shared" ref="U67:Z67" si="149">U68+U70+U85+U88</f>
        <v>0</v>
      </c>
      <c r="V67" s="187">
        <f t="shared" si="149"/>
        <v>0</v>
      </c>
      <c r="W67" s="187">
        <f t="shared" si="149"/>
        <v>0</v>
      </c>
      <c r="X67" s="187">
        <f t="shared" si="149"/>
        <v>64133</v>
      </c>
      <c r="Y67" s="187">
        <f t="shared" si="149"/>
        <v>64133</v>
      </c>
      <c r="Z67" s="187">
        <f t="shared" si="149"/>
        <v>64133</v>
      </c>
    </row>
    <row r="68" spans="1:26" s="83" customFormat="1" ht="29.25" hidden="1" customHeight="1" x14ac:dyDescent="0.25">
      <c r="A68" s="12">
        <v>900</v>
      </c>
      <c r="B68" s="72"/>
      <c r="C68" s="73"/>
      <c r="D68" s="89" t="s">
        <v>38</v>
      </c>
      <c r="E68" s="87" t="s">
        <v>137</v>
      </c>
      <c r="F68" s="88"/>
      <c r="G68" s="88"/>
      <c r="H68" s="88"/>
      <c r="I68" s="88"/>
      <c r="J68" s="88"/>
      <c r="K68" s="88"/>
      <c r="L68" s="59">
        <f t="shared" si="7"/>
        <v>0</v>
      </c>
      <c r="M68" s="59">
        <f t="shared" si="7"/>
        <v>0</v>
      </c>
      <c r="N68" s="59">
        <f t="shared" si="7"/>
        <v>0</v>
      </c>
      <c r="O68" s="59"/>
      <c r="P68" s="59"/>
      <c r="Q68" s="59"/>
      <c r="R68" s="59">
        <f t="shared" ref="R68:R69" si="150">L68+O68</f>
        <v>0</v>
      </c>
      <c r="S68" s="59">
        <f t="shared" ref="S68:S69" si="151">M68+P68</f>
        <v>0</v>
      </c>
      <c r="T68" s="59">
        <f t="shared" ref="T68:T69" si="152">N68+Q68</f>
        <v>0</v>
      </c>
      <c r="U68" s="59"/>
      <c r="V68" s="59"/>
      <c r="W68" s="59"/>
      <c r="X68" s="59">
        <f t="shared" ref="X68:X69" si="153">R68+U68</f>
        <v>0</v>
      </c>
      <c r="Y68" s="59">
        <f t="shared" ref="Y68:Y69" si="154">S68+V68</f>
        <v>0</v>
      </c>
      <c r="Z68" s="59">
        <f t="shared" ref="Z68:Z69" si="155">T68+W68</f>
        <v>0</v>
      </c>
    </row>
    <row r="69" spans="1:26" s="83" customFormat="1" ht="36" hidden="1" customHeight="1" x14ac:dyDescent="0.25">
      <c r="A69" s="12">
        <v>900</v>
      </c>
      <c r="B69" s="72"/>
      <c r="C69" s="73"/>
      <c r="D69" s="86" t="s">
        <v>39</v>
      </c>
      <c r="E69" s="98" t="s">
        <v>138</v>
      </c>
      <c r="F69" s="88"/>
      <c r="G69" s="88"/>
      <c r="H69" s="88"/>
      <c r="I69" s="88"/>
      <c r="J69" s="88"/>
      <c r="K69" s="88"/>
      <c r="L69" s="59">
        <f t="shared" si="7"/>
        <v>0</v>
      </c>
      <c r="M69" s="59">
        <f t="shared" si="7"/>
        <v>0</v>
      </c>
      <c r="N69" s="59">
        <f t="shared" si="7"/>
        <v>0</v>
      </c>
      <c r="O69" s="59"/>
      <c r="P69" s="59"/>
      <c r="Q69" s="59"/>
      <c r="R69" s="59">
        <f t="shared" si="150"/>
        <v>0</v>
      </c>
      <c r="S69" s="59">
        <f t="shared" si="151"/>
        <v>0</v>
      </c>
      <c r="T69" s="59">
        <f t="shared" si="152"/>
        <v>0</v>
      </c>
      <c r="U69" s="59"/>
      <c r="V69" s="59"/>
      <c r="W69" s="59"/>
      <c r="X69" s="59">
        <f t="shared" si="153"/>
        <v>0</v>
      </c>
      <c r="Y69" s="59">
        <f t="shared" si="154"/>
        <v>0</v>
      </c>
      <c r="Z69" s="59">
        <f t="shared" si="155"/>
        <v>0</v>
      </c>
    </row>
    <row r="70" spans="1:26" s="6" customFormat="1" ht="75" hidden="1" x14ac:dyDescent="0.25">
      <c r="A70" s="17"/>
      <c r="B70" s="72"/>
      <c r="C70" s="73"/>
      <c r="D70" s="188" t="s">
        <v>40</v>
      </c>
      <c r="E70" s="197" t="s">
        <v>416</v>
      </c>
      <c r="F70" s="88">
        <f t="shared" ref="F70:N70" si="156">F71+F75+F78+F81</f>
        <v>58029</v>
      </c>
      <c r="G70" s="88">
        <f t="shared" si="156"/>
        <v>58029</v>
      </c>
      <c r="H70" s="88">
        <f t="shared" si="156"/>
        <v>58029</v>
      </c>
      <c r="I70" s="88">
        <f t="shared" si="156"/>
        <v>0</v>
      </c>
      <c r="J70" s="88">
        <f t="shared" si="156"/>
        <v>0</v>
      </c>
      <c r="K70" s="88">
        <f t="shared" si="156"/>
        <v>0</v>
      </c>
      <c r="L70" s="59">
        <f t="shared" si="156"/>
        <v>58029</v>
      </c>
      <c r="M70" s="59">
        <f t="shared" si="156"/>
        <v>58029</v>
      </c>
      <c r="N70" s="59">
        <f t="shared" si="156"/>
        <v>58029</v>
      </c>
      <c r="O70" s="59">
        <f t="shared" ref="O70:T70" si="157">O71+O75+O78+O81</f>
        <v>0</v>
      </c>
      <c r="P70" s="59">
        <f t="shared" si="157"/>
        <v>0</v>
      </c>
      <c r="Q70" s="59">
        <f t="shared" si="157"/>
        <v>0</v>
      </c>
      <c r="R70" s="59">
        <f t="shared" si="157"/>
        <v>58029</v>
      </c>
      <c r="S70" s="59">
        <f t="shared" si="157"/>
        <v>58029</v>
      </c>
      <c r="T70" s="59">
        <f t="shared" si="157"/>
        <v>58029</v>
      </c>
      <c r="U70" s="59">
        <f t="shared" ref="U70:Z70" si="158">U71+U75+U78+U81</f>
        <v>0</v>
      </c>
      <c r="V70" s="59">
        <f t="shared" si="158"/>
        <v>0</v>
      </c>
      <c r="W70" s="59">
        <f t="shared" si="158"/>
        <v>0</v>
      </c>
      <c r="X70" s="59">
        <f t="shared" si="158"/>
        <v>58029</v>
      </c>
      <c r="Y70" s="59">
        <f t="shared" si="158"/>
        <v>58029</v>
      </c>
      <c r="Z70" s="59">
        <f t="shared" si="158"/>
        <v>58029</v>
      </c>
    </row>
    <row r="71" spans="1:26" s="6" customFormat="1" ht="56.25" hidden="1" x14ac:dyDescent="0.25">
      <c r="A71" s="17"/>
      <c r="B71" s="72"/>
      <c r="C71" s="73"/>
      <c r="D71" s="52" t="s">
        <v>41</v>
      </c>
      <c r="E71" s="194" t="s">
        <v>139</v>
      </c>
      <c r="F71" s="90">
        <f t="shared" ref="F71:Z71" si="159">F72</f>
        <v>37252</v>
      </c>
      <c r="G71" s="90">
        <f t="shared" si="159"/>
        <v>37252</v>
      </c>
      <c r="H71" s="90">
        <f t="shared" si="159"/>
        <v>37252</v>
      </c>
      <c r="I71" s="90">
        <f t="shared" si="159"/>
        <v>0</v>
      </c>
      <c r="J71" s="90">
        <f t="shared" si="159"/>
        <v>0</v>
      </c>
      <c r="K71" s="90">
        <f t="shared" si="159"/>
        <v>0</v>
      </c>
      <c r="L71" s="60">
        <f t="shared" si="159"/>
        <v>37252</v>
      </c>
      <c r="M71" s="60">
        <f t="shared" si="159"/>
        <v>37252</v>
      </c>
      <c r="N71" s="60">
        <f t="shared" si="159"/>
        <v>37252</v>
      </c>
      <c r="O71" s="60">
        <f t="shared" si="159"/>
        <v>0</v>
      </c>
      <c r="P71" s="60">
        <f t="shared" si="159"/>
        <v>0</v>
      </c>
      <c r="Q71" s="60">
        <f t="shared" si="159"/>
        <v>0</v>
      </c>
      <c r="R71" s="60">
        <f t="shared" si="159"/>
        <v>37252</v>
      </c>
      <c r="S71" s="60">
        <f t="shared" si="159"/>
        <v>37252</v>
      </c>
      <c r="T71" s="60">
        <f t="shared" si="159"/>
        <v>37252</v>
      </c>
      <c r="U71" s="60">
        <f t="shared" si="159"/>
        <v>0</v>
      </c>
      <c r="V71" s="60">
        <f t="shared" si="159"/>
        <v>0</v>
      </c>
      <c r="W71" s="60">
        <f t="shared" si="159"/>
        <v>0</v>
      </c>
      <c r="X71" s="60">
        <f t="shared" si="159"/>
        <v>37252</v>
      </c>
      <c r="Y71" s="60">
        <f t="shared" si="159"/>
        <v>37252</v>
      </c>
      <c r="Z71" s="60">
        <f t="shared" si="159"/>
        <v>37252</v>
      </c>
    </row>
    <row r="72" spans="1:26" s="6" customFormat="1" ht="75" hidden="1" x14ac:dyDescent="0.25">
      <c r="A72" s="17"/>
      <c r="B72" s="72"/>
      <c r="C72" s="73"/>
      <c r="D72" s="52" t="s">
        <v>42</v>
      </c>
      <c r="E72" s="194" t="s">
        <v>370</v>
      </c>
      <c r="F72" s="88">
        <f>F73+F74</f>
        <v>37252</v>
      </c>
      <c r="G72" s="88">
        <f>G73+G74</f>
        <v>37252</v>
      </c>
      <c r="H72" s="88">
        <f>H73+H74</f>
        <v>37252</v>
      </c>
      <c r="I72" s="88">
        <f t="shared" ref="I72:N72" si="160">I73+I74</f>
        <v>0</v>
      </c>
      <c r="J72" s="88">
        <f t="shared" si="160"/>
        <v>0</v>
      </c>
      <c r="K72" s="88">
        <f t="shared" si="160"/>
        <v>0</v>
      </c>
      <c r="L72" s="59">
        <f t="shared" si="160"/>
        <v>37252</v>
      </c>
      <c r="M72" s="59">
        <f t="shared" si="160"/>
        <v>37252</v>
      </c>
      <c r="N72" s="59">
        <f t="shared" si="160"/>
        <v>37252</v>
      </c>
      <c r="O72" s="59">
        <f t="shared" ref="O72:T72" si="161">O73+O74</f>
        <v>0</v>
      </c>
      <c r="P72" s="59">
        <f t="shared" si="161"/>
        <v>0</v>
      </c>
      <c r="Q72" s="59">
        <f t="shared" si="161"/>
        <v>0</v>
      </c>
      <c r="R72" s="59">
        <f t="shared" si="161"/>
        <v>37252</v>
      </c>
      <c r="S72" s="59">
        <f t="shared" si="161"/>
        <v>37252</v>
      </c>
      <c r="T72" s="59">
        <f t="shared" si="161"/>
        <v>37252</v>
      </c>
      <c r="U72" s="59">
        <f t="shared" ref="U72:Z72" si="162">U73+U74</f>
        <v>0</v>
      </c>
      <c r="V72" s="59">
        <f t="shared" si="162"/>
        <v>0</v>
      </c>
      <c r="W72" s="59">
        <f t="shared" si="162"/>
        <v>0</v>
      </c>
      <c r="X72" s="59">
        <f t="shared" si="162"/>
        <v>37252</v>
      </c>
      <c r="Y72" s="59">
        <f t="shared" si="162"/>
        <v>37252</v>
      </c>
      <c r="Z72" s="59">
        <f t="shared" si="162"/>
        <v>37252</v>
      </c>
    </row>
    <row r="73" spans="1:26" s="6" customFormat="1" ht="94.5" hidden="1" x14ac:dyDescent="0.25">
      <c r="A73" s="12">
        <v>905</v>
      </c>
      <c r="B73" s="72"/>
      <c r="C73" s="73"/>
      <c r="D73" s="52" t="s">
        <v>414</v>
      </c>
      <c r="E73" s="192" t="s">
        <v>571</v>
      </c>
      <c r="F73" s="88">
        <v>37252</v>
      </c>
      <c r="G73" s="88">
        <v>37252</v>
      </c>
      <c r="H73" s="88">
        <v>37252</v>
      </c>
      <c r="I73" s="88"/>
      <c r="J73" s="88"/>
      <c r="K73" s="88"/>
      <c r="L73" s="59">
        <f t="shared" si="7"/>
        <v>37252</v>
      </c>
      <c r="M73" s="59">
        <f t="shared" si="7"/>
        <v>37252</v>
      </c>
      <c r="N73" s="59">
        <f t="shared" si="7"/>
        <v>37252</v>
      </c>
      <c r="O73" s="59"/>
      <c r="P73" s="59"/>
      <c r="Q73" s="59"/>
      <c r="R73" s="59">
        <f t="shared" ref="R73:R74" si="163">L73+O73</f>
        <v>37252</v>
      </c>
      <c r="S73" s="59">
        <f t="shared" ref="S73:S74" si="164">M73+P73</f>
        <v>37252</v>
      </c>
      <c r="T73" s="59">
        <f t="shared" ref="T73:T74" si="165">N73+Q73</f>
        <v>37252</v>
      </c>
      <c r="U73" s="59"/>
      <c r="V73" s="59"/>
      <c r="W73" s="59"/>
      <c r="X73" s="59">
        <f t="shared" ref="X73:X74" si="166">R73+U73</f>
        <v>37252</v>
      </c>
      <c r="Y73" s="59">
        <f t="shared" ref="Y73:Y74" si="167">S73+V73</f>
        <v>37252</v>
      </c>
      <c r="Z73" s="59">
        <f t="shared" ref="Z73:Z74" si="168">T73+W73</f>
        <v>37252</v>
      </c>
    </row>
    <row r="74" spans="1:26" s="6" customFormat="1" ht="75.75" hidden="1" customHeight="1" x14ac:dyDescent="0.25">
      <c r="A74" s="12">
        <v>905</v>
      </c>
      <c r="B74" s="12"/>
      <c r="C74" s="44"/>
      <c r="D74" s="86" t="s">
        <v>415</v>
      </c>
      <c r="E74" s="98" t="s">
        <v>578</v>
      </c>
      <c r="F74" s="88">
        <v>0</v>
      </c>
      <c r="G74" s="88">
        <v>0</v>
      </c>
      <c r="H74" s="88">
        <v>0</v>
      </c>
      <c r="I74" s="88"/>
      <c r="J74" s="88"/>
      <c r="K74" s="88"/>
      <c r="L74" s="88">
        <f t="shared" si="7"/>
        <v>0</v>
      </c>
      <c r="M74" s="88">
        <f t="shared" si="7"/>
        <v>0</v>
      </c>
      <c r="N74" s="88">
        <f t="shared" si="7"/>
        <v>0</v>
      </c>
      <c r="O74" s="88"/>
      <c r="P74" s="88"/>
      <c r="Q74" s="88"/>
      <c r="R74" s="88">
        <f t="shared" si="163"/>
        <v>0</v>
      </c>
      <c r="S74" s="88">
        <f t="shared" si="164"/>
        <v>0</v>
      </c>
      <c r="T74" s="88">
        <f t="shared" si="165"/>
        <v>0</v>
      </c>
      <c r="U74" s="88"/>
      <c r="V74" s="88"/>
      <c r="W74" s="88"/>
      <c r="X74" s="88">
        <f t="shared" si="166"/>
        <v>0</v>
      </c>
      <c r="Y74" s="88">
        <f t="shared" si="167"/>
        <v>0</v>
      </c>
      <c r="Z74" s="88">
        <f t="shared" si="168"/>
        <v>0</v>
      </c>
    </row>
    <row r="75" spans="1:26" s="6" customFormat="1" ht="75" hidden="1" x14ac:dyDescent="0.25">
      <c r="A75" s="17"/>
      <c r="B75" s="72"/>
      <c r="C75" s="73"/>
      <c r="D75" s="52" t="s">
        <v>43</v>
      </c>
      <c r="E75" s="194" t="s">
        <v>140</v>
      </c>
      <c r="F75" s="90">
        <f t="shared" ref="F75:U76" si="169">F76</f>
        <v>2345</v>
      </c>
      <c r="G75" s="90">
        <f t="shared" si="169"/>
        <v>2345</v>
      </c>
      <c r="H75" s="90">
        <f t="shared" si="169"/>
        <v>2345</v>
      </c>
      <c r="I75" s="90">
        <f t="shared" si="169"/>
        <v>0</v>
      </c>
      <c r="J75" s="90">
        <f t="shared" si="169"/>
        <v>0</v>
      </c>
      <c r="K75" s="90">
        <f t="shared" si="169"/>
        <v>0</v>
      </c>
      <c r="L75" s="60">
        <f t="shared" si="169"/>
        <v>2345</v>
      </c>
      <c r="M75" s="60">
        <f t="shared" si="169"/>
        <v>2345</v>
      </c>
      <c r="N75" s="60">
        <f t="shared" si="169"/>
        <v>2345</v>
      </c>
      <c r="O75" s="60">
        <f t="shared" si="169"/>
        <v>0</v>
      </c>
      <c r="P75" s="60">
        <f t="shared" si="169"/>
        <v>0</v>
      </c>
      <c r="Q75" s="60">
        <f t="shared" si="169"/>
        <v>0</v>
      </c>
      <c r="R75" s="60">
        <f t="shared" si="169"/>
        <v>2345</v>
      </c>
      <c r="S75" s="60">
        <f t="shared" si="169"/>
        <v>2345</v>
      </c>
      <c r="T75" s="60">
        <f t="shared" si="169"/>
        <v>2345</v>
      </c>
      <c r="U75" s="60">
        <f t="shared" si="169"/>
        <v>0</v>
      </c>
      <c r="V75" s="60">
        <f t="shared" ref="U75:Z76" si="170">V76</f>
        <v>0</v>
      </c>
      <c r="W75" s="60">
        <f t="shared" si="170"/>
        <v>0</v>
      </c>
      <c r="X75" s="60">
        <f t="shared" si="170"/>
        <v>2345</v>
      </c>
      <c r="Y75" s="60">
        <f t="shared" si="170"/>
        <v>2345</v>
      </c>
      <c r="Z75" s="60">
        <f t="shared" si="170"/>
        <v>2345</v>
      </c>
    </row>
    <row r="76" spans="1:26" s="6" customFormat="1" ht="75" hidden="1" x14ac:dyDescent="0.25">
      <c r="A76" s="17"/>
      <c r="B76" s="72"/>
      <c r="C76" s="73"/>
      <c r="D76" s="52" t="s">
        <v>44</v>
      </c>
      <c r="E76" s="192" t="s">
        <v>141</v>
      </c>
      <c r="F76" s="88">
        <f t="shared" si="169"/>
        <v>2345</v>
      </c>
      <c r="G76" s="88">
        <f t="shared" si="169"/>
        <v>2345</v>
      </c>
      <c r="H76" s="88">
        <f>H77</f>
        <v>2345</v>
      </c>
      <c r="I76" s="88">
        <f t="shared" si="169"/>
        <v>0</v>
      </c>
      <c r="J76" s="88">
        <f t="shared" si="169"/>
        <v>0</v>
      </c>
      <c r="K76" s="88">
        <f t="shared" si="169"/>
        <v>0</v>
      </c>
      <c r="L76" s="59">
        <f t="shared" si="169"/>
        <v>2345</v>
      </c>
      <c r="M76" s="59">
        <f t="shared" si="169"/>
        <v>2345</v>
      </c>
      <c r="N76" s="59">
        <f t="shared" si="169"/>
        <v>2345</v>
      </c>
      <c r="O76" s="59">
        <f t="shared" si="169"/>
        <v>0</v>
      </c>
      <c r="P76" s="59">
        <f t="shared" si="169"/>
        <v>0</v>
      </c>
      <c r="Q76" s="59">
        <f t="shared" si="169"/>
        <v>0</v>
      </c>
      <c r="R76" s="59">
        <f t="shared" si="169"/>
        <v>2345</v>
      </c>
      <c r="S76" s="59">
        <f t="shared" si="169"/>
        <v>2345</v>
      </c>
      <c r="T76" s="59">
        <f t="shared" si="169"/>
        <v>2345</v>
      </c>
      <c r="U76" s="59">
        <f t="shared" si="170"/>
        <v>0</v>
      </c>
      <c r="V76" s="59">
        <f t="shared" si="170"/>
        <v>0</v>
      </c>
      <c r="W76" s="59">
        <f t="shared" si="170"/>
        <v>0</v>
      </c>
      <c r="X76" s="59">
        <f t="shared" si="170"/>
        <v>2345</v>
      </c>
      <c r="Y76" s="59">
        <f t="shared" si="170"/>
        <v>2345</v>
      </c>
      <c r="Z76" s="59">
        <f t="shared" si="170"/>
        <v>2345</v>
      </c>
    </row>
    <row r="77" spans="1:26" s="6" customFormat="1" ht="75" hidden="1" x14ac:dyDescent="0.25">
      <c r="A77" s="12">
        <v>905</v>
      </c>
      <c r="B77" s="72"/>
      <c r="C77" s="73"/>
      <c r="D77" s="52" t="s">
        <v>378</v>
      </c>
      <c r="E77" s="192" t="s">
        <v>572</v>
      </c>
      <c r="F77" s="88">
        <v>2345</v>
      </c>
      <c r="G77" s="88">
        <v>2345</v>
      </c>
      <c r="H77" s="88">
        <v>2345</v>
      </c>
      <c r="I77" s="88"/>
      <c r="J77" s="88"/>
      <c r="K77" s="88"/>
      <c r="L77" s="59">
        <f t="shared" si="7"/>
        <v>2345</v>
      </c>
      <c r="M77" s="59">
        <f t="shared" si="7"/>
        <v>2345</v>
      </c>
      <c r="N77" s="59">
        <f t="shared" si="7"/>
        <v>2345</v>
      </c>
      <c r="O77" s="59"/>
      <c r="P77" s="59"/>
      <c r="Q77" s="59"/>
      <c r="R77" s="59">
        <f t="shared" ref="R77" si="171">L77+O77</f>
        <v>2345</v>
      </c>
      <c r="S77" s="59">
        <f t="shared" ref="S77" si="172">M77+P77</f>
        <v>2345</v>
      </c>
      <c r="T77" s="59">
        <f t="shared" ref="T77" si="173">N77+Q77</f>
        <v>2345</v>
      </c>
      <c r="U77" s="59"/>
      <c r="V77" s="59"/>
      <c r="W77" s="59"/>
      <c r="X77" s="59">
        <f t="shared" ref="X77" si="174">R77+U77</f>
        <v>2345</v>
      </c>
      <c r="Y77" s="59">
        <f t="shared" ref="Y77" si="175">S77+V77</f>
        <v>2345</v>
      </c>
      <c r="Z77" s="59">
        <f t="shared" ref="Z77" si="176">T77+W77</f>
        <v>2345</v>
      </c>
    </row>
    <row r="78" spans="1:26" s="6" customFormat="1" ht="75" hidden="1" x14ac:dyDescent="0.25">
      <c r="A78" s="17"/>
      <c r="B78" s="72"/>
      <c r="C78" s="73"/>
      <c r="D78" s="52" t="s">
        <v>45</v>
      </c>
      <c r="E78" s="194" t="s">
        <v>142</v>
      </c>
      <c r="F78" s="90">
        <f t="shared" ref="F78:U79" si="177">F79</f>
        <v>152</v>
      </c>
      <c r="G78" s="90">
        <f t="shared" si="177"/>
        <v>152</v>
      </c>
      <c r="H78" s="90">
        <f t="shared" si="177"/>
        <v>152</v>
      </c>
      <c r="I78" s="90">
        <f t="shared" si="177"/>
        <v>0</v>
      </c>
      <c r="J78" s="90">
        <f t="shared" si="177"/>
        <v>0</v>
      </c>
      <c r="K78" s="90">
        <f t="shared" si="177"/>
        <v>0</v>
      </c>
      <c r="L78" s="60">
        <f t="shared" si="177"/>
        <v>152</v>
      </c>
      <c r="M78" s="60">
        <f t="shared" si="177"/>
        <v>152</v>
      </c>
      <c r="N78" s="60">
        <f t="shared" si="177"/>
        <v>152</v>
      </c>
      <c r="O78" s="60">
        <f t="shared" si="177"/>
        <v>0</v>
      </c>
      <c r="P78" s="60">
        <f t="shared" si="177"/>
        <v>0</v>
      </c>
      <c r="Q78" s="60">
        <f t="shared" si="177"/>
        <v>0</v>
      </c>
      <c r="R78" s="60">
        <f t="shared" si="177"/>
        <v>152</v>
      </c>
      <c r="S78" s="60">
        <f t="shared" si="177"/>
        <v>152</v>
      </c>
      <c r="T78" s="60">
        <f t="shared" si="177"/>
        <v>152</v>
      </c>
      <c r="U78" s="60">
        <f t="shared" si="177"/>
        <v>0</v>
      </c>
      <c r="V78" s="60">
        <f t="shared" ref="U78:Z79" si="178">V79</f>
        <v>0</v>
      </c>
      <c r="W78" s="60">
        <f t="shared" si="178"/>
        <v>0</v>
      </c>
      <c r="X78" s="60">
        <f t="shared" si="178"/>
        <v>152</v>
      </c>
      <c r="Y78" s="60">
        <f t="shared" si="178"/>
        <v>152</v>
      </c>
      <c r="Z78" s="60">
        <f t="shared" si="178"/>
        <v>152</v>
      </c>
    </row>
    <row r="79" spans="1:26" s="6" customFormat="1" ht="56.25" hidden="1" x14ac:dyDescent="0.25">
      <c r="A79" s="17"/>
      <c r="B79" s="72"/>
      <c r="C79" s="73"/>
      <c r="D79" s="52" t="s">
        <v>46</v>
      </c>
      <c r="E79" s="194" t="s">
        <v>143</v>
      </c>
      <c r="F79" s="90">
        <f t="shared" si="177"/>
        <v>152</v>
      </c>
      <c r="G79" s="90">
        <f t="shared" si="177"/>
        <v>152</v>
      </c>
      <c r="H79" s="90">
        <f t="shared" si="177"/>
        <v>152</v>
      </c>
      <c r="I79" s="90">
        <f t="shared" si="177"/>
        <v>0</v>
      </c>
      <c r="J79" s="90">
        <f t="shared" si="177"/>
        <v>0</v>
      </c>
      <c r="K79" s="90">
        <f t="shared" si="177"/>
        <v>0</v>
      </c>
      <c r="L79" s="60">
        <f t="shared" si="177"/>
        <v>152</v>
      </c>
      <c r="M79" s="60">
        <f t="shared" si="177"/>
        <v>152</v>
      </c>
      <c r="N79" s="60">
        <f t="shared" si="177"/>
        <v>152</v>
      </c>
      <c r="O79" s="60">
        <f t="shared" si="177"/>
        <v>0</v>
      </c>
      <c r="P79" s="60">
        <f t="shared" si="177"/>
        <v>0</v>
      </c>
      <c r="Q79" s="60">
        <f t="shared" si="177"/>
        <v>0</v>
      </c>
      <c r="R79" s="60">
        <f t="shared" si="177"/>
        <v>152</v>
      </c>
      <c r="S79" s="60">
        <f t="shared" si="177"/>
        <v>152</v>
      </c>
      <c r="T79" s="60">
        <f t="shared" si="177"/>
        <v>152</v>
      </c>
      <c r="U79" s="60">
        <f t="shared" si="178"/>
        <v>0</v>
      </c>
      <c r="V79" s="60">
        <f t="shared" si="178"/>
        <v>0</v>
      </c>
      <c r="W79" s="60">
        <f t="shared" si="178"/>
        <v>0</v>
      </c>
      <c r="X79" s="60">
        <f t="shared" si="178"/>
        <v>152</v>
      </c>
      <c r="Y79" s="60">
        <f t="shared" si="178"/>
        <v>152</v>
      </c>
      <c r="Z79" s="60">
        <f t="shared" si="178"/>
        <v>152</v>
      </c>
    </row>
    <row r="80" spans="1:26" s="6" customFormat="1" ht="75" hidden="1" x14ac:dyDescent="0.25">
      <c r="A80" s="12">
        <v>905</v>
      </c>
      <c r="B80" s="72"/>
      <c r="C80" s="73"/>
      <c r="D80" s="52" t="s">
        <v>345</v>
      </c>
      <c r="E80" s="192" t="s">
        <v>573</v>
      </c>
      <c r="F80" s="88">
        <v>152</v>
      </c>
      <c r="G80" s="88">
        <v>152</v>
      </c>
      <c r="H80" s="88">
        <v>152</v>
      </c>
      <c r="I80" s="88"/>
      <c r="J80" s="88"/>
      <c r="K80" s="88"/>
      <c r="L80" s="59">
        <f t="shared" ref="L80:N142" si="179">F80+I80</f>
        <v>152</v>
      </c>
      <c r="M80" s="59">
        <f t="shared" si="179"/>
        <v>152</v>
      </c>
      <c r="N80" s="59">
        <f t="shared" si="179"/>
        <v>152</v>
      </c>
      <c r="O80" s="59"/>
      <c r="P80" s="59"/>
      <c r="Q80" s="59"/>
      <c r="R80" s="59">
        <f t="shared" ref="R80" si="180">L80+O80</f>
        <v>152</v>
      </c>
      <c r="S80" s="59">
        <f t="shared" ref="S80" si="181">M80+P80</f>
        <v>152</v>
      </c>
      <c r="T80" s="59">
        <f t="shared" ref="T80" si="182">N80+Q80</f>
        <v>152</v>
      </c>
      <c r="U80" s="59"/>
      <c r="V80" s="59"/>
      <c r="W80" s="59"/>
      <c r="X80" s="59">
        <f t="shared" ref="X80" si="183">R80+U80</f>
        <v>152</v>
      </c>
      <c r="Y80" s="59">
        <f t="shared" ref="Y80" si="184">S80+V80</f>
        <v>152</v>
      </c>
      <c r="Z80" s="59">
        <f t="shared" ref="Z80" si="185">T80+W80</f>
        <v>152</v>
      </c>
    </row>
    <row r="81" spans="1:26" s="6" customFormat="1" ht="37.5" hidden="1" x14ac:dyDescent="0.25">
      <c r="A81" s="12"/>
      <c r="B81" s="72"/>
      <c r="C81" s="73"/>
      <c r="D81" s="52" t="s">
        <v>47</v>
      </c>
      <c r="E81" s="194" t="s">
        <v>144</v>
      </c>
      <c r="F81" s="90">
        <f t="shared" ref="F81:Z81" si="186">F82</f>
        <v>18280</v>
      </c>
      <c r="G81" s="90">
        <f t="shared" si="186"/>
        <v>18280</v>
      </c>
      <c r="H81" s="90">
        <f t="shared" si="186"/>
        <v>18280</v>
      </c>
      <c r="I81" s="90">
        <f t="shared" si="186"/>
        <v>0</v>
      </c>
      <c r="J81" s="90">
        <f t="shared" si="186"/>
        <v>0</v>
      </c>
      <c r="K81" s="90">
        <f t="shared" si="186"/>
        <v>0</v>
      </c>
      <c r="L81" s="60">
        <f t="shared" si="186"/>
        <v>18280</v>
      </c>
      <c r="M81" s="60">
        <f t="shared" si="186"/>
        <v>18280</v>
      </c>
      <c r="N81" s="60">
        <f t="shared" si="186"/>
        <v>18280</v>
      </c>
      <c r="O81" s="60">
        <f t="shared" si="186"/>
        <v>0</v>
      </c>
      <c r="P81" s="60">
        <f t="shared" si="186"/>
        <v>0</v>
      </c>
      <c r="Q81" s="60">
        <f t="shared" si="186"/>
        <v>0</v>
      </c>
      <c r="R81" s="60">
        <f t="shared" si="186"/>
        <v>18280</v>
      </c>
      <c r="S81" s="60">
        <f t="shared" si="186"/>
        <v>18280</v>
      </c>
      <c r="T81" s="60">
        <f t="shared" si="186"/>
        <v>18280</v>
      </c>
      <c r="U81" s="60">
        <f t="shared" si="186"/>
        <v>0</v>
      </c>
      <c r="V81" s="60">
        <f t="shared" si="186"/>
        <v>0</v>
      </c>
      <c r="W81" s="60">
        <f t="shared" si="186"/>
        <v>0</v>
      </c>
      <c r="X81" s="60">
        <f t="shared" si="186"/>
        <v>18280</v>
      </c>
      <c r="Y81" s="60">
        <f t="shared" si="186"/>
        <v>18280</v>
      </c>
      <c r="Z81" s="60">
        <f t="shared" si="186"/>
        <v>18280</v>
      </c>
    </row>
    <row r="82" spans="1:26" s="6" customFormat="1" ht="37.5" hidden="1" x14ac:dyDescent="0.25">
      <c r="A82" s="12"/>
      <c r="B82" s="72"/>
      <c r="C82" s="73"/>
      <c r="D82" s="52" t="s">
        <v>48</v>
      </c>
      <c r="E82" s="194" t="s">
        <v>285</v>
      </c>
      <c r="F82" s="90">
        <f t="shared" ref="F82:N82" si="187">F83+F84</f>
        <v>18280</v>
      </c>
      <c r="G82" s="90">
        <f t="shared" si="187"/>
        <v>18280</v>
      </c>
      <c r="H82" s="90">
        <f t="shared" si="187"/>
        <v>18280</v>
      </c>
      <c r="I82" s="90">
        <f t="shared" si="187"/>
        <v>0</v>
      </c>
      <c r="J82" s="90">
        <f t="shared" si="187"/>
        <v>0</v>
      </c>
      <c r="K82" s="90">
        <f t="shared" si="187"/>
        <v>0</v>
      </c>
      <c r="L82" s="60">
        <f t="shared" si="187"/>
        <v>18280</v>
      </c>
      <c r="M82" s="60">
        <f t="shared" si="187"/>
        <v>18280</v>
      </c>
      <c r="N82" s="60">
        <f t="shared" si="187"/>
        <v>18280</v>
      </c>
      <c r="O82" s="60">
        <f t="shared" ref="O82:T82" si="188">O83+O84</f>
        <v>0</v>
      </c>
      <c r="P82" s="60">
        <f t="shared" si="188"/>
        <v>0</v>
      </c>
      <c r="Q82" s="60">
        <f t="shared" si="188"/>
        <v>0</v>
      </c>
      <c r="R82" s="60">
        <f t="shared" si="188"/>
        <v>18280</v>
      </c>
      <c r="S82" s="60">
        <f t="shared" si="188"/>
        <v>18280</v>
      </c>
      <c r="T82" s="60">
        <f t="shared" si="188"/>
        <v>18280</v>
      </c>
      <c r="U82" s="60">
        <f t="shared" ref="U82:Z82" si="189">U83+U84</f>
        <v>0</v>
      </c>
      <c r="V82" s="60">
        <f t="shared" si="189"/>
        <v>0</v>
      </c>
      <c r="W82" s="60">
        <f t="shared" si="189"/>
        <v>0</v>
      </c>
      <c r="X82" s="60">
        <f t="shared" si="189"/>
        <v>18280</v>
      </c>
      <c r="Y82" s="60">
        <f t="shared" si="189"/>
        <v>18280</v>
      </c>
      <c r="Z82" s="60">
        <f t="shared" si="189"/>
        <v>18280</v>
      </c>
    </row>
    <row r="83" spans="1:26" s="6" customFormat="1" ht="37.5" hidden="1" x14ac:dyDescent="0.25">
      <c r="A83" s="12">
        <v>905</v>
      </c>
      <c r="B83" s="72"/>
      <c r="C83" s="73"/>
      <c r="D83" s="52" t="s">
        <v>346</v>
      </c>
      <c r="E83" s="192" t="s">
        <v>574</v>
      </c>
      <c r="F83" s="88">
        <v>18280</v>
      </c>
      <c r="G83" s="88">
        <v>18280</v>
      </c>
      <c r="H83" s="88">
        <v>18280</v>
      </c>
      <c r="I83" s="88"/>
      <c r="J83" s="88"/>
      <c r="K83" s="88"/>
      <c r="L83" s="59">
        <f t="shared" si="179"/>
        <v>18280</v>
      </c>
      <c r="M83" s="59">
        <f t="shared" si="179"/>
        <v>18280</v>
      </c>
      <c r="N83" s="59">
        <f t="shared" si="179"/>
        <v>18280</v>
      </c>
      <c r="O83" s="59"/>
      <c r="P83" s="59"/>
      <c r="Q83" s="59"/>
      <c r="R83" s="59">
        <f t="shared" ref="R83:R84" si="190">L83+O83</f>
        <v>18280</v>
      </c>
      <c r="S83" s="59">
        <f t="shared" ref="S83:S84" si="191">M83+P83</f>
        <v>18280</v>
      </c>
      <c r="T83" s="59">
        <f t="shared" ref="T83:T84" si="192">N83+Q83</f>
        <v>18280</v>
      </c>
      <c r="U83" s="59"/>
      <c r="V83" s="59"/>
      <c r="W83" s="59"/>
      <c r="X83" s="59">
        <f t="shared" ref="X83:X84" si="193">R83+U83</f>
        <v>18280</v>
      </c>
      <c r="Y83" s="59">
        <f t="shared" ref="Y83:Y84" si="194">S83+V83</f>
        <v>18280</v>
      </c>
      <c r="Z83" s="59">
        <f t="shared" ref="Z83:Z84" si="195">T83+W83</f>
        <v>18280</v>
      </c>
    </row>
    <row r="84" spans="1:26" s="6" customFormat="1" ht="37.5" hidden="1" customHeight="1" x14ac:dyDescent="0.25">
      <c r="A84" s="12">
        <v>905</v>
      </c>
      <c r="B84" s="12"/>
      <c r="C84" s="44"/>
      <c r="D84" s="86" t="s">
        <v>347</v>
      </c>
      <c r="E84" s="98" t="s">
        <v>348</v>
      </c>
      <c r="F84" s="88">
        <v>0</v>
      </c>
      <c r="G84" s="88">
        <v>0</v>
      </c>
      <c r="H84" s="88">
        <v>0</v>
      </c>
      <c r="I84" s="88"/>
      <c r="J84" s="88"/>
      <c r="K84" s="88"/>
      <c r="L84" s="88">
        <f t="shared" si="179"/>
        <v>0</v>
      </c>
      <c r="M84" s="88">
        <f t="shared" si="179"/>
        <v>0</v>
      </c>
      <c r="N84" s="88">
        <f t="shared" si="179"/>
        <v>0</v>
      </c>
      <c r="O84" s="88"/>
      <c r="P84" s="88"/>
      <c r="Q84" s="88"/>
      <c r="R84" s="88">
        <f t="shared" si="190"/>
        <v>0</v>
      </c>
      <c r="S84" s="88">
        <f t="shared" si="191"/>
        <v>0</v>
      </c>
      <c r="T84" s="88">
        <f t="shared" si="192"/>
        <v>0</v>
      </c>
      <c r="U84" s="88"/>
      <c r="V84" s="88"/>
      <c r="W84" s="88"/>
      <c r="X84" s="88">
        <f t="shared" si="193"/>
        <v>0</v>
      </c>
      <c r="Y84" s="88">
        <f t="shared" si="194"/>
        <v>0</v>
      </c>
      <c r="Z84" s="88">
        <f t="shared" si="195"/>
        <v>0</v>
      </c>
    </row>
    <row r="85" spans="1:26" s="6" customFormat="1" ht="28.5" hidden="1" customHeight="1" x14ac:dyDescent="0.25">
      <c r="A85" s="12"/>
      <c r="B85" s="72"/>
      <c r="C85" s="73"/>
      <c r="D85" s="188" t="s">
        <v>49</v>
      </c>
      <c r="E85" s="194" t="s">
        <v>145</v>
      </c>
      <c r="F85" s="88">
        <f t="shared" ref="F85:U86" si="196">F86</f>
        <v>270</v>
      </c>
      <c r="G85" s="88">
        <f t="shared" si="196"/>
        <v>270</v>
      </c>
      <c r="H85" s="88">
        <f t="shared" si="196"/>
        <v>270</v>
      </c>
      <c r="I85" s="88">
        <f t="shared" si="196"/>
        <v>0</v>
      </c>
      <c r="J85" s="88">
        <f t="shared" si="196"/>
        <v>0</v>
      </c>
      <c r="K85" s="88">
        <f t="shared" si="196"/>
        <v>0</v>
      </c>
      <c r="L85" s="59">
        <f t="shared" si="196"/>
        <v>270</v>
      </c>
      <c r="M85" s="59">
        <f t="shared" si="196"/>
        <v>270</v>
      </c>
      <c r="N85" s="59">
        <f t="shared" si="196"/>
        <v>270</v>
      </c>
      <c r="O85" s="59">
        <f t="shared" si="196"/>
        <v>0</v>
      </c>
      <c r="P85" s="59">
        <f t="shared" si="196"/>
        <v>0</v>
      </c>
      <c r="Q85" s="59">
        <f t="shared" si="196"/>
        <v>0</v>
      </c>
      <c r="R85" s="59">
        <f t="shared" si="196"/>
        <v>270</v>
      </c>
      <c r="S85" s="59">
        <f t="shared" si="196"/>
        <v>270</v>
      </c>
      <c r="T85" s="59">
        <f t="shared" si="196"/>
        <v>270</v>
      </c>
      <c r="U85" s="59">
        <f t="shared" si="196"/>
        <v>0</v>
      </c>
      <c r="V85" s="59">
        <f t="shared" ref="U85:Z86" si="197">V86</f>
        <v>0</v>
      </c>
      <c r="W85" s="59">
        <f t="shared" si="197"/>
        <v>0</v>
      </c>
      <c r="X85" s="59">
        <f t="shared" si="197"/>
        <v>270</v>
      </c>
      <c r="Y85" s="59">
        <f t="shared" si="197"/>
        <v>270</v>
      </c>
      <c r="Z85" s="59">
        <f t="shared" si="197"/>
        <v>270</v>
      </c>
    </row>
    <row r="86" spans="1:26" s="6" customFormat="1" ht="37.5" hidden="1" x14ac:dyDescent="0.25">
      <c r="A86" s="12"/>
      <c r="B86" s="72"/>
      <c r="C86" s="73"/>
      <c r="D86" s="52" t="s">
        <v>50</v>
      </c>
      <c r="E86" s="194" t="s">
        <v>146</v>
      </c>
      <c r="F86" s="88">
        <f t="shared" si="196"/>
        <v>270</v>
      </c>
      <c r="G86" s="88">
        <f t="shared" si="196"/>
        <v>270</v>
      </c>
      <c r="H86" s="88">
        <f t="shared" si="196"/>
        <v>270</v>
      </c>
      <c r="I86" s="88">
        <f t="shared" si="196"/>
        <v>0</v>
      </c>
      <c r="J86" s="88">
        <f t="shared" si="196"/>
        <v>0</v>
      </c>
      <c r="K86" s="88">
        <f t="shared" si="196"/>
        <v>0</v>
      </c>
      <c r="L86" s="59">
        <f t="shared" si="196"/>
        <v>270</v>
      </c>
      <c r="M86" s="59">
        <f t="shared" si="196"/>
        <v>270</v>
      </c>
      <c r="N86" s="59">
        <f t="shared" si="196"/>
        <v>270</v>
      </c>
      <c r="O86" s="59">
        <f t="shared" si="196"/>
        <v>0</v>
      </c>
      <c r="P86" s="59">
        <f t="shared" si="196"/>
        <v>0</v>
      </c>
      <c r="Q86" s="59">
        <f t="shared" si="196"/>
        <v>0</v>
      </c>
      <c r="R86" s="59">
        <f t="shared" si="196"/>
        <v>270</v>
      </c>
      <c r="S86" s="59">
        <f t="shared" si="196"/>
        <v>270</v>
      </c>
      <c r="T86" s="59">
        <f t="shared" si="196"/>
        <v>270</v>
      </c>
      <c r="U86" s="59">
        <f t="shared" si="197"/>
        <v>0</v>
      </c>
      <c r="V86" s="59">
        <f t="shared" si="197"/>
        <v>0</v>
      </c>
      <c r="W86" s="59">
        <f t="shared" si="197"/>
        <v>0</v>
      </c>
      <c r="X86" s="59">
        <f t="shared" si="197"/>
        <v>270</v>
      </c>
      <c r="Y86" s="59">
        <f t="shared" si="197"/>
        <v>270</v>
      </c>
      <c r="Z86" s="59">
        <f t="shared" si="197"/>
        <v>270</v>
      </c>
    </row>
    <row r="87" spans="1:26" s="6" customFormat="1" ht="63" hidden="1" customHeight="1" x14ac:dyDescent="0.25">
      <c r="A87" s="12">
        <v>905</v>
      </c>
      <c r="B87" s="72"/>
      <c r="C87" s="73"/>
      <c r="D87" s="52" t="s">
        <v>51</v>
      </c>
      <c r="E87" s="192" t="s">
        <v>147</v>
      </c>
      <c r="F87" s="88">
        <v>270</v>
      </c>
      <c r="G87" s="88">
        <v>270</v>
      </c>
      <c r="H87" s="88">
        <v>270</v>
      </c>
      <c r="I87" s="88"/>
      <c r="J87" s="88"/>
      <c r="K87" s="88"/>
      <c r="L87" s="59">
        <f t="shared" si="179"/>
        <v>270</v>
      </c>
      <c r="M87" s="59">
        <f t="shared" si="179"/>
        <v>270</v>
      </c>
      <c r="N87" s="59">
        <f t="shared" si="179"/>
        <v>270</v>
      </c>
      <c r="O87" s="59"/>
      <c r="P87" s="59"/>
      <c r="Q87" s="59"/>
      <c r="R87" s="59">
        <f t="shared" ref="R87" si="198">L87+O87</f>
        <v>270</v>
      </c>
      <c r="S87" s="59">
        <f t="shared" ref="S87" si="199">M87+P87</f>
        <v>270</v>
      </c>
      <c r="T87" s="59">
        <f t="shared" ref="T87" si="200">N87+Q87</f>
        <v>270</v>
      </c>
      <c r="U87" s="59"/>
      <c r="V87" s="59"/>
      <c r="W87" s="59"/>
      <c r="X87" s="59">
        <f t="shared" ref="X87" si="201">R87+U87</f>
        <v>270</v>
      </c>
      <c r="Y87" s="59">
        <f t="shared" ref="Y87" si="202">S87+V87</f>
        <v>270</v>
      </c>
      <c r="Z87" s="59">
        <f t="shared" ref="Z87" si="203">T87+W87</f>
        <v>270</v>
      </c>
    </row>
    <row r="88" spans="1:26" s="6" customFormat="1" ht="75" hidden="1" x14ac:dyDescent="0.25">
      <c r="A88" s="17"/>
      <c r="B88" s="72"/>
      <c r="C88" s="73"/>
      <c r="D88" s="188" t="s">
        <v>52</v>
      </c>
      <c r="E88" s="197" t="s">
        <v>390</v>
      </c>
      <c r="F88" s="88">
        <f t="shared" ref="F88:Z88" si="204">F89</f>
        <v>5834</v>
      </c>
      <c r="G88" s="88">
        <f t="shared" si="204"/>
        <v>5834</v>
      </c>
      <c r="H88" s="88">
        <f t="shared" si="204"/>
        <v>5834</v>
      </c>
      <c r="I88" s="88">
        <f t="shared" si="204"/>
        <v>0</v>
      </c>
      <c r="J88" s="88">
        <f t="shared" si="204"/>
        <v>0</v>
      </c>
      <c r="K88" s="88">
        <f t="shared" si="204"/>
        <v>0</v>
      </c>
      <c r="L88" s="59">
        <f t="shared" si="204"/>
        <v>5834</v>
      </c>
      <c r="M88" s="59">
        <f t="shared" si="204"/>
        <v>5834</v>
      </c>
      <c r="N88" s="59">
        <f t="shared" si="204"/>
        <v>5834</v>
      </c>
      <c r="O88" s="59">
        <f t="shared" si="204"/>
        <v>0</v>
      </c>
      <c r="P88" s="59">
        <f t="shared" si="204"/>
        <v>0</v>
      </c>
      <c r="Q88" s="59">
        <f t="shared" si="204"/>
        <v>0</v>
      </c>
      <c r="R88" s="59">
        <f t="shared" si="204"/>
        <v>5834</v>
      </c>
      <c r="S88" s="59">
        <f t="shared" si="204"/>
        <v>5834</v>
      </c>
      <c r="T88" s="59">
        <f t="shared" si="204"/>
        <v>5834</v>
      </c>
      <c r="U88" s="59">
        <f t="shared" si="204"/>
        <v>0</v>
      </c>
      <c r="V88" s="59">
        <f t="shared" si="204"/>
        <v>0</v>
      </c>
      <c r="W88" s="59">
        <f t="shared" si="204"/>
        <v>0</v>
      </c>
      <c r="X88" s="59">
        <f t="shared" si="204"/>
        <v>5834</v>
      </c>
      <c r="Y88" s="59">
        <f t="shared" si="204"/>
        <v>5834</v>
      </c>
      <c r="Z88" s="59">
        <f t="shared" si="204"/>
        <v>5834</v>
      </c>
    </row>
    <row r="89" spans="1:26" s="6" customFormat="1" ht="75" hidden="1" x14ac:dyDescent="0.25">
      <c r="A89" s="17"/>
      <c r="B89" s="72"/>
      <c r="C89" s="73"/>
      <c r="D89" s="52" t="s">
        <v>53</v>
      </c>
      <c r="E89" s="194" t="s">
        <v>391</v>
      </c>
      <c r="F89" s="90">
        <f t="shared" ref="F89:N89" si="205">F90+F91</f>
        <v>5834</v>
      </c>
      <c r="G89" s="90">
        <f t="shared" si="205"/>
        <v>5834</v>
      </c>
      <c r="H89" s="90">
        <f t="shared" si="205"/>
        <v>5834</v>
      </c>
      <c r="I89" s="90">
        <f t="shared" si="205"/>
        <v>0</v>
      </c>
      <c r="J89" s="90">
        <f t="shared" si="205"/>
        <v>0</v>
      </c>
      <c r="K89" s="90">
        <f t="shared" si="205"/>
        <v>0</v>
      </c>
      <c r="L89" s="60">
        <f t="shared" si="205"/>
        <v>5834</v>
      </c>
      <c r="M89" s="60">
        <f t="shared" si="205"/>
        <v>5834</v>
      </c>
      <c r="N89" s="60">
        <f t="shared" si="205"/>
        <v>5834</v>
      </c>
      <c r="O89" s="60">
        <f t="shared" ref="O89:T89" si="206">O90+O91</f>
        <v>0</v>
      </c>
      <c r="P89" s="60">
        <f t="shared" si="206"/>
        <v>0</v>
      </c>
      <c r="Q89" s="60">
        <f t="shared" si="206"/>
        <v>0</v>
      </c>
      <c r="R89" s="60">
        <f t="shared" si="206"/>
        <v>5834</v>
      </c>
      <c r="S89" s="60">
        <f t="shared" si="206"/>
        <v>5834</v>
      </c>
      <c r="T89" s="60">
        <f t="shared" si="206"/>
        <v>5834</v>
      </c>
      <c r="U89" s="60">
        <f t="shared" ref="U89:Z89" si="207">U90+U91</f>
        <v>0</v>
      </c>
      <c r="V89" s="60">
        <f t="shared" si="207"/>
        <v>0</v>
      </c>
      <c r="W89" s="60">
        <f t="shared" si="207"/>
        <v>0</v>
      </c>
      <c r="X89" s="60">
        <f t="shared" si="207"/>
        <v>5834</v>
      </c>
      <c r="Y89" s="60">
        <f t="shared" si="207"/>
        <v>5834</v>
      </c>
      <c r="Z89" s="60">
        <f t="shared" si="207"/>
        <v>5834</v>
      </c>
    </row>
    <row r="90" spans="1:26" s="6" customFormat="1" ht="96" hidden="1" customHeight="1" x14ac:dyDescent="0.25">
      <c r="A90" s="12">
        <v>905</v>
      </c>
      <c r="B90" s="72"/>
      <c r="C90" s="73"/>
      <c r="D90" s="52" t="s">
        <v>349</v>
      </c>
      <c r="E90" s="192" t="s">
        <v>575</v>
      </c>
      <c r="F90" s="88">
        <v>900</v>
      </c>
      <c r="G90" s="88">
        <v>900</v>
      </c>
      <c r="H90" s="88">
        <v>900</v>
      </c>
      <c r="I90" s="88"/>
      <c r="J90" s="88"/>
      <c r="K90" s="88"/>
      <c r="L90" s="59">
        <f t="shared" si="179"/>
        <v>900</v>
      </c>
      <c r="M90" s="59">
        <f t="shared" si="179"/>
        <v>900</v>
      </c>
      <c r="N90" s="59">
        <f t="shared" si="179"/>
        <v>900</v>
      </c>
      <c r="O90" s="59"/>
      <c r="P90" s="59"/>
      <c r="Q90" s="59"/>
      <c r="R90" s="59">
        <f t="shared" ref="R90:R91" si="208">L90+O90</f>
        <v>900</v>
      </c>
      <c r="S90" s="59">
        <f t="shared" ref="S90:S91" si="209">M90+P90</f>
        <v>900</v>
      </c>
      <c r="T90" s="59">
        <f t="shared" ref="T90:T91" si="210">N90+Q90</f>
        <v>900</v>
      </c>
      <c r="U90" s="59"/>
      <c r="V90" s="59"/>
      <c r="W90" s="59"/>
      <c r="X90" s="59">
        <f t="shared" ref="X90:X91" si="211">R90+U90</f>
        <v>900</v>
      </c>
      <c r="Y90" s="59">
        <f t="shared" ref="Y90:Y91" si="212">S90+V90</f>
        <v>900</v>
      </c>
      <c r="Z90" s="59">
        <f t="shared" ref="Z90:Z91" si="213">T90+W90</f>
        <v>900</v>
      </c>
    </row>
    <row r="91" spans="1:26" s="6" customFormat="1" ht="79.5" hidden="1" customHeight="1" x14ac:dyDescent="0.25">
      <c r="A91" s="12">
        <v>905</v>
      </c>
      <c r="B91" s="72"/>
      <c r="C91" s="73"/>
      <c r="D91" s="52" t="s">
        <v>350</v>
      </c>
      <c r="E91" s="192" t="s">
        <v>428</v>
      </c>
      <c r="F91" s="88">
        <v>4934</v>
      </c>
      <c r="G91" s="88">
        <v>4934</v>
      </c>
      <c r="H91" s="88">
        <v>4934</v>
      </c>
      <c r="I91" s="88"/>
      <c r="J91" s="88"/>
      <c r="K91" s="88"/>
      <c r="L91" s="59">
        <f t="shared" si="179"/>
        <v>4934</v>
      </c>
      <c r="M91" s="59">
        <f t="shared" si="179"/>
        <v>4934</v>
      </c>
      <c r="N91" s="59">
        <f t="shared" si="179"/>
        <v>4934</v>
      </c>
      <c r="O91" s="59"/>
      <c r="P91" s="59"/>
      <c r="Q91" s="59"/>
      <c r="R91" s="59">
        <f t="shared" si="208"/>
        <v>4934</v>
      </c>
      <c r="S91" s="59">
        <f t="shared" si="209"/>
        <v>4934</v>
      </c>
      <c r="T91" s="59">
        <f t="shared" si="210"/>
        <v>4934</v>
      </c>
      <c r="U91" s="59"/>
      <c r="V91" s="59"/>
      <c r="W91" s="59"/>
      <c r="X91" s="59">
        <f t="shared" si="211"/>
        <v>4934</v>
      </c>
      <c r="Y91" s="59">
        <f t="shared" si="212"/>
        <v>4934</v>
      </c>
      <c r="Z91" s="59">
        <f t="shared" si="213"/>
        <v>4934</v>
      </c>
    </row>
    <row r="92" spans="1:26" s="7" customFormat="1" ht="32.25" hidden="1" customHeight="1" x14ac:dyDescent="0.25">
      <c r="A92" s="18"/>
      <c r="B92" s="99"/>
      <c r="C92" s="100"/>
      <c r="D92" s="52" t="s">
        <v>54</v>
      </c>
      <c r="E92" s="193" t="s">
        <v>148</v>
      </c>
      <c r="F92" s="116">
        <f t="shared" ref="F92:Z92" si="214">F93</f>
        <v>2716</v>
      </c>
      <c r="G92" s="116">
        <f t="shared" si="214"/>
        <v>2716</v>
      </c>
      <c r="H92" s="116">
        <f t="shared" si="214"/>
        <v>2716</v>
      </c>
      <c r="I92" s="116">
        <f t="shared" si="214"/>
        <v>0</v>
      </c>
      <c r="J92" s="116">
        <f t="shared" si="214"/>
        <v>0</v>
      </c>
      <c r="K92" s="116">
        <f t="shared" si="214"/>
        <v>0</v>
      </c>
      <c r="L92" s="199">
        <f t="shared" si="214"/>
        <v>2716</v>
      </c>
      <c r="M92" s="199">
        <f t="shared" si="214"/>
        <v>2716</v>
      </c>
      <c r="N92" s="199">
        <f t="shared" si="214"/>
        <v>2716</v>
      </c>
      <c r="O92" s="199">
        <f t="shared" si="214"/>
        <v>0</v>
      </c>
      <c r="P92" s="199">
        <f t="shared" si="214"/>
        <v>0</v>
      </c>
      <c r="Q92" s="199">
        <f t="shared" si="214"/>
        <v>0</v>
      </c>
      <c r="R92" s="199">
        <f t="shared" si="214"/>
        <v>2716</v>
      </c>
      <c r="S92" s="199">
        <f t="shared" si="214"/>
        <v>2716</v>
      </c>
      <c r="T92" s="199">
        <f t="shared" si="214"/>
        <v>2716</v>
      </c>
      <c r="U92" s="199">
        <f t="shared" si="214"/>
        <v>0</v>
      </c>
      <c r="V92" s="199">
        <f t="shared" si="214"/>
        <v>0</v>
      </c>
      <c r="W92" s="199">
        <f t="shared" si="214"/>
        <v>0</v>
      </c>
      <c r="X92" s="199">
        <f t="shared" si="214"/>
        <v>2716</v>
      </c>
      <c r="Y92" s="199">
        <f t="shared" si="214"/>
        <v>2716</v>
      </c>
      <c r="Z92" s="199">
        <f t="shared" si="214"/>
        <v>2716</v>
      </c>
    </row>
    <row r="93" spans="1:26" s="7" customFormat="1" ht="20.25" hidden="1" x14ac:dyDescent="0.25">
      <c r="A93" s="18"/>
      <c r="B93" s="99"/>
      <c r="C93" s="100"/>
      <c r="D93" s="188" t="s">
        <v>55</v>
      </c>
      <c r="E93" s="194" t="s">
        <v>149</v>
      </c>
      <c r="F93" s="90">
        <f t="shared" ref="F93:N93" si="215">F94+F95+F96+F97</f>
        <v>2716</v>
      </c>
      <c r="G93" s="90">
        <f t="shared" si="215"/>
        <v>2716</v>
      </c>
      <c r="H93" s="90">
        <f t="shared" si="215"/>
        <v>2716</v>
      </c>
      <c r="I93" s="90">
        <f t="shared" si="215"/>
        <v>0</v>
      </c>
      <c r="J93" s="90">
        <f t="shared" si="215"/>
        <v>0</v>
      </c>
      <c r="K93" s="90">
        <f t="shared" si="215"/>
        <v>0</v>
      </c>
      <c r="L93" s="60">
        <f t="shared" si="215"/>
        <v>2716</v>
      </c>
      <c r="M93" s="60">
        <f t="shared" si="215"/>
        <v>2716</v>
      </c>
      <c r="N93" s="60">
        <f t="shared" si="215"/>
        <v>2716</v>
      </c>
      <c r="O93" s="60">
        <f t="shared" ref="O93:T93" si="216">O94+O95+O96+O97</f>
        <v>0</v>
      </c>
      <c r="P93" s="60">
        <f t="shared" si="216"/>
        <v>0</v>
      </c>
      <c r="Q93" s="60">
        <f t="shared" si="216"/>
        <v>0</v>
      </c>
      <c r="R93" s="60">
        <f t="shared" si="216"/>
        <v>2716</v>
      </c>
      <c r="S93" s="60">
        <f t="shared" si="216"/>
        <v>2716</v>
      </c>
      <c r="T93" s="60">
        <f t="shared" si="216"/>
        <v>2716</v>
      </c>
      <c r="U93" s="60">
        <f t="shared" ref="U93:Z93" si="217">U94+U95+U96+U97</f>
        <v>0</v>
      </c>
      <c r="V93" s="60">
        <f t="shared" si="217"/>
        <v>0</v>
      </c>
      <c r="W93" s="60">
        <f t="shared" si="217"/>
        <v>0</v>
      </c>
      <c r="X93" s="60">
        <f t="shared" si="217"/>
        <v>2716</v>
      </c>
      <c r="Y93" s="60">
        <f t="shared" si="217"/>
        <v>2716</v>
      </c>
      <c r="Z93" s="60">
        <f t="shared" si="217"/>
        <v>2716</v>
      </c>
    </row>
    <row r="94" spans="1:26" s="7" customFormat="1" ht="27" hidden="1" customHeight="1" x14ac:dyDescent="0.25">
      <c r="A94" s="18" t="s">
        <v>299</v>
      </c>
      <c r="B94" s="99"/>
      <c r="C94" s="100"/>
      <c r="D94" s="52" t="s">
        <v>244</v>
      </c>
      <c r="E94" s="194" t="s">
        <v>150</v>
      </c>
      <c r="F94" s="88">
        <v>921</v>
      </c>
      <c r="G94" s="88">
        <v>921</v>
      </c>
      <c r="H94" s="88">
        <v>921</v>
      </c>
      <c r="I94" s="88"/>
      <c r="J94" s="88"/>
      <c r="K94" s="88"/>
      <c r="L94" s="59">
        <f t="shared" si="179"/>
        <v>921</v>
      </c>
      <c r="M94" s="59">
        <f t="shared" si="179"/>
        <v>921</v>
      </c>
      <c r="N94" s="59">
        <f t="shared" si="179"/>
        <v>921</v>
      </c>
      <c r="O94" s="59"/>
      <c r="P94" s="59"/>
      <c r="Q94" s="59"/>
      <c r="R94" s="59">
        <f t="shared" ref="R94:R96" si="218">L94+O94</f>
        <v>921</v>
      </c>
      <c r="S94" s="59">
        <f t="shared" ref="S94:S96" si="219">M94+P94</f>
        <v>921</v>
      </c>
      <c r="T94" s="59">
        <f t="shared" ref="T94:T96" si="220">N94+Q94</f>
        <v>921</v>
      </c>
      <c r="U94" s="59"/>
      <c r="V94" s="59"/>
      <c r="W94" s="59"/>
      <c r="X94" s="59">
        <f t="shared" ref="X94:X96" si="221">R94+U94</f>
        <v>921</v>
      </c>
      <c r="Y94" s="59">
        <f t="shared" ref="Y94:Y96" si="222">S94+V94</f>
        <v>921</v>
      </c>
      <c r="Z94" s="59">
        <f t="shared" ref="Z94:Z96" si="223">T94+W94</f>
        <v>921</v>
      </c>
    </row>
    <row r="95" spans="1:26" s="7" customFormat="1" ht="18.75" hidden="1" customHeight="1" x14ac:dyDescent="0.25">
      <c r="A95" s="18" t="s">
        <v>299</v>
      </c>
      <c r="B95" s="18"/>
      <c r="C95" s="101"/>
      <c r="D95" s="86" t="s">
        <v>56</v>
      </c>
      <c r="E95" s="87" t="s">
        <v>151</v>
      </c>
      <c r="F95" s="88"/>
      <c r="G95" s="88"/>
      <c r="H95" s="88"/>
      <c r="I95" s="88"/>
      <c r="J95" s="88"/>
      <c r="K95" s="88"/>
      <c r="L95" s="88">
        <f t="shared" si="179"/>
        <v>0</v>
      </c>
      <c r="M95" s="88">
        <f t="shared" si="179"/>
        <v>0</v>
      </c>
      <c r="N95" s="88">
        <f t="shared" si="179"/>
        <v>0</v>
      </c>
      <c r="O95" s="88"/>
      <c r="P95" s="88"/>
      <c r="Q95" s="88"/>
      <c r="R95" s="88">
        <f t="shared" si="218"/>
        <v>0</v>
      </c>
      <c r="S95" s="88">
        <f t="shared" si="219"/>
        <v>0</v>
      </c>
      <c r="T95" s="88">
        <f t="shared" si="220"/>
        <v>0</v>
      </c>
      <c r="U95" s="88"/>
      <c r="V95" s="88"/>
      <c r="W95" s="88"/>
      <c r="X95" s="88">
        <f t="shared" si="221"/>
        <v>0</v>
      </c>
      <c r="Y95" s="88">
        <f t="shared" si="222"/>
        <v>0</v>
      </c>
      <c r="Z95" s="88">
        <f t="shared" si="223"/>
        <v>0</v>
      </c>
    </row>
    <row r="96" spans="1:26" s="6" customFormat="1" ht="20.25" hidden="1" x14ac:dyDescent="0.25">
      <c r="A96" s="18" t="s">
        <v>299</v>
      </c>
      <c r="B96" s="99"/>
      <c r="C96" s="100"/>
      <c r="D96" s="52" t="s">
        <v>245</v>
      </c>
      <c r="E96" s="194" t="s">
        <v>152</v>
      </c>
      <c r="F96" s="88">
        <v>296</v>
      </c>
      <c r="G96" s="88">
        <v>296</v>
      </c>
      <c r="H96" s="88">
        <v>296</v>
      </c>
      <c r="I96" s="88"/>
      <c r="J96" s="88"/>
      <c r="K96" s="88"/>
      <c r="L96" s="59">
        <f t="shared" si="179"/>
        <v>296</v>
      </c>
      <c r="M96" s="59">
        <f t="shared" si="179"/>
        <v>296</v>
      </c>
      <c r="N96" s="59">
        <f t="shared" si="179"/>
        <v>296</v>
      </c>
      <c r="O96" s="59"/>
      <c r="P96" s="59"/>
      <c r="Q96" s="59"/>
      <c r="R96" s="59">
        <f t="shared" si="218"/>
        <v>296</v>
      </c>
      <c r="S96" s="59">
        <f t="shared" si="219"/>
        <v>296</v>
      </c>
      <c r="T96" s="59">
        <f t="shared" si="220"/>
        <v>296</v>
      </c>
      <c r="U96" s="59"/>
      <c r="V96" s="59"/>
      <c r="W96" s="59"/>
      <c r="X96" s="59">
        <f t="shared" si="221"/>
        <v>296</v>
      </c>
      <c r="Y96" s="59">
        <f t="shared" si="222"/>
        <v>296</v>
      </c>
      <c r="Z96" s="59">
        <f t="shared" si="223"/>
        <v>296</v>
      </c>
    </row>
    <row r="97" spans="1:26" s="7" customFormat="1" ht="20.25" hidden="1" x14ac:dyDescent="0.25">
      <c r="A97" s="18"/>
      <c r="B97" s="99"/>
      <c r="C97" s="100"/>
      <c r="D97" s="52" t="s">
        <v>246</v>
      </c>
      <c r="E97" s="194" t="s">
        <v>153</v>
      </c>
      <c r="F97" s="90">
        <f t="shared" ref="F97:N97" si="224">F98+F99</f>
        <v>1499</v>
      </c>
      <c r="G97" s="90">
        <f t="shared" si="224"/>
        <v>1499</v>
      </c>
      <c r="H97" s="90">
        <f t="shared" si="224"/>
        <v>1499</v>
      </c>
      <c r="I97" s="90">
        <f t="shared" si="224"/>
        <v>0</v>
      </c>
      <c r="J97" s="90">
        <f t="shared" si="224"/>
        <v>0</v>
      </c>
      <c r="K97" s="90">
        <f t="shared" si="224"/>
        <v>0</v>
      </c>
      <c r="L97" s="60">
        <f t="shared" si="224"/>
        <v>1499</v>
      </c>
      <c r="M97" s="60">
        <f t="shared" si="224"/>
        <v>1499</v>
      </c>
      <c r="N97" s="60">
        <f t="shared" si="224"/>
        <v>1499</v>
      </c>
      <c r="O97" s="60">
        <f t="shared" ref="O97:T97" si="225">O98+O99</f>
        <v>0</v>
      </c>
      <c r="P97" s="60">
        <f t="shared" si="225"/>
        <v>0</v>
      </c>
      <c r="Q97" s="60">
        <f t="shared" si="225"/>
        <v>0</v>
      </c>
      <c r="R97" s="60">
        <f t="shared" si="225"/>
        <v>1499</v>
      </c>
      <c r="S97" s="60">
        <f t="shared" si="225"/>
        <v>1499</v>
      </c>
      <c r="T97" s="60">
        <f t="shared" si="225"/>
        <v>1499</v>
      </c>
      <c r="U97" s="60">
        <f t="shared" ref="U97:Z97" si="226">U98+U99</f>
        <v>0</v>
      </c>
      <c r="V97" s="60">
        <f t="shared" si="226"/>
        <v>0</v>
      </c>
      <c r="W97" s="60">
        <f t="shared" si="226"/>
        <v>0</v>
      </c>
      <c r="X97" s="60">
        <f t="shared" si="226"/>
        <v>1499</v>
      </c>
      <c r="Y97" s="60">
        <f t="shared" si="226"/>
        <v>1499</v>
      </c>
      <c r="Z97" s="60">
        <f t="shared" si="226"/>
        <v>1499</v>
      </c>
    </row>
    <row r="98" spans="1:26" s="7" customFormat="1" ht="20.25" hidden="1" x14ac:dyDescent="0.25">
      <c r="A98" s="18" t="s">
        <v>299</v>
      </c>
      <c r="B98" s="99"/>
      <c r="C98" s="100"/>
      <c r="D98" s="52" t="s">
        <v>247</v>
      </c>
      <c r="E98" s="192" t="s">
        <v>217</v>
      </c>
      <c r="F98" s="88">
        <v>940</v>
      </c>
      <c r="G98" s="88">
        <v>940</v>
      </c>
      <c r="H98" s="88">
        <v>940</v>
      </c>
      <c r="I98" s="88"/>
      <c r="J98" s="88"/>
      <c r="K98" s="88"/>
      <c r="L98" s="59">
        <f t="shared" si="179"/>
        <v>940</v>
      </c>
      <c r="M98" s="59">
        <f t="shared" si="179"/>
        <v>940</v>
      </c>
      <c r="N98" s="59">
        <f t="shared" si="179"/>
        <v>940</v>
      </c>
      <c r="O98" s="59"/>
      <c r="P98" s="59"/>
      <c r="Q98" s="59"/>
      <c r="R98" s="59">
        <f t="shared" ref="R98:R99" si="227">L98+O98</f>
        <v>940</v>
      </c>
      <c r="S98" s="59">
        <f t="shared" ref="S98:S99" si="228">M98+P98</f>
        <v>940</v>
      </c>
      <c r="T98" s="59">
        <f t="shared" ref="T98:T99" si="229">N98+Q98</f>
        <v>940</v>
      </c>
      <c r="U98" s="59"/>
      <c r="V98" s="59"/>
      <c r="W98" s="59"/>
      <c r="X98" s="59">
        <f t="shared" ref="X98:X99" si="230">R98+U98</f>
        <v>940</v>
      </c>
      <c r="Y98" s="59">
        <f t="shared" ref="Y98:Y99" si="231">S98+V98</f>
        <v>940</v>
      </c>
      <c r="Z98" s="59">
        <f t="shared" ref="Z98:Z99" si="232">T98+W98</f>
        <v>940</v>
      </c>
    </row>
    <row r="99" spans="1:26" s="6" customFormat="1" ht="20.25" hidden="1" x14ac:dyDescent="0.25">
      <c r="A99" s="18" t="s">
        <v>299</v>
      </c>
      <c r="B99" s="99"/>
      <c r="C99" s="100"/>
      <c r="D99" s="52" t="s">
        <v>248</v>
      </c>
      <c r="E99" s="192" t="s">
        <v>221</v>
      </c>
      <c r="F99" s="88">
        <v>559</v>
      </c>
      <c r="G99" s="88">
        <v>559</v>
      </c>
      <c r="H99" s="88">
        <v>559</v>
      </c>
      <c r="I99" s="88"/>
      <c r="J99" s="88"/>
      <c r="K99" s="88"/>
      <c r="L99" s="59">
        <f t="shared" si="179"/>
        <v>559</v>
      </c>
      <c r="M99" s="59">
        <f t="shared" si="179"/>
        <v>559</v>
      </c>
      <c r="N99" s="59">
        <f t="shared" si="179"/>
        <v>559</v>
      </c>
      <c r="O99" s="59"/>
      <c r="P99" s="59"/>
      <c r="Q99" s="59"/>
      <c r="R99" s="59">
        <f t="shared" si="227"/>
        <v>559</v>
      </c>
      <c r="S99" s="59">
        <f t="shared" si="228"/>
        <v>559</v>
      </c>
      <c r="T99" s="59">
        <f t="shared" si="229"/>
        <v>559</v>
      </c>
      <c r="U99" s="59"/>
      <c r="V99" s="59"/>
      <c r="W99" s="59"/>
      <c r="X99" s="59">
        <f t="shared" si="230"/>
        <v>559</v>
      </c>
      <c r="Y99" s="59">
        <f t="shared" si="231"/>
        <v>559</v>
      </c>
      <c r="Z99" s="59">
        <f t="shared" si="232"/>
        <v>559</v>
      </c>
    </row>
    <row r="100" spans="1:26" s="6" customFormat="1" ht="37.5" hidden="1" x14ac:dyDescent="0.25">
      <c r="A100" s="17"/>
      <c r="B100" s="72"/>
      <c r="C100" s="73"/>
      <c r="D100" s="52" t="s">
        <v>57</v>
      </c>
      <c r="E100" s="193" t="s">
        <v>224</v>
      </c>
      <c r="F100" s="175">
        <f>F101+F106</f>
        <v>8499</v>
      </c>
      <c r="G100" s="175">
        <f>G101+G106</f>
        <v>8499</v>
      </c>
      <c r="H100" s="175">
        <f>H101+H106</f>
        <v>8499</v>
      </c>
      <c r="I100" s="175">
        <f t="shared" ref="I100:N100" si="233">I101+I106</f>
        <v>0</v>
      </c>
      <c r="J100" s="175">
        <f t="shared" si="233"/>
        <v>0</v>
      </c>
      <c r="K100" s="175">
        <f t="shared" si="233"/>
        <v>0</v>
      </c>
      <c r="L100" s="187">
        <f t="shared" si="233"/>
        <v>8499</v>
      </c>
      <c r="M100" s="187">
        <f t="shared" si="233"/>
        <v>8499</v>
      </c>
      <c r="N100" s="187">
        <f t="shared" si="233"/>
        <v>8499</v>
      </c>
      <c r="O100" s="187">
        <f t="shared" ref="O100:T100" si="234">O101+O106</f>
        <v>0</v>
      </c>
      <c r="P100" s="187">
        <f t="shared" si="234"/>
        <v>0</v>
      </c>
      <c r="Q100" s="187">
        <f t="shared" si="234"/>
        <v>0</v>
      </c>
      <c r="R100" s="187">
        <f t="shared" si="234"/>
        <v>8499</v>
      </c>
      <c r="S100" s="187">
        <f t="shared" si="234"/>
        <v>8499</v>
      </c>
      <c r="T100" s="187">
        <f t="shared" si="234"/>
        <v>8499</v>
      </c>
      <c r="U100" s="187">
        <f t="shared" ref="U100:Z100" si="235">U101+U106</f>
        <v>0</v>
      </c>
      <c r="V100" s="187">
        <f t="shared" si="235"/>
        <v>0</v>
      </c>
      <c r="W100" s="187">
        <f t="shared" si="235"/>
        <v>0</v>
      </c>
      <c r="X100" s="187">
        <f t="shared" si="235"/>
        <v>8499</v>
      </c>
      <c r="Y100" s="187">
        <f t="shared" si="235"/>
        <v>8499</v>
      </c>
      <c r="Z100" s="187">
        <f t="shared" si="235"/>
        <v>8499</v>
      </c>
    </row>
    <row r="101" spans="1:26" s="7" customFormat="1" ht="20.25" hidden="1" x14ac:dyDescent="0.25">
      <c r="A101" s="12"/>
      <c r="B101" s="72"/>
      <c r="C101" s="73"/>
      <c r="D101" s="188" t="s">
        <v>58</v>
      </c>
      <c r="E101" s="194" t="s">
        <v>154</v>
      </c>
      <c r="F101" s="90">
        <f>F102</f>
        <v>1994</v>
      </c>
      <c r="G101" s="90">
        <f>G102</f>
        <v>1994</v>
      </c>
      <c r="H101" s="90">
        <f>H102</f>
        <v>1994</v>
      </c>
      <c r="I101" s="90">
        <f t="shared" ref="I101:Z101" si="236">I102</f>
        <v>0</v>
      </c>
      <c r="J101" s="90">
        <f t="shared" si="236"/>
        <v>0</v>
      </c>
      <c r="K101" s="90">
        <f t="shared" si="236"/>
        <v>0</v>
      </c>
      <c r="L101" s="60">
        <f t="shared" si="236"/>
        <v>1994</v>
      </c>
      <c r="M101" s="60">
        <f t="shared" si="236"/>
        <v>1994</v>
      </c>
      <c r="N101" s="60">
        <f t="shared" si="236"/>
        <v>1994</v>
      </c>
      <c r="O101" s="60">
        <f t="shared" si="236"/>
        <v>0</v>
      </c>
      <c r="P101" s="60">
        <f t="shared" si="236"/>
        <v>0</v>
      </c>
      <c r="Q101" s="60">
        <f t="shared" si="236"/>
        <v>0</v>
      </c>
      <c r="R101" s="60">
        <f t="shared" si="236"/>
        <v>1994</v>
      </c>
      <c r="S101" s="60">
        <f t="shared" si="236"/>
        <v>1994</v>
      </c>
      <c r="T101" s="60">
        <f t="shared" si="236"/>
        <v>1994</v>
      </c>
      <c r="U101" s="60">
        <f t="shared" si="236"/>
        <v>0</v>
      </c>
      <c r="V101" s="60">
        <f t="shared" si="236"/>
        <v>0</v>
      </c>
      <c r="W101" s="60">
        <f t="shared" si="236"/>
        <v>0</v>
      </c>
      <c r="X101" s="60">
        <f t="shared" si="236"/>
        <v>1994</v>
      </c>
      <c r="Y101" s="60">
        <f t="shared" si="236"/>
        <v>1994</v>
      </c>
      <c r="Z101" s="60">
        <f t="shared" si="236"/>
        <v>1994</v>
      </c>
    </row>
    <row r="102" spans="1:26" s="6" customFormat="1" ht="37.5" hidden="1" x14ac:dyDescent="0.25">
      <c r="A102" s="12"/>
      <c r="B102" s="72"/>
      <c r="C102" s="73"/>
      <c r="D102" s="52" t="s">
        <v>59</v>
      </c>
      <c r="E102" s="194" t="s">
        <v>155</v>
      </c>
      <c r="F102" s="90">
        <f>F103+F104+F105</f>
        <v>1994</v>
      </c>
      <c r="G102" s="90">
        <f>G103+G104+G105</f>
        <v>1994</v>
      </c>
      <c r="H102" s="90">
        <f>H103+H104+H105</f>
        <v>1994</v>
      </c>
      <c r="I102" s="90">
        <f t="shared" ref="I102:N102" si="237">I103+I104+I105</f>
        <v>0</v>
      </c>
      <c r="J102" s="90">
        <f t="shared" si="237"/>
        <v>0</v>
      </c>
      <c r="K102" s="90">
        <f t="shared" si="237"/>
        <v>0</v>
      </c>
      <c r="L102" s="60">
        <f t="shared" si="237"/>
        <v>1994</v>
      </c>
      <c r="M102" s="60">
        <f t="shared" si="237"/>
        <v>1994</v>
      </c>
      <c r="N102" s="60">
        <f t="shared" si="237"/>
        <v>1994</v>
      </c>
      <c r="O102" s="60">
        <f t="shared" ref="O102:T102" si="238">O103+O104+O105</f>
        <v>0</v>
      </c>
      <c r="P102" s="60">
        <f t="shared" si="238"/>
        <v>0</v>
      </c>
      <c r="Q102" s="60">
        <f t="shared" si="238"/>
        <v>0</v>
      </c>
      <c r="R102" s="60">
        <f t="shared" si="238"/>
        <v>1994</v>
      </c>
      <c r="S102" s="60">
        <f t="shared" si="238"/>
        <v>1994</v>
      </c>
      <c r="T102" s="60">
        <f t="shared" si="238"/>
        <v>1994</v>
      </c>
      <c r="U102" s="60">
        <f t="shared" ref="U102:Z102" si="239">U103+U104+U105</f>
        <v>0</v>
      </c>
      <c r="V102" s="60">
        <f t="shared" si="239"/>
        <v>0</v>
      </c>
      <c r="W102" s="60">
        <f t="shared" si="239"/>
        <v>0</v>
      </c>
      <c r="X102" s="60">
        <f t="shared" si="239"/>
        <v>1994</v>
      </c>
      <c r="Y102" s="60">
        <f t="shared" si="239"/>
        <v>1994</v>
      </c>
      <c r="Z102" s="60">
        <f t="shared" si="239"/>
        <v>1994</v>
      </c>
    </row>
    <row r="103" spans="1:26" s="6" customFormat="1" ht="37.5" hidden="1" x14ac:dyDescent="0.25">
      <c r="A103" s="12">
        <v>911</v>
      </c>
      <c r="B103" s="72"/>
      <c r="C103" s="73"/>
      <c r="D103" s="52" t="s">
        <v>358</v>
      </c>
      <c r="E103" s="192" t="s">
        <v>359</v>
      </c>
      <c r="F103" s="88">
        <v>920.8</v>
      </c>
      <c r="G103" s="88">
        <v>920.8</v>
      </c>
      <c r="H103" s="88">
        <v>920.8</v>
      </c>
      <c r="I103" s="88"/>
      <c r="J103" s="88"/>
      <c r="K103" s="88"/>
      <c r="L103" s="59">
        <f t="shared" si="179"/>
        <v>920.8</v>
      </c>
      <c r="M103" s="59">
        <f t="shared" si="179"/>
        <v>920.8</v>
      </c>
      <c r="N103" s="59">
        <f t="shared" si="179"/>
        <v>920.8</v>
      </c>
      <c r="O103" s="59"/>
      <c r="P103" s="59"/>
      <c r="Q103" s="59"/>
      <c r="R103" s="59">
        <f t="shared" ref="R103:R105" si="240">L103+O103</f>
        <v>920.8</v>
      </c>
      <c r="S103" s="59">
        <f t="shared" ref="S103:S105" si="241">M103+P103</f>
        <v>920.8</v>
      </c>
      <c r="T103" s="59">
        <f t="shared" ref="T103:T105" si="242">N103+Q103</f>
        <v>920.8</v>
      </c>
      <c r="U103" s="59"/>
      <c r="V103" s="59"/>
      <c r="W103" s="59"/>
      <c r="X103" s="59">
        <f t="shared" ref="X103:X105" si="243">R103+U103</f>
        <v>920.8</v>
      </c>
      <c r="Y103" s="59">
        <f t="shared" ref="Y103:Y105" si="244">S103+V103</f>
        <v>920.8</v>
      </c>
      <c r="Z103" s="59">
        <f t="shared" ref="Z103:Z105" si="245">T103+W103</f>
        <v>920.8</v>
      </c>
    </row>
    <row r="104" spans="1:26" s="6" customFormat="1" ht="63.75" hidden="1" customHeight="1" x14ac:dyDescent="0.25">
      <c r="A104" s="12">
        <v>900</v>
      </c>
      <c r="B104" s="12"/>
      <c r="C104" s="44"/>
      <c r="D104" s="86" t="s">
        <v>356</v>
      </c>
      <c r="E104" s="98" t="s">
        <v>371</v>
      </c>
      <c r="F104" s="88">
        <v>0</v>
      </c>
      <c r="G104" s="88">
        <v>0</v>
      </c>
      <c r="H104" s="88">
        <v>0</v>
      </c>
      <c r="I104" s="88"/>
      <c r="J104" s="88"/>
      <c r="K104" s="88"/>
      <c r="L104" s="88">
        <f t="shared" si="179"/>
        <v>0</v>
      </c>
      <c r="M104" s="88">
        <f t="shared" si="179"/>
        <v>0</v>
      </c>
      <c r="N104" s="88">
        <f t="shared" si="179"/>
        <v>0</v>
      </c>
      <c r="O104" s="88"/>
      <c r="P104" s="88"/>
      <c r="Q104" s="88"/>
      <c r="R104" s="88">
        <f t="shared" si="240"/>
        <v>0</v>
      </c>
      <c r="S104" s="88">
        <f t="shared" si="241"/>
        <v>0</v>
      </c>
      <c r="T104" s="88">
        <f t="shared" si="242"/>
        <v>0</v>
      </c>
      <c r="U104" s="88"/>
      <c r="V104" s="88"/>
      <c r="W104" s="88"/>
      <c r="X104" s="88">
        <f t="shared" si="243"/>
        <v>0</v>
      </c>
      <c r="Y104" s="88">
        <f t="shared" si="244"/>
        <v>0</v>
      </c>
      <c r="Z104" s="88">
        <f t="shared" si="245"/>
        <v>0</v>
      </c>
    </row>
    <row r="105" spans="1:26" s="6" customFormat="1" ht="56.25" hidden="1" x14ac:dyDescent="0.25">
      <c r="A105" s="12">
        <v>911</v>
      </c>
      <c r="B105" s="72"/>
      <c r="C105" s="73"/>
      <c r="D105" s="52" t="s">
        <v>356</v>
      </c>
      <c r="E105" s="192" t="s">
        <v>371</v>
      </c>
      <c r="F105" s="88">
        <v>1073.2</v>
      </c>
      <c r="G105" s="88">
        <v>1073.2</v>
      </c>
      <c r="H105" s="88">
        <v>1073.2</v>
      </c>
      <c r="I105" s="88"/>
      <c r="J105" s="88"/>
      <c r="K105" s="88"/>
      <c r="L105" s="59">
        <f t="shared" si="179"/>
        <v>1073.2</v>
      </c>
      <c r="M105" s="59">
        <f t="shared" si="179"/>
        <v>1073.2</v>
      </c>
      <c r="N105" s="59">
        <f t="shared" si="179"/>
        <v>1073.2</v>
      </c>
      <c r="O105" s="59"/>
      <c r="P105" s="59"/>
      <c r="Q105" s="59"/>
      <c r="R105" s="59">
        <f t="shared" si="240"/>
        <v>1073.2</v>
      </c>
      <c r="S105" s="59">
        <f t="shared" si="241"/>
        <v>1073.2</v>
      </c>
      <c r="T105" s="59">
        <f t="shared" si="242"/>
        <v>1073.2</v>
      </c>
      <c r="U105" s="59"/>
      <c r="V105" s="59"/>
      <c r="W105" s="59"/>
      <c r="X105" s="59">
        <f t="shared" si="243"/>
        <v>1073.2</v>
      </c>
      <c r="Y105" s="59">
        <f t="shared" si="244"/>
        <v>1073.2</v>
      </c>
      <c r="Z105" s="59">
        <f t="shared" si="245"/>
        <v>1073.2</v>
      </c>
    </row>
    <row r="106" spans="1:26" s="6" customFormat="1" ht="26.25" hidden="1" customHeight="1" x14ac:dyDescent="0.25">
      <c r="A106" s="12"/>
      <c r="B106" s="72"/>
      <c r="C106" s="73"/>
      <c r="D106" s="52" t="s">
        <v>60</v>
      </c>
      <c r="E106" s="194" t="s">
        <v>156</v>
      </c>
      <c r="F106" s="90">
        <f>F107+F110</f>
        <v>6505</v>
      </c>
      <c r="G106" s="90">
        <f>G107+G110</f>
        <v>6505</v>
      </c>
      <c r="H106" s="90">
        <f>H107+H110</f>
        <v>6505</v>
      </c>
      <c r="I106" s="90">
        <f t="shared" ref="I106:N106" si="246">I107+I110</f>
        <v>0</v>
      </c>
      <c r="J106" s="90">
        <f t="shared" si="246"/>
        <v>0</v>
      </c>
      <c r="K106" s="90">
        <f t="shared" si="246"/>
        <v>0</v>
      </c>
      <c r="L106" s="60">
        <f t="shared" si="246"/>
        <v>6505</v>
      </c>
      <c r="M106" s="60">
        <f t="shared" si="246"/>
        <v>6505</v>
      </c>
      <c r="N106" s="60">
        <f t="shared" si="246"/>
        <v>6505</v>
      </c>
      <c r="O106" s="60">
        <f t="shared" ref="O106:T106" si="247">O107+O110</f>
        <v>0</v>
      </c>
      <c r="P106" s="60">
        <f t="shared" si="247"/>
        <v>0</v>
      </c>
      <c r="Q106" s="60">
        <f t="shared" si="247"/>
        <v>0</v>
      </c>
      <c r="R106" s="60">
        <f t="shared" si="247"/>
        <v>6505</v>
      </c>
      <c r="S106" s="60">
        <f t="shared" si="247"/>
        <v>6505</v>
      </c>
      <c r="T106" s="60">
        <f t="shared" si="247"/>
        <v>6505</v>
      </c>
      <c r="U106" s="60">
        <f t="shared" ref="U106:Z106" si="248">U107+U110</f>
        <v>0</v>
      </c>
      <c r="V106" s="60">
        <f t="shared" si="248"/>
        <v>0</v>
      </c>
      <c r="W106" s="60">
        <f t="shared" si="248"/>
        <v>0</v>
      </c>
      <c r="X106" s="60">
        <f t="shared" si="248"/>
        <v>6505</v>
      </c>
      <c r="Y106" s="60">
        <f t="shared" si="248"/>
        <v>6505</v>
      </c>
      <c r="Z106" s="60">
        <f t="shared" si="248"/>
        <v>6505</v>
      </c>
    </row>
    <row r="107" spans="1:26" s="6" customFormat="1" ht="44.25" hidden="1" customHeight="1" x14ac:dyDescent="0.25">
      <c r="A107" s="19"/>
      <c r="B107" s="102"/>
      <c r="C107" s="103"/>
      <c r="D107" s="52" t="s">
        <v>61</v>
      </c>
      <c r="E107" s="200" t="s">
        <v>157</v>
      </c>
      <c r="F107" s="88">
        <f t="shared" ref="F107:N107" si="249">F108+F109</f>
        <v>2509</v>
      </c>
      <c r="G107" s="88">
        <f t="shared" si="249"/>
        <v>2509</v>
      </c>
      <c r="H107" s="88">
        <f t="shared" si="249"/>
        <v>2509</v>
      </c>
      <c r="I107" s="88">
        <f t="shared" si="249"/>
        <v>0</v>
      </c>
      <c r="J107" s="88">
        <f t="shared" si="249"/>
        <v>0</v>
      </c>
      <c r="K107" s="88">
        <f t="shared" si="249"/>
        <v>0</v>
      </c>
      <c r="L107" s="59">
        <f t="shared" si="249"/>
        <v>2509</v>
      </c>
      <c r="M107" s="59">
        <f t="shared" si="249"/>
        <v>2509</v>
      </c>
      <c r="N107" s="59">
        <f t="shared" si="249"/>
        <v>2509</v>
      </c>
      <c r="O107" s="59">
        <f t="shared" ref="O107:T107" si="250">O108+O109</f>
        <v>0</v>
      </c>
      <c r="P107" s="59">
        <f t="shared" si="250"/>
        <v>0</v>
      </c>
      <c r="Q107" s="59">
        <f t="shared" si="250"/>
        <v>0</v>
      </c>
      <c r="R107" s="59">
        <f t="shared" si="250"/>
        <v>2509</v>
      </c>
      <c r="S107" s="59">
        <f t="shared" si="250"/>
        <v>2509</v>
      </c>
      <c r="T107" s="59">
        <f t="shared" si="250"/>
        <v>2509</v>
      </c>
      <c r="U107" s="59">
        <f t="shared" ref="U107:Z107" si="251">U108+U109</f>
        <v>0</v>
      </c>
      <c r="V107" s="59">
        <f t="shared" si="251"/>
        <v>0</v>
      </c>
      <c r="W107" s="59">
        <f t="shared" si="251"/>
        <v>0</v>
      </c>
      <c r="X107" s="59">
        <f t="shared" si="251"/>
        <v>2509</v>
      </c>
      <c r="Y107" s="59">
        <f t="shared" si="251"/>
        <v>2509</v>
      </c>
      <c r="Z107" s="59">
        <f t="shared" si="251"/>
        <v>2509</v>
      </c>
    </row>
    <row r="108" spans="1:26" s="6" customFormat="1" ht="38.25" hidden="1" customHeight="1" x14ac:dyDescent="0.25">
      <c r="A108" s="19">
        <v>900</v>
      </c>
      <c r="B108" s="102"/>
      <c r="C108" s="103"/>
      <c r="D108" s="160" t="s">
        <v>61</v>
      </c>
      <c r="E108" s="169" t="s">
        <v>157</v>
      </c>
      <c r="F108" s="88">
        <v>2151</v>
      </c>
      <c r="G108" s="88">
        <v>2151</v>
      </c>
      <c r="H108" s="88">
        <v>2151</v>
      </c>
      <c r="I108" s="88"/>
      <c r="J108" s="88"/>
      <c r="K108" s="88"/>
      <c r="L108" s="162">
        <f t="shared" si="179"/>
        <v>2151</v>
      </c>
      <c r="M108" s="162">
        <f t="shared" si="179"/>
        <v>2151</v>
      </c>
      <c r="N108" s="162">
        <f t="shared" si="179"/>
        <v>2151</v>
      </c>
      <c r="O108" s="162"/>
      <c r="P108" s="162"/>
      <c r="Q108" s="162"/>
      <c r="R108" s="162">
        <f t="shared" ref="R108:R109" si="252">L108+O108</f>
        <v>2151</v>
      </c>
      <c r="S108" s="162">
        <f t="shared" ref="S108:S109" si="253">M108+P108</f>
        <v>2151</v>
      </c>
      <c r="T108" s="162">
        <f t="shared" ref="T108:T109" si="254">N108+Q108</f>
        <v>2151</v>
      </c>
      <c r="U108" s="162"/>
      <c r="V108" s="162"/>
      <c r="W108" s="162"/>
      <c r="X108" s="162">
        <f t="shared" ref="X108:X109" si="255">R108+U108</f>
        <v>2151</v>
      </c>
      <c r="Y108" s="162">
        <f t="shared" ref="Y108:Y109" si="256">S108+V108</f>
        <v>2151</v>
      </c>
      <c r="Z108" s="162">
        <f t="shared" ref="Z108:Z109" si="257">T108+W108</f>
        <v>2151</v>
      </c>
    </row>
    <row r="109" spans="1:26" s="6" customFormat="1" ht="42" hidden="1" customHeight="1" x14ac:dyDescent="0.25">
      <c r="A109" s="19">
        <v>905</v>
      </c>
      <c r="B109" s="102"/>
      <c r="C109" s="103"/>
      <c r="D109" s="160" t="s">
        <v>61</v>
      </c>
      <c r="E109" s="169" t="s">
        <v>157</v>
      </c>
      <c r="F109" s="88">
        <v>358</v>
      </c>
      <c r="G109" s="88">
        <v>358</v>
      </c>
      <c r="H109" s="88">
        <v>358</v>
      </c>
      <c r="I109" s="88"/>
      <c r="J109" s="88"/>
      <c r="K109" s="88"/>
      <c r="L109" s="162">
        <f t="shared" si="179"/>
        <v>358</v>
      </c>
      <c r="M109" s="162">
        <f t="shared" si="179"/>
        <v>358</v>
      </c>
      <c r="N109" s="162">
        <f t="shared" si="179"/>
        <v>358</v>
      </c>
      <c r="O109" s="162"/>
      <c r="P109" s="162"/>
      <c r="Q109" s="162"/>
      <c r="R109" s="162">
        <f t="shared" si="252"/>
        <v>358</v>
      </c>
      <c r="S109" s="162">
        <f t="shared" si="253"/>
        <v>358</v>
      </c>
      <c r="T109" s="162">
        <f t="shared" si="254"/>
        <v>358</v>
      </c>
      <c r="U109" s="162"/>
      <c r="V109" s="162"/>
      <c r="W109" s="162"/>
      <c r="X109" s="162">
        <f t="shared" si="255"/>
        <v>358</v>
      </c>
      <c r="Y109" s="162">
        <f t="shared" si="256"/>
        <v>358</v>
      </c>
      <c r="Z109" s="162">
        <f t="shared" si="257"/>
        <v>358</v>
      </c>
    </row>
    <row r="110" spans="1:26" s="6" customFormat="1" ht="26.25" hidden="1" customHeight="1" x14ac:dyDescent="0.25">
      <c r="A110" s="19"/>
      <c r="B110" s="102"/>
      <c r="C110" s="103"/>
      <c r="D110" s="201" t="s">
        <v>62</v>
      </c>
      <c r="E110" s="202" t="s">
        <v>158</v>
      </c>
      <c r="F110" s="88">
        <f>F111+F112+F113</f>
        <v>3996</v>
      </c>
      <c r="G110" s="88">
        <f>G111+G112+G113</f>
        <v>3996</v>
      </c>
      <c r="H110" s="88">
        <f>H111+H112+H113</f>
        <v>3996</v>
      </c>
      <c r="I110" s="88">
        <f t="shared" ref="I110:N110" si="258">I111+I112+I113</f>
        <v>0</v>
      </c>
      <c r="J110" s="88">
        <f t="shared" si="258"/>
        <v>0</v>
      </c>
      <c r="K110" s="88">
        <f t="shared" si="258"/>
        <v>0</v>
      </c>
      <c r="L110" s="59">
        <f t="shared" si="258"/>
        <v>3996</v>
      </c>
      <c r="M110" s="59">
        <f t="shared" si="258"/>
        <v>3996</v>
      </c>
      <c r="N110" s="59">
        <f t="shared" si="258"/>
        <v>3996</v>
      </c>
      <c r="O110" s="59">
        <f t="shared" ref="O110:T110" si="259">O111+O112+O113</f>
        <v>0</v>
      </c>
      <c r="P110" s="59">
        <f t="shared" si="259"/>
        <v>0</v>
      </c>
      <c r="Q110" s="59">
        <f t="shared" si="259"/>
        <v>0</v>
      </c>
      <c r="R110" s="59">
        <f t="shared" si="259"/>
        <v>3996</v>
      </c>
      <c r="S110" s="59">
        <f t="shared" si="259"/>
        <v>3996</v>
      </c>
      <c r="T110" s="59">
        <f t="shared" si="259"/>
        <v>3996</v>
      </c>
      <c r="U110" s="59">
        <f t="shared" ref="U110:Z110" si="260">U111+U112+U113</f>
        <v>0</v>
      </c>
      <c r="V110" s="59">
        <f t="shared" si="260"/>
        <v>0</v>
      </c>
      <c r="W110" s="59">
        <f t="shared" si="260"/>
        <v>0</v>
      </c>
      <c r="X110" s="59">
        <f t="shared" si="260"/>
        <v>3996</v>
      </c>
      <c r="Y110" s="59">
        <f t="shared" si="260"/>
        <v>3996</v>
      </c>
      <c r="Z110" s="59">
        <f t="shared" si="260"/>
        <v>3996</v>
      </c>
    </row>
    <row r="111" spans="1:26" s="104" customFormat="1" ht="38.25" hidden="1" customHeight="1" x14ac:dyDescent="0.25">
      <c r="A111" s="19">
        <v>911</v>
      </c>
      <c r="B111" s="102"/>
      <c r="C111" s="103"/>
      <c r="D111" s="201" t="s">
        <v>357</v>
      </c>
      <c r="E111" s="51" t="s">
        <v>360</v>
      </c>
      <c r="F111" s="88">
        <v>3996</v>
      </c>
      <c r="G111" s="88">
        <v>3996</v>
      </c>
      <c r="H111" s="88">
        <v>3996</v>
      </c>
      <c r="I111" s="88"/>
      <c r="J111" s="88"/>
      <c r="K111" s="88"/>
      <c r="L111" s="59">
        <f t="shared" si="179"/>
        <v>3996</v>
      </c>
      <c r="M111" s="59">
        <f t="shared" si="179"/>
        <v>3996</v>
      </c>
      <c r="N111" s="59">
        <f t="shared" si="179"/>
        <v>3996</v>
      </c>
      <c r="O111" s="59"/>
      <c r="P111" s="59"/>
      <c r="Q111" s="59"/>
      <c r="R111" s="59">
        <f t="shared" ref="R111:R113" si="261">L111+O111</f>
        <v>3996</v>
      </c>
      <c r="S111" s="59">
        <f t="shared" ref="S111:S113" si="262">M111+P111</f>
        <v>3996</v>
      </c>
      <c r="T111" s="59">
        <f t="shared" ref="T111:T113" si="263">N111+Q111</f>
        <v>3996</v>
      </c>
      <c r="U111" s="59"/>
      <c r="V111" s="59"/>
      <c r="W111" s="59"/>
      <c r="X111" s="59">
        <f t="shared" ref="X111:X113" si="264">R111+U111</f>
        <v>3996</v>
      </c>
      <c r="Y111" s="59">
        <f t="shared" ref="Y111:Y113" si="265">S111+V111</f>
        <v>3996</v>
      </c>
      <c r="Z111" s="59">
        <f t="shared" ref="Z111:Z113" si="266">T111+W111</f>
        <v>3996</v>
      </c>
    </row>
    <row r="112" spans="1:26" s="104" customFormat="1" ht="41.25" hidden="1" customHeight="1" x14ac:dyDescent="0.25">
      <c r="A112" s="19">
        <v>900</v>
      </c>
      <c r="B112" s="19"/>
      <c r="C112" s="105"/>
      <c r="D112" s="106" t="s">
        <v>411</v>
      </c>
      <c r="E112" s="107" t="s">
        <v>429</v>
      </c>
      <c r="F112" s="88">
        <v>0</v>
      </c>
      <c r="G112" s="88">
        <v>0</v>
      </c>
      <c r="H112" s="88">
        <v>0</v>
      </c>
      <c r="I112" s="88"/>
      <c r="J112" s="88"/>
      <c r="K112" s="88"/>
      <c r="L112" s="88">
        <f t="shared" si="179"/>
        <v>0</v>
      </c>
      <c r="M112" s="88">
        <f t="shared" si="179"/>
        <v>0</v>
      </c>
      <c r="N112" s="88">
        <f t="shared" si="179"/>
        <v>0</v>
      </c>
      <c r="O112" s="88"/>
      <c r="P112" s="88"/>
      <c r="Q112" s="88"/>
      <c r="R112" s="88">
        <f t="shared" si="261"/>
        <v>0</v>
      </c>
      <c r="S112" s="88">
        <f t="shared" si="262"/>
        <v>0</v>
      </c>
      <c r="T112" s="88">
        <f t="shared" si="263"/>
        <v>0</v>
      </c>
      <c r="U112" s="88"/>
      <c r="V112" s="88"/>
      <c r="W112" s="88"/>
      <c r="X112" s="88">
        <f t="shared" si="264"/>
        <v>0</v>
      </c>
      <c r="Y112" s="88">
        <f t="shared" si="265"/>
        <v>0</v>
      </c>
      <c r="Z112" s="88">
        <f t="shared" si="266"/>
        <v>0</v>
      </c>
    </row>
    <row r="113" spans="1:26" s="104" customFormat="1" ht="39" hidden="1" customHeight="1" x14ac:dyDescent="0.25">
      <c r="A113" s="19">
        <v>905</v>
      </c>
      <c r="B113" s="19"/>
      <c r="C113" s="105"/>
      <c r="D113" s="106" t="s">
        <v>411</v>
      </c>
      <c r="E113" s="107" t="s">
        <v>429</v>
      </c>
      <c r="F113" s="88">
        <v>0</v>
      </c>
      <c r="G113" s="88">
        <v>0</v>
      </c>
      <c r="H113" s="88">
        <v>0</v>
      </c>
      <c r="I113" s="88"/>
      <c r="J113" s="88"/>
      <c r="K113" s="88"/>
      <c r="L113" s="88">
        <f t="shared" si="179"/>
        <v>0</v>
      </c>
      <c r="M113" s="88">
        <f t="shared" si="179"/>
        <v>0</v>
      </c>
      <c r="N113" s="88">
        <f t="shared" si="179"/>
        <v>0</v>
      </c>
      <c r="O113" s="88"/>
      <c r="P113" s="88"/>
      <c r="Q113" s="88"/>
      <c r="R113" s="88">
        <f t="shared" si="261"/>
        <v>0</v>
      </c>
      <c r="S113" s="88">
        <f t="shared" si="262"/>
        <v>0</v>
      </c>
      <c r="T113" s="88">
        <f t="shared" si="263"/>
        <v>0</v>
      </c>
      <c r="U113" s="88"/>
      <c r="V113" s="88"/>
      <c r="W113" s="88"/>
      <c r="X113" s="88">
        <f t="shared" si="264"/>
        <v>0</v>
      </c>
      <c r="Y113" s="88">
        <f t="shared" si="265"/>
        <v>0</v>
      </c>
      <c r="Z113" s="88">
        <f t="shared" si="266"/>
        <v>0</v>
      </c>
    </row>
    <row r="114" spans="1:26" s="7" customFormat="1" ht="24.75" hidden="1" customHeight="1" x14ac:dyDescent="0.25">
      <c r="A114" s="12"/>
      <c r="B114" s="72"/>
      <c r="C114" s="73"/>
      <c r="D114" s="188" t="s">
        <v>63</v>
      </c>
      <c r="E114" s="193" t="s">
        <v>159</v>
      </c>
      <c r="F114" s="175">
        <f t="shared" ref="F114:N114" si="267">F115+F119+F124+F125</f>
        <v>5872</v>
      </c>
      <c r="G114" s="175">
        <f t="shared" si="267"/>
        <v>5295</v>
      </c>
      <c r="H114" s="175">
        <f t="shared" si="267"/>
        <v>5272</v>
      </c>
      <c r="I114" s="175">
        <f t="shared" si="267"/>
        <v>0</v>
      </c>
      <c r="J114" s="175">
        <f t="shared" si="267"/>
        <v>0</v>
      </c>
      <c r="K114" s="175">
        <f t="shared" si="267"/>
        <v>0</v>
      </c>
      <c r="L114" s="187">
        <f t="shared" si="267"/>
        <v>5872</v>
      </c>
      <c r="M114" s="187">
        <f t="shared" si="267"/>
        <v>5295</v>
      </c>
      <c r="N114" s="187">
        <f t="shared" si="267"/>
        <v>5272</v>
      </c>
      <c r="O114" s="187">
        <f t="shared" ref="O114:T114" si="268">O115+O119+O124+O125</f>
        <v>0</v>
      </c>
      <c r="P114" s="187">
        <f t="shared" si="268"/>
        <v>0</v>
      </c>
      <c r="Q114" s="187">
        <f t="shared" si="268"/>
        <v>0</v>
      </c>
      <c r="R114" s="187">
        <f t="shared" si="268"/>
        <v>5872</v>
      </c>
      <c r="S114" s="187">
        <f t="shared" si="268"/>
        <v>5295</v>
      </c>
      <c r="T114" s="187">
        <f t="shared" si="268"/>
        <v>5272</v>
      </c>
      <c r="U114" s="187">
        <f t="shared" ref="U114:Z114" si="269">U115+U119+U124+U125</f>
        <v>0</v>
      </c>
      <c r="V114" s="187">
        <f t="shared" si="269"/>
        <v>0</v>
      </c>
      <c r="W114" s="187">
        <f t="shared" si="269"/>
        <v>0</v>
      </c>
      <c r="X114" s="187">
        <f t="shared" si="269"/>
        <v>5872</v>
      </c>
      <c r="Y114" s="187">
        <f t="shared" si="269"/>
        <v>5295</v>
      </c>
      <c r="Z114" s="187">
        <f t="shared" si="269"/>
        <v>5272</v>
      </c>
    </row>
    <row r="115" spans="1:26" s="7" customFormat="1" ht="23.25" hidden="1" customHeight="1" x14ac:dyDescent="0.25">
      <c r="A115" s="12"/>
      <c r="B115" s="72"/>
      <c r="C115" s="73"/>
      <c r="D115" s="188" t="s">
        <v>64</v>
      </c>
      <c r="E115" s="194" t="s">
        <v>160</v>
      </c>
      <c r="F115" s="90">
        <f t="shared" ref="F115:Z115" si="270">F116</f>
        <v>441</v>
      </c>
      <c r="G115" s="90">
        <f t="shared" si="270"/>
        <v>364</v>
      </c>
      <c r="H115" s="90">
        <f t="shared" si="270"/>
        <v>341</v>
      </c>
      <c r="I115" s="90">
        <f t="shared" si="270"/>
        <v>0</v>
      </c>
      <c r="J115" s="90">
        <f t="shared" si="270"/>
        <v>0</v>
      </c>
      <c r="K115" s="90">
        <f t="shared" si="270"/>
        <v>0</v>
      </c>
      <c r="L115" s="60">
        <f t="shared" si="270"/>
        <v>441</v>
      </c>
      <c r="M115" s="60">
        <f t="shared" si="270"/>
        <v>364</v>
      </c>
      <c r="N115" s="60">
        <f t="shared" si="270"/>
        <v>341</v>
      </c>
      <c r="O115" s="60">
        <f t="shared" si="270"/>
        <v>0</v>
      </c>
      <c r="P115" s="60">
        <f t="shared" si="270"/>
        <v>0</v>
      </c>
      <c r="Q115" s="60">
        <f t="shared" si="270"/>
        <v>0</v>
      </c>
      <c r="R115" s="60">
        <f t="shared" si="270"/>
        <v>441</v>
      </c>
      <c r="S115" s="60">
        <f t="shared" si="270"/>
        <v>364</v>
      </c>
      <c r="T115" s="60">
        <f t="shared" si="270"/>
        <v>341</v>
      </c>
      <c r="U115" s="60">
        <f t="shared" si="270"/>
        <v>0</v>
      </c>
      <c r="V115" s="60">
        <f t="shared" si="270"/>
        <v>0</v>
      </c>
      <c r="W115" s="60">
        <f t="shared" si="270"/>
        <v>0</v>
      </c>
      <c r="X115" s="60">
        <f t="shared" si="270"/>
        <v>441</v>
      </c>
      <c r="Y115" s="60">
        <f t="shared" si="270"/>
        <v>364</v>
      </c>
      <c r="Z115" s="60">
        <f t="shared" si="270"/>
        <v>341</v>
      </c>
    </row>
    <row r="116" spans="1:26" s="6" customFormat="1" ht="24.75" hidden="1" customHeight="1" x14ac:dyDescent="0.25">
      <c r="A116" s="12"/>
      <c r="B116" s="72"/>
      <c r="C116" s="73"/>
      <c r="D116" s="52" t="s">
        <v>65</v>
      </c>
      <c r="E116" s="194" t="s">
        <v>161</v>
      </c>
      <c r="F116" s="88">
        <f t="shared" ref="F116:N116" si="271">F117+F118</f>
        <v>441</v>
      </c>
      <c r="G116" s="88">
        <f t="shared" si="271"/>
        <v>364</v>
      </c>
      <c r="H116" s="88">
        <f t="shared" si="271"/>
        <v>341</v>
      </c>
      <c r="I116" s="88">
        <f t="shared" si="271"/>
        <v>0</v>
      </c>
      <c r="J116" s="88">
        <f t="shared" si="271"/>
        <v>0</v>
      </c>
      <c r="K116" s="88">
        <f t="shared" si="271"/>
        <v>0</v>
      </c>
      <c r="L116" s="59">
        <f t="shared" si="271"/>
        <v>441</v>
      </c>
      <c r="M116" s="59">
        <f t="shared" si="271"/>
        <v>364</v>
      </c>
      <c r="N116" s="59">
        <f t="shared" si="271"/>
        <v>341</v>
      </c>
      <c r="O116" s="59">
        <f t="shared" ref="O116:T116" si="272">O117+O118</f>
        <v>0</v>
      </c>
      <c r="P116" s="59">
        <f t="shared" si="272"/>
        <v>0</v>
      </c>
      <c r="Q116" s="59">
        <f t="shared" si="272"/>
        <v>0</v>
      </c>
      <c r="R116" s="59">
        <f t="shared" si="272"/>
        <v>441</v>
      </c>
      <c r="S116" s="59">
        <f t="shared" si="272"/>
        <v>364</v>
      </c>
      <c r="T116" s="59">
        <f t="shared" si="272"/>
        <v>341</v>
      </c>
      <c r="U116" s="59">
        <f t="shared" ref="U116:Z116" si="273">U117+U118</f>
        <v>0</v>
      </c>
      <c r="V116" s="59">
        <f t="shared" si="273"/>
        <v>0</v>
      </c>
      <c r="W116" s="59">
        <f t="shared" si="273"/>
        <v>0</v>
      </c>
      <c r="X116" s="59">
        <f t="shared" si="273"/>
        <v>441</v>
      </c>
      <c r="Y116" s="59">
        <f t="shared" si="273"/>
        <v>364</v>
      </c>
      <c r="Z116" s="59">
        <f t="shared" si="273"/>
        <v>341</v>
      </c>
    </row>
    <row r="117" spans="1:26" s="6" customFormat="1" ht="37.5" hidden="1" x14ac:dyDescent="0.25">
      <c r="A117" s="12">
        <v>900</v>
      </c>
      <c r="B117" s="72"/>
      <c r="C117" s="73"/>
      <c r="D117" s="52" t="s">
        <v>365</v>
      </c>
      <c r="E117" s="192" t="s">
        <v>367</v>
      </c>
      <c r="F117" s="88">
        <v>431</v>
      </c>
      <c r="G117" s="88">
        <v>357</v>
      </c>
      <c r="H117" s="88">
        <v>336</v>
      </c>
      <c r="I117" s="88"/>
      <c r="J117" s="88"/>
      <c r="K117" s="88"/>
      <c r="L117" s="59">
        <f t="shared" si="179"/>
        <v>431</v>
      </c>
      <c r="M117" s="59">
        <f t="shared" si="179"/>
        <v>357</v>
      </c>
      <c r="N117" s="59">
        <f t="shared" si="179"/>
        <v>336</v>
      </c>
      <c r="O117" s="59"/>
      <c r="P117" s="59"/>
      <c r="Q117" s="59"/>
      <c r="R117" s="59">
        <f t="shared" ref="R117:R118" si="274">L117+O117</f>
        <v>431</v>
      </c>
      <c r="S117" s="59">
        <f t="shared" ref="S117:S118" si="275">M117+P117</f>
        <v>357</v>
      </c>
      <c r="T117" s="59">
        <f t="shared" ref="T117:T118" si="276">N117+Q117</f>
        <v>336</v>
      </c>
      <c r="U117" s="59"/>
      <c r="V117" s="59"/>
      <c r="W117" s="59"/>
      <c r="X117" s="59">
        <f t="shared" ref="X117:X118" si="277">R117+U117</f>
        <v>431</v>
      </c>
      <c r="Y117" s="59">
        <f t="shared" ref="Y117:Y118" si="278">S117+V117</f>
        <v>357</v>
      </c>
      <c r="Z117" s="59">
        <f t="shared" ref="Z117:Z118" si="279">T117+W117</f>
        <v>336</v>
      </c>
    </row>
    <row r="118" spans="1:26" s="6" customFormat="1" ht="37.5" hidden="1" x14ac:dyDescent="0.25">
      <c r="A118" s="12">
        <v>900</v>
      </c>
      <c r="B118" s="72"/>
      <c r="C118" s="73"/>
      <c r="D118" s="52" t="s">
        <v>366</v>
      </c>
      <c r="E118" s="192" t="s">
        <v>385</v>
      </c>
      <c r="F118" s="88">
        <v>10</v>
      </c>
      <c r="G118" s="88">
        <v>7</v>
      </c>
      <c r="H118" s="88">
        <v>5</v>
      </c>
      <c r="I118" s="88"/>
      <c r="J118" s="88"/>
      <c r="K118" s="88"/>
      <c r="L118" s="59">
        <f t="shared" si="179"/>
        <v>10</v>
      </c>
      <c r="M118" s="59">
        <f t="shared" si="179"/>
        <v>7</v>
      </c>
      <c r="N118" s="59">
        <f t="shared" si="179"/>
        <v>5</v>
      </c>
      <c r="O118" s="59"/>
      <c r="P118" s="59"/>
      <c r="Q118" s="59"/>
      <c r="R118" s="59">
        <f t="shared" si="274"/>
        <v>10</v>
      </c>
      <c r="S118" s="59">
        <f t="shared" si="275"/>
        <v>7</v>
      </c>
      <c r="T118" s="59">
        <f t="shared" si="276"/>
        <v>5</v>
      </c>
      <c r="U118" s="59"/>
      <c r="V118" s="59"/>
      <c r="W118" s="59"/>
      <c r="X118" s="59">
        <f t="shared" si="277"/>
        <v>10</v>
      </c>
      <c r="Y118" s="59">
        <f t="shared" si="278"/>
        <v>7</v>
      </c>
      <c r="Z118" s="59">
        <f t="shared" si="279"/>
        <v>5</v>
      </c>
    </row>
    <row r="119" spans="1:26" s="7" customFormat="1" ht="56.25" hidden="1" x14ac:dyDescent="0.25">
      <c r="A119" s="12"/>
      <c r="B119" s="72"/>
      <c r="C119" s="73"/>
      <c r="D119" s="188" t="s">
        <v>66</v>
      </c>
      <c r="E119" s="197" t="s">
        <v>249</v>
      </c>
      <c r="F119" s="90">
        <f t="shared" ref="F119:Z119" si="280">F120</f>
        <v>1500</v>
      </c>
      <c r="G119" s="90">
        <f t="shared" si="280"/>
        <v>1000</v>
      </c>
      <c r="H119" s="90">
        <f t="shared" si="280"/>
        <v>1000</v>
      </c>
      <c r="I119" s="90">
        <f t="shared" si="280"/>
        <v>0</v>
      </c>
      <c r="J119" s="90">
        <f t="shared" si="280"/>
        <v>0</v>
      </c>
      <c r="K119" s="90">
        <f t="shared" si="280"/>
        <v>0</v>
      </c>
      <c r="L119" s="60">
        <f t="shared" si="280"/>
        <v>1500</v>
      </c>
      <c r="M119" s="60">
        <f t="shared" si="280"/>
        <v>1000</v>
      </c>
      <c r="N119" s="60">
        <f t="shared" si="280"/>
        <v>1000</v>
      </c>
      <c r="O119" s="60">
        <f t="shared" si="280"/>
        <v>0</v>
      </c>
      <c r="P119" s="60">
        <f t="shared" si="280"/>
        <v>0</v>
      </c>
      <c r="Q119" s="60">
        <f t="shared" si="280"/>
        <v>0</v>
      </c>
      <c r="R119" s="60">
        <f t="shared" si="280"/>
        <v>1500</v>
      </c>
      <c r="S119" s="60">
        <f t="shared" si="280"/>
        <v>1000</v>
      </c>
      <c r="T119" s="60">
        <f t="shared" si="280"/>
        <v>1000</v>
      </c>
      <c r="U119" s="60">
        <f t="shared" si="280"/>
        <v>0</v>
      </c>
      <c r="V119" s="60">
        <f t="shared" si="280"/>
        <v>0</v>
      </c>
      <c r="W119" s="60">
        <f t="shared" si="280"/>
        <v>0</v>
      </c>
      <c r="X119" s="60">
        <f t="shared" si="280"/>
        <v>1500</v>
      </c>
      <c r="Y119" s="60">
        <f t="shared" si="280"/>
        <v>1000</v>
      </c>
      <c r="Z119" s="60">
        <f t="shared" si="280"/>
        <v>1000</v>
      </c>
    </row>
    <row r="120" spans="1:26" s="7" customFormat="1" ht="75" hidden="1" x14ac:dyDescent="0.25">
      <c r="A120" s="12"/>
      <c r="B120" s="72"/>
      <c r="C120" s="73"/>
      <c r="D120" s="188" t="s">
        <v>67</v>
      </c>
      <c r="E120" s="197" t="s">
        <v>162</v>
      </c>
      <c r="F120" s="90">
        <f>F121+F122</f>
        <v>1500</v>
      </c>
      <c r="G120" s="90">
        <f>G121+G122</f>
        <v>1000</v>
      </c>
      <c r="H120" s="90">
        <f>H121+H122</f>
        <v>1000</v>
      </c>
      <c r="I120" s="90">
        <f t="shared" ref="I120:N120" si="281">I121+I122</f>
        <v>0</v>
      </c>
      <c r="J120" s="90">
        <f t="shared" si="281"/>
        <v>0</v>
      </c>
      <c r="K120" s="90">
        <f t="shared" si="281"/>
        <v>0</v>
      </c>
      <c r="L120" s="60">
        <f t="shared" si="281"/>
        <v>1500</v>
      </c>
      <c r="M120" s="60">
        <f t="shared" si="281"/>
        <v>1000</v>
      </c>
      <c r="N120" s="60">
        <f t="shared" si="281"/>
        <v>1000</v>
      </c>
      <c r="O120" s="60">
        <f t="shared" ref="O120:T120" si="282">O121+O122</f>
        <v>0</v>
      </c>
      <c r="P120" s="60">
        <f t="shared" si="282"/>
        <v>0</v>
      </c>
      <c r="Q120" s="60">
        <f t="shared" si="282"/>
        <v>0</v>
      </c>
      <c r="R120" s="60">
        <f t="shared" si="282"/>
        <v>1500</v>
      </c>
      <c r="S120" s="60">
        <f t="shared" si="282"/>
        <v>1000</v>
      </c>
      <c r="T120" s="60">
        <f t="shared" si="282"/>
        <v>1000</v>
      </c>
      <c r="U120" s="60">
        <f t="shared" ref="U120:Z120" si="283">U121+U122</f>
        <v>0</v>
      </c>
      <c r="V120" s="60">
        <f t="shared" si="283"/>
        <v>0</v>
      </c>
      <c r="W120" s="60">
        <f t="shared" si="283"/>
        <v>0</v>
      </c>
      <c r="X120" s="60">
        <f t="shared" si="283"/>
        <v>1500</v>
      </c>
      <c r="Y120" s="60">
        <f t="shared" si="283"/>
        <v>1000</v>
      </c>
      <c r="Z120" s="60">
        <f t="shared" si="283"/>
        <v>1000</v>
      </c>
    </row>
    <row r="121" spans="1:26" s="6" customFormat="1" ht="75" hidden="1" customHeight="1" x14ac:dyDescent="0.25">
      <c r="A121" s="12">
        <v>913</v>
      </c>
      <c r="B121" s="72"/>
      <c r="C121" s="73"/>
      <c r="D121" s="89" t="s">
        <v>343</v>
      </c>
      <c r="E121" s="91" t="s">
        <v>344</v>
      </c>
      <c r="F121" s="88"/>
      <c r="G121" s="88"/>
      <c r="H121" s="88"/>
      <c r="I121" s="88"/>
      <c r="J121" s="88"/>
      <c r="K121" s="88"/>
      <c r="L121" s="59">
        <f t="shared" si="179"/>
        <v>0</v>
      </c>
      <c r="M121" s="59">
        <f t="shared" si="179"/>
        <v>0</v>
      </c>
      <c r="N121" s="59">
        <f t="shared" si="179"/>
        <v>0</v>
      </c>
      <c r="O121" s="59"/>
      <c r="P121" s="59"/>
      <c r="Q121" s="59"/>
      <c r="R121" s="59">
        <f t="shared" ref="R121" si="284">L121+O121</f>
        <v>0</v>
      </c>
      <c r="S121" s="59">
        <f t="shared" ref="S121" si="285">M121+P121</f>
        <v>0</v>
      </c>
      <c r="T121" s="59">
        <f t="shared" ref="T121" si="286">N121+Q121</f>
        <v>0</v>
      </c>
      <c r="U121" s="59"/>
      <c r="V121" s="59"/>
      <c r="W121" s="59"/>
      <c r="X121" s="59">
        <f t="shared" ref="X121" si="287">R121+U121</f>
        <v>0</v>
      </c>
      <c r="Y121" s="59">
        <f t="shared" ref="Y121" si="288">S121+V121</f>
        <v>0</v>
      </c>
      <c r="Z121" s="59">
        <f t="shared" ref="Z121" si="289">T121+W121</f>
        <v>0</v>
      </c>
    </row>
    <row r="122" spans="1:26" s="6" customFormat="1" ht="75" hidden="1" x14ac:dyDescent="0.25">
      <c r="A122" s="12">
        <v>905</v>
      </c>
      <c r="B122" s="72"/>
      <c r="C122" s="73"/>
      <c r="D122" s="52" t="s">
        <v>68</v>
      </c>
      <c r="E122" s="192" t="s">
        <v>384</v>
      </c>
      <c r="F122" s="90">
        <f>F123</f>
        <v>1500</v>
      </c>
      <c r="G122" s="90">
        <f>G123</f>
        <v>1000</v>
      </c>
      <c r="H122" s="90">
        <f>H123</f>
        <v>1000</v>
      </c>
      <c r="I122" s="90">
        <f t="shared" ref="I122:Z122" si="290">I123</f>
        <v>0</v>
      </c>
      <c r="J122" s="90">
        <f t="shared" si="290"/>
        <v>0</v>
      </c>
      <c r="K122" s="90">
        <f t="shared" si="290"/>
        <v>0</v>
      </c>
      <c r="L122" s="60">
        <f t="shared" si="290"/>
        <v>1500</v>
      </c>
      <c r="M122" s="60">
        <f t="shared" si="290"/>
        <v>1000</v>
      </c>
      <c r="N122" s="60">
        <f t="shared" si="290"/>
        <v>1000</v>
      </c>
      <c r="O122" s="60">
        <f t="shared" si="290"/>
        <v>0</v>
      </c>
      <c r="P122" s="60">
        <f t="shared" si="290"/>
        <v>0</v>
      </c>
      <c r="Q122" s="60">
        <f t="shared" si="290"/>
        <v>0</v>
      </c>
      <c r="R122" s="60">
        <f t="shared" si="290"/>
        <v>1500</v>
      </c>
      <c r="S122" s="60">
        <f t="shared" si="290"/>
        <v>1000</v>
      </c>
      <c r="T122" s="60">
        <f t="shared" si="290"/>
        <v>1000</v>
      </c>
      <c r="U122" s="60">
        <f t="shared" si="290"/>
        <v>0</v>
      </c>
      <c r="V122" s="60">
        <f t="shared" si="290"/>
        <v>0</v>
      </c>
      <c r="W122" s="60">
        <f t="shared" si="290"/>
        <v>0</v>
      </c>
      <c r="X122" s="60">
        <f t="shared" si="290"/>
        <v>1500</v>
      </c>
      <c r="Y122" s="60">
        <f t="shared" si="290"/>
        <v>1000</v>
      </c>
      <c r="Z122" s="60">
        <f t="shared" si="290"/>
        <v>1000</v>
      </c>
    </row>
    <row r="123" spans="1:26" s="6" customFormat="1" ht="33" hidden="1" customHeight="1" x14ac:dyDescent="0.25">
      <c r="A123" s="12">
        <v>905</v>
      </c>
      <c r="B123" s="72"/>
      <c r="C123" s="73"/>
      <c r="D123" s="52" t="s">
        <v>379</v>
      </c>
      <c r="E123" s="192" t="s">
        <v>576</v>
      </c>
      <c r="F123" s="88">
        <v>1500</v>
      </c>
      <c r="G123" s="88">
        <v>1000</v>
      </c>
      <c r="H123" s="88">
        <v>1000</v>
      </c>
      <c r="I123" s="88"/>
      <c r="J123" s="88"/>
      <c r="K123" s="88"/>
      <c r="L123" s="59">
        <f t="shared" si="179"/>
        <v>1500</v>
      </c>
      <c r="M123" s="59">
        <f t="shared" si="179"/>
        <v>1000</v>
      </c>
      <c r="N123" s="59">
        <f t="shared" si="179"/>
        <v>1000</v>
      </c>
      <c r="O123" s="59"/>
      <c r="P123" s="59"/>
      <c r="Q123" s="59"/>
      <c r="R123" s="59">
        <f t="shared" ref="R123:R124" si="291">L123+O123</f>
        <v>1500</v>
      </c>
      <c r="S123" s="59">
        <f t="shared" ref="S123:S124" si="292">M123+P123</f>
        <v>1000</v>
      </c>
      <c r="T123" s="59">
        <f t="shared" ref="T123:T124" si="293">N123+Q123</f>
        <v>1000</v>
      </c>
      <c r="U123" s="59"/>
      <c r="V123" s="59"/>
      <c r="W123" s="59"/>
      <c r="X123" s="59">
        <f t="shared" ref="X123:X124" si="294">R123+U123</f>
        <v>1500</v>
      </c>
      <c r="Y123" s="59">
        <f t="shared" ref="Y123:Y124" si="295">S123+V123</f>
        <v>1000</v>
      </c>
      <c r="Z123" s="59">
        <f t="shared" ref="Z123:Z124" si="296">T123+W123</f>
        <v>1000</v>
      </c>
    </row>
    <row r="124" spans="1:26" s="6" customFormat="1" ht="33" hidden="1" customHeight="1" x14ac:dyDescent="0.25">
      <c r="A124" s="12">
        <v>905</v>
      </c>
      <c r="B124" s="72"/>
      <c r="C124" s="73"/>
      <c r="D124" s="86" t="s">
        <v>351</v>
      </c>
      <c r="E124" s="87" t="s">
        <v>430</v>
      </c>
      <c r="F124" s="88"/>
      <c r="G124" s="88"/>
      <c r="H124" s="88"/>
      <c r="I124" s="88"/>
      <c r="J124" s="88"/>
      <c r="K124" s="88"/>
      <c r="L124" s="59">
        <f t="shared" si="179"/>
        <v>0</v>
      </c>
      <c r="M124" s="59">
        <f t="shared" si="179"/>
        <v>0</v>
      </c>
      <c r="N124" s="59">
        <f t="shared" si="179"/>
        <v>0</v>
      </c>
      <c r="O124" s="59"/>
      <c r="P124" s="59"/>
      <c r="Q124" s="59"/>
      <c r="R124" s="59">
        <f t="shared" si="291"/>
        <v>0</v>
      </c>
      <c r="S124" s="59">
        <f t="shared" si="292"/>
        <v>0</v>
      </c>
      <c r="T124" s="59">
        <f t="shared" si="293"/>
        <v>0</v>
      </c>
      <c r="U124" s="59"/>
      <c r="V124" s="59"/>
      <c r="W124" s="59"/>
      <c r="X124" s="59">
        <f t="shared" si="294"/>
        <v>0</v>
      </c>
      <c r="Y124" s="59">
        <f t="shared" si="295"/>
        <v>0</v>
      </c>
      <c r="Z124" s="59">
        <f t="shared" si="296"/>
        <v>0</v>
      </c>
    </row>
    <row r="125" spans="1:26" s="7" customFormat="1" ht="33" hidden="1" customHeight="1" x14ac:dyDescent="0.25">
      <c r="A125" s="12"/>
      <c r="B125" s="72"/>
      <c r="C125" s="73"/>
      <c r="D125" s="188" t="s">
        <v>69</v>
      </c>
      <c r="E125" s="197" t="s">
        <v>163</v>
      </c>
      <c r="F125" s="90">
        <f t="shared" ref="F125:U126" si="297">F126</f>
        <v>3931</v>
      </c>
      <c r="G125" s="90">
        <f t="shared" si="297"/>
        <v>3931</v>
      </c>
      <c r="H125" s="90">
        <f t="shared" si="297"/>
        <v>3931</v>
      </c>
      <c r="I125" s="90">
        <f t="shared" si="297"/>
        <v>0</v>
      </c>
      <c r="J125" s="90">
        <f t="shared" si="297"/>
        <v>0</v>
      </c>
      <c r="K125" s="90">
        <f t="shared" si="297"/>
        <v>0</v>
      </c>
      <c r="L125" s="60">
        <f t="shared" si="297"/>
        <v>3931</v>
      </c>
      <c r="M125" s="60">
        <f t="shared" si="297"/>
        <v>3931</v>
      </c>
      <c r="N125" s="60">
        <f t="shared" si="297"/>
        <v>3931</v>
      </c>
      <c r="O125" s="60">
        <f t="shared" si="297"/>
        <v>0</v>
      </c>
      <c r="P125" s="60">
        <f t="shared" si="297"/>
        <v>0</v>
      </c>
      <c r="Q125" s="60">
        <f t="shared" si="297"/>
        <v>0</v>
      </c>
      <c r="R125" s="60">
        <f t="shared" si="297"/>
        <v>3931</v>
      </c>
      <c r="S125" s="60">
        <f t="shared" si="297"/>
        <v>3931</v>
      </c>
      <c r="T125" s="60">
        <f t="shared" si="297"/>
        <v>3931</v>
      </c>
      <c r="U125" s="60">
        <f t="shared" si="297"/>
        <v>0</v>
      </c>
      <c r="V125" s="60">
        <f t="shared" ref="U125:Z126" si="298">V126</f>
        <v>0</v>
      </c>
      <c r="W125" s="60">
        <f t="shared" si="298"/>
        <v>0</v>
      </c>
      <c r="X125" s="60">
        <f t="shared" si="298"/>
        <v>3931</v>
      </c>
      <c r="Y125" s="60">
        <f t="shared" si="298"/>
        <v>3931</v>
      </c>
      <c r="Z125" s="60">
        <f t="shared" si="298"/>
        <v>3931</v>
      </c>
    </row>
    <row r="126" spans="1:26" s="7" customFormat="1" ht="37.5" hidden="1" x14ac:dyDescent="0.25">
      <c r="A126" s="12"/>
      <c r="B126" s="72"/>
      <c r="C126" s="73"/>
      <c r="D126" s="188" t="s">
        <v>70</v>
      </c>
      <c r="E126" s="194" t="s">
        <v>164</v>
      </c>
      <c r="F126" s="90">
        <f t="shared" si="297"/>
        <v>3931</v>
      </c>
      <c r="G126" s="90">
        <f t="shared" si="297"/>
        <v>3931</v>
      </c>
      <c r="H126" s="90">
        <f t="shared" si="297"/>
        <v>3931</v>
      </c>
      <c r="I126" s="90">
        <f t="shared" si="297"/>
        <v>0</v>
      </c>
      <c r="J126" s="90">
        <f t="shared" si="297"/>
        <v>0</v>
      </c>
      <c r="K126" s="90">
        <f t="shared" si="297"/>
        <v>0</v>
      </c>
      <c r="L126" s="60">
        <f t="shared" si="297"/>
        <v>3931</v>
      </c>
      <c r="M126" s="60">
        <f t="shared" si="297"/>
        <v>3931</v>
      </c>
      <c r="N126" s="60">
        <f t="shared" si="297"/>
        <v>3931</v>
      </c>
      <c r="O126" s="60">
        <f t="shared" si="297"/>
        <v>0</v>
      </c>
      <c r="P126" s="60">
        <f t="shared" si="297"/>
        <v>0</v>
      </c>
      <c r="Q126" s="60">
        <f t="shared" si="297"/>
        <v>0</v>
      </c>
      <c r="R126" s="60">
        <f t="shared" si="297"/>
        <v>3931</v>
      </c>
      <c r="S126" s="60">
        <f t="shared" si="297"/>
        <v>3931</v>
      </c>
      <c r="T126" s="60">
        <f t="shared" si="297"/>
        <v>3931</v>
      </c>
      <c r="U126" s="60">
        <f t="shared" si="298"/>
        <v>0</v>
      </c>
      <c r="V126" s="60">
        <f t="shared" si="298"/>
        <v>0</v>
      </c>
      <c r="W126" s="60">
        <f t="shared" si="298"/>
        <v>0</v>
      </c>
      <c r="X126" s="60">
        <f t="shared" si="298"/>
        <v>3931</v>
      </c>
      <c r="Y126" s="60">
        <f t="shared" si="298"/>
        <v>3931</v>
      </c>
      <c r="Z126" s="60">
        <f t="shared" si="298"/>
        <v>3931</v>
      </c>
    </row>
    <row r="127" spans="1:26" s="7" customFormat="1" ht="37.5" hidden="1" x14ac:dyDescent="0.25">
      <c r="A127" s="12">
        <v>905</v>
      </c>
      <c r="B127" s="72"/>
      <c r="C127" s="73"/>
      <c r="D127" s="52" t="s">
        <v>71</v>
      </c>
      <c r="E127" s="192" t="s">
        <v>165</v>
      </c>
      <c r="F127" s="88">
        <v>3931</v>
      </c>
      <c r="G127" s="88">
        <v>3931</v>
      </c>
      <c r="H127" s="88">
        <v>3931</v>
      </c>
      <c r="I127" s="88"/>
      <c r="J127" s="88"/>
      <c r="K127" s="88"/>
      <c r="L127" s="59">
        <f t="shared" si="179"/>
        <v>3931</v>
      </c>
      <c r="M127" s="59">
        <f t="shared" si="179"/>
        <v>3931</v>
      </c>
      <c r="N127" s="59">
        <f t="shared" si="179"/>
        <v>3931</v>
      </c>
      <c r="O127" s="59"/>
      <c r="P127" s="59"/>
      <c r="Q127" s="59"/>
      <c r="R127" s="59">
        <f t="shared" ref="R127" si="299">L127+O127</f>
        <v>3931</v>
      </c>
      <c r="S127" s="59">
        <f t="shared" ref="S127" si="300">M127+P127</f>
        <v>3931</v>
      </c>
      <c r="T127" s="59">
        <f t="shared" ref="T127" si="301">N127+Q127</f>
        <v>3931</v>
      </c>
      <c r="U127" s="59"/>
      <c r="V127" s="59"/>
      <c r="W127" s="59"/>
      <c r="X127" s="59">
        <f t="shared" ref="X127" si="302">R127+U127</f>
        <v>3931</v>
      </c>
      <c r="Y127" s="59">
        <f t="shared" ref="Y127" si="303">S127+V127</f>
        <v>3931</v>
      </c>
      <c r="Z127" s="59">
        <f t="shared" ref="Z127" si="304">T127+W127</f>
        <v>3931</v>
      </c>
    </row>
    <row r="128" spans="1:26" s="7" customFormat="1" ht="27.75" hidden="1" customHeight="1" x14ac:dyDescent="0.25">
      <c r="A128" s="12"/>
      <c r="B128" s="72"/>
      <c r="C128" s="73"/>
      <c r="D128" s="52" t="s">
        <v>72</v>
      </c>
      <c r="E128" s="193" t="s">
        <v>166</v>
      </c>
      <c r="F128" s="175">
        <f>F129+F192+F194+F196+F204</f>
        <v>2874</v>
      </c>
      <c r="G128" s="175">
        <f>G129+G192+G194+G196+G204</f>
        <v>2978</v>
      </c>
      <c r="H128" s="175">
        <f>H129+H192+H194+H196+H204</f>
        <v>3086</v>
      </c>
      <c r="I128" s="175">
        <f t="shared" ref="I128:N128" si="305">I129+I192+I194+I196+I204</f>
        <v>0</v>
      </c>
      <c r="J128" s="175">
        <f t="shared" si="305"/>
        <v>0</v>
      </c>
      <c r="K128" s="175">
        <f t="shared" si="305"/>
        <v>0</v>
      </c>
      <c r="L128" s="187">
        <f t="shared" si="305"/>
        <v>2874</v>
      </c>
      <c r="M128" s="187">
        <f t="shared" si="305"/>
        <v>2978</v>
      </c>
      <c r="N128" s="187">
        <f t="shared" si="305"/>
        <v>3086</v>
      </c>
      <c r="O128" s="187">
        <f t="shared" ref="O128:T128" si="306">O129+O192+O194+O196+O204</f>
        <v>0</v>
      </c>
      <c r="P128" s="187">
        <f t="shared" si="306"/>
        <v>0</v>
      </c>
      <c r="Q128" s="187">
        <f t="shared" si="306"/>
        <v>0</v>
      </c>
      <c r="R128" s="187">
        <f t="shared" si="306"/>
        <v>2874</v>
      </c>
      <c r="S128" s="187">
        <f t="shared" si="306"/>
        <v>2978</v>
      </c>
      <c r="T128" s="187">
        <f t="shared" si="306"/>
        <v>3086</v>
      </c>
      <c r="U128" s="187">
        <f t="shared" ref="U128:Z128" si="307">U129+U192+U194+U196+U204</f>
        <v>0</v>
      </c>
      <c r="V128" s="187">
        <f t="shared" si="307"/>
        <v>0</v>
      </c>
      <c r="W128" s="187">
        <f t="shared" si="307"/>
        <v>0</v>
      </c>
      <c r="X128" s="187">
        <f t="shared" si="307"/>
        <v>2874</v>
      </c>
      <c r="Y128" s="187">
        <f t="shared" si="307"/>
        <v>2978</v>
      </c>
      <c r="Z128" s="187">
        <f t="shared" si="307"/>
        <v>3086</v>
      </c>
    </row>
    <row r="129" spans="1:26" s="7" customFormat="1" ht="50.25" hidden="1" customHeight="1" x14ac:dyDescent="0.25">
      <c r="A129" s="12"/>
      <c r="B129" s="72"/>
      <c r="C129" s="73"/>
      <c r="D129" s="52" t="s">
        <v>301</v>
      </c>
      <c r="E129" s="202" t="s">
        <v>300</v>
      </c>
      <c r="F129" s="90">
        <f t="shared" ref="F129:N129" si="308">F130+F135+F143+F150+F156+F158+F163+F169+F174+F183</f>
        <v>1693</v>
      </c>
      <c r="G129" s="90">
        <f t="shared" si="308"/>
        <v>1760</v>
      </c>
      <c r="H129" s="90">
        <f t="shared" si="308"/>
        <v>1830</v>
      </c>
      <c r="I129" s="90">
        <f t="shared" si="308"/>
        <v>0</v>
      </c>
      <c r="J129" s="90">
        <f t="shared" si="308"/>
        <v>0</v>
      </c>
      <c r="K129" s="90">
        <f t="shared" si="308"/>
        <v>0</v>
      </c>
      <c r="L129" s="60">
        <f t="shared" si="308"/>
        <v>1693</v>
      </c>
      <c r="M129" s="60">
        <f t="shared" si="308"/>
        <v>1760</v>
      </c>
      <c r="N129" s="60">
        <f t="shared" si="308"/>
        <v>1830</v>
      </c>
      <c r="O129" s="60">
        <f t="shared" ref="O129:T129" si="309">O130+O135+O143+O150+O156+O158+O163+O169+O174+O183</f>
        <v>0</v>
      </c>
      <c r="P129" s="60">
        <f t="shared" si="309"/>
        <v>0</v>
      </c>
      <c r="Q129" s="60">
        <f t="shared" si="309"/>
        <v>0</v>
      </c>
      <c r="R129" s="60">
        <f t="shared" si="309"/>
        <v>1693</v>
      </c>
      <c r="S129" s="60">
        <f t="shared" si="309"/>
        <v>1760</v>
      </c>
      <c r="T129" s="60">
        <f t="shared" si="309"/>
        <v>1830</v>
      </c>
      <c r="U129" s="60">
        <f t="shared" ref="U129:Z129" si="310">U130+U135+U143+U150+U156+U158+U163+U169+U174+U183</f>
        <v>0</v>
      </c>
      <c r="V129" s="60">
        <f t="shared" si="310"/>
        <v>0</v>
      </c>
      <c r="W129" s="60">
        <f t="shared" si="310"/>
        <v>0</v>
      </c>
      <c r="X129" s="60">
        <f t="shared" si="310"/>
        <v>1693</v>
      </c>
      <c r="Y129" s="60">
        <f t="shared" si="310"/>
        <v>1760</v>
      </c>
      <c r="Z129" s="60">
        <f t="shared" si="310"/>
        <v>1830</v>
      </c>
    </row>
    <row r="130" spans="1:26" s="7" customFormat="1" ht="65.25" hidden="1" customHeight="1" x14ac:dyDescent="0.25">
      <c r="A130" s="12"/>
      <c r="B130" s="72"/>
      <c r="C130" s="73"/>
      <c r="D130" s="52" t="s">
        <v>302</v>
      </c>
      <c r="E130" s="202" t="s">
        <v>392</v>
      </c>
      <c r="F130" s="90">
        <f t="shared" ref="F130:Z130" si="311">F131</f>
        <v>24</v>
      </c>
      <c r="G130" s="90">
        <f t="shared" si="311"/>
        <v>25</v>
      </c>
      <c r="H130" s="90">
        <f t="shared" si="311"/>
        <v>26</v>
      </c>
      <c r="I130" s="90">
        <f t="shared" si="311"/>
        <v>0</v>
      </c>
      <c r="J130" s="90">
        <f t="shared" si="311"/>
        <v>0</v>
      </c>
      <c r="K130" s="90">
        <f t="shared" si="311"/>
        <v>0</v>
      </c>
      <c r="L130" s="60">
        <f t="shared" si="311"/>
        <v>24</v>
      </c>
      <c r="M130" s="60">
        <f t="shared" si="311"/>
        <v>25</v>
      </c>
      <c r="N130" s="60">
        <f t="shared" si="311"/>
        <v>26</v>
      </c>
      <c r="O130" s="60">
        <f t="shared" si="311"/>
        <v>0</v>
      </c>
      <c r="P130" s="60">
        <f t="shared" si="311"/>
        <v>0</v>
      </c>
      <c r="Q130" s="60">
        <f t="shared" si="311"/>
        <v>0</v>
      </c>
      <c r="R130" s="60">
        <f t="shared" si="311"/>
        <v>24</v>
      </c>
      <c r="S130" s="60">
        <f t="shared" si="311"/>
        <v>25</v>
      </c>
      <c r="T130" s="60">
        <f t="shared" si="311"/>
        <v>26</v>
      </c>
      <c r="U130" s="60">
        <f t="shared" si="311"/>
        <v>0</v>
      </c>
      <c r="V130" s="60">
        <f t="shared" si="311"/>
        <v>0</v>
      </c>
      <c r="W130" s="60">
        <f t="shared" si="311"/>
        <v>0</v>
      </c>
      <c r="X130" s="60">
        <f t="shared" si="311"/>
        <v>24</v>
      </c>
      <c r="Y130" s="60">
        <f t="shared" si="311"/>
        <v>25</v>
      </c>
      <c r="Z130" s="60">
        <f t="shared" si="311"/>
        <v>26</v>
      </c>
    </row>
    <row r="131" spans="1:26" s="7" customFormat="1" ht="85.5" hidden="1" customHeight="1" x14ac:dyDescent="0.25">
      <c r="A131" s="15"/>
      <c r="B131" s="102"/>
      <c r="C131" s="103"/>
      <c r="D131" s="52" t="s">
        <v>294</v>
      </c>
      <c r="E131" s="51" t="s">
        <v>393</v>
      </c>
      <c r="F131" s="90">
        <f t="shared" ref="F131:N131" si="312">F132+F133+F134</f>
        <v>24</v>
      </c>
      <c r="G131" s="90">
        <f t="shared" si="312"/>
        <v>25</v>
      </c>
      <c r="H131" s="90">
        <f t="shared" si="312"/>
        <v>26</v>
      </c>
      <c r="I131" s="90">
        <f t="shared" si="312"/>
        <v>0</v>
      </c>
      <c r="J131" s="90">
        <f t="shared" si="312"/>
        <v>0</v>
      </c>
      <c r="K131" s="90">
        <f t="shared" si="312"/>
        <v>0</v>
      </c>
      <c r="L131" s="60">
        <f t="shared" si="312"/>
        <v>24</v>
      </c>
      <c r="M131" s="60">
        <f t="shared" si="312"/>
        <v>25</v>
      </c>
      <c r="N131" s="60">
        <f t="shared" si="312"/>
        <v>26</v>
      </c>
      <c r="O131" s="60">
        <f t="shared" ref="O131:T131" si="313">O132+O133+O134</f>
        <v>0</v>
      </c>
      <c r="P131" s="60">
        <f t="shared" si="313"/>
        <v>0</v>
      </c>
      <c r="Q131" s="60">
        <f t="shared" si="313"/>
        <v>0</v>
      </c>
      <c r="R131" s="60">
        <f t="shared" si="313"/>
        <v>24</v>
      </c>
      <c r="S131" s="60">
        <f t="shared" si="313"/>
        <v>25</v>
      </c>
      <c r="T131" s="60">
        <f t="shared" si="313"/>
        <v>26</v>
      </c>
      <c r="U131" s="60">
        <f t="shared" ref="U131:Z131" si="314">U132+U133+U134</f>
        <v>0</v>
      </c>
      <c r="V131" s="60">
        <f t="shared" si="314"/>
        <v>0</v>
      </c>
      <c r="W131" s="60">
        <f t="shared" si="314"/>
        <v>0</v>
      </c>
      <c r="X131" s="60">
        <f t="shared" si="314"/>
        <v>24</v>
      </c>
      <c r="Y131" s="60">
        <f t="shared" si="314"/>
        <v>25</v>
      </c>
      <c r="Z131" s="60">
        <f t="shared" si="314"/>
        <v>26</v>
      </c>
    </row>
    <row r="132" spans="1:26" s="7" customFormat="1" ht="123.75" hidden="1" customHeight="1" x14ac:dyDescent="0.25">
      <c r="A132" s="50" t="s">
        <v>471</v>
      </c>
      <c r="B132" s="102"/>
      <c r="C132" s="103"/>
      <c r="D132" s="52" t="s">
        <v>474</v>
      </c>
      <c r="E132" s="51" t="s">
        <v>503</v>
      </c>
      <c r="F132" s="90">
        <v>1</v>
      </c>
      <c r="G132" s="90">
        <v>1</v>
      </c>
      <c r="H132" s="90">
        <v>1</v>
      </c>
      <c r="I132" s="90"/>
      <c r="J132" s="90"/>
      <c r="K132" s="90"/>
      <c r="L132" s="60">
        <f t="shared" si="179"/>
        <v>1</v>
      </c>
      <c r="M132" s="60">
        <f t="shared" si="179"/>
        <v>1</v>
      </c>
      <c r="N132" s="60">
        <f t="shared" si="179"/>
        <v>1</v>
      </c>
      <c r="O132" s="60"/>
      <c r="P132" s="60"/>
      <c r="Q132" s="60"/>
      <c r="R132" s="60">
        <f t="shared" ref="R132:R134" si="315">L132+O132</f>
        <v>1</v>
      </c>
      <c r="S132" s="60">
        <f t="shared" ref="S132:S134" si="316">M132+P132</f>
        <v>1</v>
      </c>
      <c r="T132" s="60">
        <f t="shared" ref="T132:T134" si="317">N132+Q132</f>
        <v>1</v>
      </c>
      <c r="U132" s="60"/>
      <c r="V132" s="60"/>
      <c r="W132" s="60"/>
      <c r="X132" s="60">
        <f t="shared" ref="X132:X134" si="318">R132+U132</f>
        <v>1</v>
      </c>
      <c r="Y132" s="60">
        <f t="shared" ref="Y132:Y134" si="319">S132+V132</f>
        <v>1</v>
      </c>
      <c r="Z132" s="60">
        <f t="shared" ref="Z132:Z134" si="320">T132+W132</f>
        <v>1</v>
      </c>
    </row>
    <row r="133" spans="1:26" s="7" customFormat="1" ht="84" hidden="1" customHeight="1" x14ac:dyDescent="0.25">
      <c r="A133" s="19">
        <v>853</v>
      </c>
      <c r="B133" s="102"/>
      <c r="C133" s="103"/>
      <c r="D133" s="52" t="s">
        <v>431</v>
      </c>
      <c r="E133" s="51" t="s">
        <v>432</v>
      </c>
      <c r="F133" s="88">
        <v>21</v>
      </c>
      <c r="G133" s="88">
        <v>22</v>
      </c>
      <c r="H133" s="88">
        <v>23</v>
      </c>
      <c r="I133" s="88"/>
      <c r="J133" s="88"/>
      <c r="K133" s="88"/>
      <c r="L133" s="59">
        <f t="shared" si="179"/>
        <v>21</v>
      </c>
      <c r="M133" s="59">
        <f t="shared" si="179"/>
        <v>22</v>
      </c>
      <c r="N133" s="59">
        <f t="shared" si="179"/>
        <v>23</v>
      </c>
      <c r="O133" s="59"/>
      <c r="P133" s="59"/>
      <c r="Q133" s="59"/>
      <c r="R133" s="59">
        <f t="shared" si="315"/>
        <v>21</v>
      </c>
      <c r="S133" s="59">
        <f t="shared" si="316"/>
        <v>22</v>
      </c>
      <c r="T133" s="59">
        <f t="shared" si="317"/>
        <v>23</v>
      </c>
      <c r="U133" s="59"/>
      <c r="V133" s="59"/>
      <c r="W133" s="59"/>
      <c r="X133" s="59">
        <f t="shared" si="318"/>
        <v>21</v>
      </c>
      <c r="Y133" s="59">
        <f t="shared" si="319"/>
        <v>22</v>
      </c>
      <c r="Z133" s="59">
        <f t="shared" si="320"/>
        <v>23</v>
      </c>
    </row>
    <row r="134" spans="1:26" s="7" customFormat="1" ht="74.25" hidden="1" customHeight="1" x14ac:dyDescent="0.25">
      <c r="A134" s="19">
        <v>874</v>
      </c>
      <c r="B134" s="102"/>
      <c r="C134" s="103"/>
      <c r="D134" s="52" t="s">
        <v>431</v>
      </c>
      <c r="E134" s="51" t="s">
        <v>432</v>
      </c>
      <c r="F134" s="88">
        <v>2</v>
      </c>
      <c r="G134" s="88">
        <v>2</v>
      </c>
      <c r="H134" s="88">
        <v>2</v>
      </c>
      <c r="I134" s="88"/>
      <c r="J134" s="88"/>
      <c r="K134" s="88"/>
      <c r="L134" s="59">
        <f t="shared" si="179"/>
        <v>2</v>
      </c>
      <c r="M134" s="59">
        <f t="shared" si="179"/>
        <v>2</v>
      </c>
      <c r="N134" s="59">
        <f t="shared" si="179"/>
        <v>2</v>
      </c>
      <c r="O134" s="59"/>
      <c r="P134" s="59"/>
      <c r="Q134" s="59"/>
      <c r="R134" s="59">
        <f t="shared" si="315"/>
        <v>2</v>
      </c>
      <c r="S134" s="59">
        <f t="shared" si="316"/>
        <v>2</v>
      </c>
      <c r="T134" s="59">
        <f t="shared" si="317"/>
        <v>2</v>
      </c>
      <c r="U134" s="59"/>
      <c r="V134" s="59"/>
      <c r="W134" s="59"/>
      <c r="X134" s="59">
        <f t="shared" si="318"/>
        <v>2</v>
      </c>
      <c r="Y134" s="59">
        <f t="shared" si="319"/>
        <v>2</v>
      </c>
      <c r="Z134" s="59">
        <f t="shared" si="320"/>
        <v>2</v>
      </c>
    </row>
    <row r="135" spans="1:26" s="7" customFormat="1" ht="77.25" hidden="1" customHeight="1" x14ac:dyDescent="0.25">
      <c r="A135" s="19"/>
      <c r="B135" s="102"/>
      <c r="C135" s="103"/>
      <c r="D135" s="52" t="s">
        <v>303</v>
      </c>
      <c r="E135" s="202" t="s">
        <v>394</v>
      </c>
      <c r="F135" s="88">
        <f>F136</f>
        <v>267</v>
      </c>
      <c r="G135" s="88">
        <f>G136</f>
        <v>278</v>
      </c>
      <c r="H135" s="88">
        <f>H136</f>
        <v>289</v>
      </c>
      <c r="I135" s="88">
        <f t="shared" ref="I135:Z135" si="321">I136</f>
        <v>0</v>
      </c>
      <c r="J135" s="88">
        <f t="shared" si="321"/>
        <v>0</v>
      </c>
      <c r="K135" s="88">
        <f t="shared" si="321"/>
        <v>0</v>
      </c>
      <c r="L135" s="59">
        <f t="shared" si="321"/>
        <v>267</v>
      </c>
      <c r="M135" s="59">
        <f t="shared" si="321"/>
        <v>278</v>
      </c>
      <c r="N135" s="59">
        <f t="shared" si="321"/>
        <v>289</v>
      </c>
      <c r="O135" s="59">
        <f t="shared" si="321"/>
        <v>0</v>
      </c>
      <c r="P135" s="59">
        <f t="shared" si="321"/>
        <v>0</v>
      </c>
      <c r="Q135" s="59">
        <f t="shared" si="321"/>
        <v>0</v>
      </c>
      <c r="R135" s="59">
        <f t="shared" si="321"/>
        <v>267</v>
      </c>
      <c r="S135" s="59">
        <f t="shared" si="321"/>
        <v>278</v>
      </c>
      <c r="T135" s="59">
        <f t="shared" si="321"/>
        <v>289</v>
      </c>
      <c r="U135" s="59">
        <f t="shared" si="321"/>
        <v>0</v>
      </c>
      <c r="V135" s="59">
        <f t="shared" si="321"/>
        <v>0</v>
      </c>
      <c r="W135" s="59">
        <f t="shared" si="321"/>
        <v>0</v>
      </c>
      <c r="X135" s="59">
        <f t="shared" si="321"/>
        <v>267</v>
      </c>
      <c r="Y135" s="59">
        <f t="shared" si="321"/>
        <v>278</v>
      </c>
      <c r="Z135" s="59">
        <f t="shared" si="321"/>
        <v>289</v>
      </c>
    </row>
    <row r="136" spans="1:26" s="7" customFormat="1" ht="99" hidden="1" customHeight="1" x14ac:dyDescent="0.25">
      <c r="A136" s="19"/>
      <c r="B136" s="102"/>
      <c r="C136" s="103"/>
      <c r="D136" s="52" t="s">
        <v>291</v>
      </c>
      <c r="E136" s="192" t="s">
        <v>395</v>
      </c>
      <c r="F136" s="90">
        <f>SUM(F137:F142)</f>
        <v>267</v>
      </c>
      <c r="G136" s="90">
        <f>SUM(G137:G142)</f>
        <v>278</v>
      </c>
      <c r="H136" s="90">
        <f>SUM(H137:H142)</f>
        <v>289</v>
      </c>
      <c r="I136" s="90">
        <f t="shared" ref="I136:N136" si="322">SUM(I137:I142)</f>
        <v>0</v>
      </c>
      <c r="J136" s="90">
        <f t="shared" si="322"/>
        <v>0</v>
      </c>
      <c r="K136" s="90">
        <f t="shared" si="322"/>
        <v>0</v>
      </c>
      <c r="L136" s="60">
        <f t="shared" si="322"/>
        <v>267</v>
      </c>
      <c r="M136" s="60">
        <f t="shared" si="322"/>
        <v>278</v>
      </c>
      <c r="N136" s="60">
        <f t="shared" si="322"/>
        <v>289</v>
      </c>
      <c r="O136" s="60">
        <f t="shared" ref="O136:T136" si="323">SUM(O137:O142)</f>
        <v>0</v>
      </c>
      <c r="P136" s="60">
        <f t="shared" si="323"/>
        <v>0</v>
      </c>
      <c r="Q136" s="60">
        <f t="shared" si="323"/>
        <v>0</v>
      </c>
      <c r="R136" s="60">
        <f t="shared" si="323"/>
        <v>267</v>
      </c>
      <c r="S136" s="60">
        <f t="shared" si="323"/>
        <v>278</v>
      </c>
      <c r="T136" s="60">
        <f t="shared" si="323"/>
        <v>289</v>
      </c>
      <c r="U136" s="60">
        <f t="shared" ref="U136:Z136" si="324">SUM(U137:U142)</f>
        <v>0</v>
      </c>
      <c r="V136" s="60">
        <f t="shared" si="324"/>
        <v>0</v>
      </c>
      <c r="W136" s="60">
        <f t="shared" si="324"/>
        <v>0</v>
      </c>
      <c r="X136" s="60">
        <f t="shared" si="324"/>
        <v>267</v>
      </c>
      <c r="Y136" s="60">
        <f t="shared" si="324"/>
        <v>278</v>
      </c>
      <c r="Z136" s="60">
        <f t="shared" si="324"/>
        <v>289</v>
      </c>
    </row>
    <row r="137" spans="1:26" s="7" customFormat="1" ht="99" hidden="1" customHeight="1" x14ac:dyDescent="0.25">
      <c r="A137" s="50" t="s">
        <v>471</v>
      </c>
      <c r="B137" s="102"/>
      <c r="C137" s="103"/>
      <c r="D137" s="52" t="s">
        <v>476</v>
      </c>
      <c r="E137" s="192" t="s">
        <v>504</v>
      </c>
      <c r="F137" s="88">
        <v>1</v>
      </c>
      <c r="G137" s="88">
        <v>1</v>
      </c>
      <c r="H137" s="88">
        <v>1</v>
      </c>
      <c r="I137" s="88"/>
      <c r="J137" s="88"/>
      <c r="K137" s="88"/>
      <c r="L137" s="59">
        <f t="shared" si="179"/>
        <v>1</v>
      </c>
      <c r="M137" s="59">
        <f t="shared" si="179"/>
        <v>1</v>
      </c>
      <c r="N137" s="59">
        <f t="shared" si="179"/>
        <v>1</v>
      </c>
      <c r="O137" s="59"/>
      <c r="P137" s="59"/>
      <c r="Q137" s="59"/>
      <c r="R137" s="59">
        <f t="shared" ref="R137:R142" si="325">L137+O137</f>
        <v>1</v>
      </c>
      <c r="S137" s="59">
        <f t="shared" ref="S137:S142" si="326">M137+P137</f>
        <v>1</v>
      </c>
      <c r="T137" s="59">
        <f t="shared" ref="T137:T142" si="327">N137+Q137</f>
        <v>1</v>
      </c>
      <c r="U137" s="59"/>
      <c r="V137" s="59"/>
      <c r="W137" s="59"/>
      <c r="X137" s="59">
        <f t="shared" ref="X137:X142" si="328">R137+U137</f>
        <v>1</v>
      </c>
      <c r="Y137" s="59">
        <f t="shared" ref="Y137:Y142" si="329">S137+V137</f>
        <v>1</v>
      </c>
      <c r="Z137" s="59">
        <f t="shared" ref="Z137:Z142" si="330">T137+W137</f>
        <v>1</v>
      </c>
    </row>
    <row r="138" spans="1:26" s="7" customFormat="1" ht="99" hidden="1" customHeight="1" x14ac:dyDescent="0.25">
      <c r="A138" s="50" t="s">
        <v>471</v>
      </c>
      <c r="B138" s="102"/>
      <c r="C138" s="103"/>
      <c r="D138" s="160" t="s">
        <v>475</v>
      </c>
      <c r="E138" s="163" t="s">
        <v>505</v>
      </c>
      <c r="F138" s="88">
        <v>4</v>
      </c>
      <c r="G138" s="88">
        <v>5</v>
      </c>
      <c r="H138" s="88">
        <v>6</v>
      </c>
      <c r="I138" s="88"/>
      <c r="J138" s="88"/>
      <c r="K138" s="88"/>
      <c r="L138" s="162">
        <f t="shared" si="179"/>
        <v>4</v>
      </c>
      <c r="M138" s="162">
        <f t="shared" si="179"/>
        <v>5</v>
      </c>
      <c r="N138" s="162">
        <f t="shared" si="179"/>
        <v>6</v>
      </c>
      <c r="O138" s="162"/>
      <c r="P138" s="162"/>
      <c r="Q138" s="162"/>
      <c r="R138" s="162">
        <f t="shared" si="325"/>
        <v>4</v>
      </c>
      <c r="S138" s="162">
        <f t="shared" si="326"/>
        <v>5</v>
      </c>
      <c r="T138" s="162">
        <f t="shared" si="327"/>
        <v>6</v>
      </c>
      <c r="U138" s="162"/>
      <c r="V138" s="162"/>
      <c r="W138" s="162"/>
      <c r="X138" s="162">
        <f t="shared" si="328"/>
        <v>4</v>
      </c>
      <c r="Y138" s="162">
        <f t="shared" si="329"/>
        <v>5</v>
      </c>
      <c r="Z138" s="162">
        <f t="shared" si="330"/>
        <v>6</v>
      </c>
    </row>
    <row r="139" spans="1:26" s="83" customFormat="1" ht="103.5" hidden="1" customHeight="1" x14ac:dyDescent="0.25">
      <c r="A139" s="50" t="s">
        <v>471</v>
      </c>
      <c r="B139" s="108"/>
      <c r="C139" s="109"/>
      <c r="D139" s="160" t="s">
        <v>433</v>
      </c>
      <c r="E139" s="163" t="s">
        <v>434</v>
      </c>
      <c r="F139" s="88">
        <v>5</v>
      </c>
      <c r="G139" s="88">
        <v>6</v>
      </c>
      <c r="H139" s="88">
        <v>7</v>
      </c>
      <c r="I139" s="88"/>
      <c r="J139" s="88"/>
      <c r="K139" s="88"/>
      <c r="L139" s="162">
        <f t="shared" si="179"/>
        <v>5</v>
      </c>
      <c r="M139" s="162">
        <f t="shared" si="179"/>
        <v>6</v>
      </c>
      <c r="N139" s="162">
        <f t="shared" si="179"/>
        <v>7</v>
      </c>
      <c r="O139" s="162"/>
      <c r="P139" s="162"/>
      <c r="Q139" s="162"/>
      <c r="R139" s="162">
        <f t="shared" si="325"/>
        <v>5</v>
      </c>
      <c r="S139" s="162">
        <f t="shared" si="326"/>
        <v>6</v>
      </c>
      <c r="T139" s="162">
        <f t="shared" si="327"/>
        <v>7</v>
      </c>
      <c r="U139" s="162"/>
      <c r="V139" s="162"/>
      <c r="W139" s="162"/>
      <c r="X139" s="162">
        <f t="shared" si="328"/>
        <v>5</v>
      </c>
      <c r="Y139" s="162">
        <f t="shared" si="329"/>
        <v>6</v>
      </c>
      <c r="Z139" s="162">
        <f t="shared" si="330"/>
        <v>7</v>
      </c>
    </row>
    <row r="140" spans="1:26" s="83" customFormat="1" ht="117" hidden="1" customHeight="1" x14ac:dyDescent="0.25">
      <c r="A140" s="50" t="s">
        <v>472</v>
      </c>
      <c r="B140" s="108"/>
      <c r="C140" s="109"/>
      <c r="D140" s="160" t="s">
        <v>478</v>
      </c>
      <c r="E140" s="163" t="s">
        <v>506</v>
      </c>
      <c r="F140" s="88">
        <v>29</v>
      </c>
      <c r="G140" s="88">
        <v>30</v>
      </c>
      <c r="H140" s="88">
        <v>31</v>
      </c>
      <c r="I140" s="88"/>
      <c r="J140" s="88"/>
      <c r="K140" s="88"/>
      <c r="L140" s="162">
        <f t="shared" si="179"/>
        <v>29</v>
      </c>
      <c r="M140" s="162">
        <f t="shared" si="179"/>
        <v>30</v>
      </c>
      <c r="N140" s="162">
        <f t="shared" si="179"/>
        <v>31</v>
      </c>
      <c r="O140" s="162"/>
      <c r="P140" s="162"/>
      <c r="Q140" s="162"/>
      <c r="R140" s="162">
        <f t="shared" si="325"/>
        <v>29</v>
      </c>
      <c r="S140" s="162">
        <f t="shared" si="326"/>
        <v>30</v>
      </c>
      <c r="T140" s="162">
        <f t="shared" si="327"/>
        <v>31</v>
      </c>
      <c r="U140" s="162"/>
      <c r="V140" s="162"/>
      <c r="W140" s="162"/>
      <c r="X140" s="162">
        <f t="shared" si="328"/>
        <v>29</v>
      </c>
      <c r="Y140" s="162">
        <f t="shared" si="329"/>
        <v>30</v>
      </c>
      <c r="Z140" s="162">
        <f t="shared" si="330"/>
        <v>31</v>
      </c>
    </row>
    <row r="141" spans="1:26" s="83" customFormat="1" ht="172.5" hidden="1" customHeight="1" x14ac:dyDescent="0.25">
      <c r="A141" s="50" t="s">
        <v>472</v>
      </c>
      <c r="B141" s="108"/>
      <c r="C141" s="109"/>
      <c r="D141" s="160" t="s">
        <v>477</v>
      </c>
      <c r="E141" s="163" t="s">
        <v>507</v>
      </c>
      <c r="F141" s="88">
        <v>12</v>
      </c>
      <c r="G141" s="88">
        <v>13</v>
      </c>
      <c r="H141" s="88">
        <v>14</v>
      </c>
      <c r="I141" s="88"/>
      <c r="J141" s="88"/>
      <c r="K141" s="88"/>
      <c r="L141" s="162">
        <f t="shared" si="179"/>
        <v>12</v>
      </c>
      <c r="M141" s="162">
        <f t="shared" si="179"/>
        <v>13</v>
      </c>
      <c r="N141" s="162">
        <f t="shared" si="179"/>
        <v>14</v>
      </c>
      <c r="O141" s="162"/>
      <c r="P141" s="162"/>
      <c r="Q141" s="162"/>
      <c r="R141" s="162">
        <f t="shared" si="325"/>
        <v>12</v>
      </c>
      <c r="S141" s="162">
        <f t="shared" si="326"/>
        <v>13</v>
      </c>
      <c r="T141" s="162">
        <f t="shared" si="327"/>
        <v>14</v>
      </c>
      <c r="U141" s="162"/>
      <c r="V141" s="162"/>
      <c r="W141" s="162"/>
      <c r="X141" s="162">
        <f t="shared" si="328"/>
        <v>12</v>
      </c>
      <c r="Y141" s="162">
        <f t="shared" si="329"/>
        <v>13</v>
      </c>
      <c r="Z141" s="162">
        <f t="shared" si="330"/>
        <v>14</v>
      </c>
    </row>
    <row r="142" spans="1:26" s="83" customFormat="1" ht="103.5" hidden="1" customHeight="1" x14ac:dyDescent="0.25">
      <c r="A142" s="50" t="s">
        <v>472</v>
      </c>
      <c r="B142" s="108"/>
      <c r="C142" s="109"/>
      <c r="D142" s="160" t="s">
        <v>475</v>
      </c>
      <c r="E142" s="163" t="s">
        <v>505</v>
      </c>
      <c r="F142" s="88">
        <v>216</v>
      </c>
      <c r="G142" s="88">
        <v>223</v>
      </c>
      <c r="H142" s="88">
        <v>230</v>
      </c>
      <c r="I142" s="88"/>
      <c r="J142" s="88"/>
      <c r="K142" s="88"/>
      <c r="L142" s="162">
        <f t="shared" si="179"/>
        <v>216</v>
      </c>
      <c r="M142" s="162">
        <f t="shared" si="179"/>
        <v>223</v>
      </c>
      <c r="N142" s="162">
        <f t="shared" si="179"/>
        <v>230</v>
      </c>
      <c r="O142" s="162"/>
      <c r="P142" s="162"/>
      <c r="Q142" s="162"/>
      <c r="R142" s="162">
        <f t="shared" si="325"/>
        <v>216</v>
      </c>
      <c r="S142" s="162">
        <f t="shared" si="326"/>
        <v>223</v>
      </c>
      <c r="T142" s="162">
        <f t="shared" si="327"/>
        <v>230</v>
      </c>
      <c r="U142" s="162"/>
      <c r="V142" s="162"/>
      <c r="W142" s="162"/>
      <c r="X142" s="162">
        <f t="shared" si="328"/>
        <v>216</v>
      </c>
      <c r="Y142" s="162">
        <f t="shared" si="329"/>
        <v>223</v>
      </c>
      <c r="Z142" s="162">
        <f t="shared" si="330"/>
        <v>230</v>
      </c>
    </row>
    <row r="143" spans="1:26" s="7" customFormat="1" ht="69.75" hidden="1" customHeight="1" x14ac:dyDescent="0.25">
      <c r="A143" s="19"/>
      <c r="B143" s="102"/>
      <c r="C143" s="103"/>
      <c r="D143" s="52" t="s">
        <v>304</v>
      </c>
      <c r="E143" s="194" t="s">
        <v>396</v>
      </c>
      <c r="F143" s="90">
        <f t="shared" ref="F143:Z143" si="331">F144</f>
        <v>29</v>
      </c>
      <c r="G143" s="90">
        <f t="shared" si="331"/>
        <v>30</v>
      </c>
      <c r="H143" s="90">
        <f t="shared" si="331"/>
        <v>31</v>
      </c>
      <c r="I143" s="90">
        <f t="shared" si="331"/>
        <v>0</v>
      </c>
      <c r="J143" s="90">
        <f t="shared" si="331"/>
        <v>0</v>
      </c>
      <c r="K143" s="90">
        <f t="shared" si="331"/>
        <v>0</v>
      </c>
      <c r="L143" s="60">
        <f t="shared" si="331"/>
        <v>29</v>
      </c>
      <c r="M143" s="60">
        <f t="shared" si="331"/>
        <v>30</v>
      </c>
      <c r="N143" s="60">
        <f t="shared" si="331"/>
        <v>31</v>
      </c>
      <c r="O143" s="60">
        <f t="shared" si="331"/>
        <v>0</v>
      </c>
      <c r="P143" s="60">
        <f t="shared" si="331"/>
        <v>0</v>
      </c>
      <c r="Q143" s="60">
        <f t="shared" si="331"/>
        <v>0</v>
      </c>
      <c r="R143" s="60">
        <f t="shared" si="331"/>
        <v>29</v>
      </c>
      <c r="S143" s="60">
        <f t="shared" si="331"/>
        <v>30</v>
      </c>
      <c r="T143" s="60">
        <f t="shared" si="331"/>
        <v>31</v>
      </c>
      <c r="U143" s="60">
        <f t="shared" si="331"/>
        <v>0</v>
      </c>
      <c r="V143" s="60">
        <f t="shared" si="331"/>
        <v>0</v>
      </c>
      <c r="W143" s="60">
        <f t="shared" si="331"/>
        <v>0</v>
      </c>
      <c r="X143" s="60">
        <f t="shared" si="331"/>
        <v>29</v>
      </c>
      <c r="Y143" s="60">
        <f t="shared" si="331"/>
        <v>30</v>
      </c>
      <c r="Z143" s="60">
        <f t="shared" si="331"/>
        <v>31</v>
      </c>
    </row>
    <row r="144" spans="1:26" s="7" customFormat="1" ht="84.75" hidden="1" customHeight="1" x14ac:dyDescent="0.25">
      <c r="A144" s="19"/>
      <c r="B144" s="102"/>
      <c r="C144" s="103"/>
      <c r="D144" s="52" t="s">
        <v>297</v>
      </c>
      <c r="E144" s="192" t="s">
        <v>397</v>
      </c>
      <c r="F144" s="88">
        <f t="shared" ref="F144:N144" si="332">SUM(F145:F149)</f>
        <v>29</v>
      </c>
      <c r="G144" s="88">
        <f t="shared" si="332"/>
        <v>30</v>
      </c>
      <c r="H144" s="88">
        <f t="shared" si="332"/>
        <v>31</v>
      </c>
      <c r="I144" s="88">
        <f t="shared" si="332"/>
        <v>0</v>
      </c>
      <c r="J144" s="88">
        <f t="shared" si="332"/>
        <v>0</v>
      </c>
      <c r="K144" s="88">
        <f t="shared" si="332"/>
        <v>0</v>
      </c>
      <c r="L144" s="203">
        <f t="shared" si="332"/>
        <v>29</v>
      </c>
      <c r="M144" s="203">
        <f t="shared" si="332"/>
        <v>30</v>
      </c>
      <c r="N144" s="203">
        <f t="shared" si="332"/>
        <v>31</v>
      </c>
      <c r="O144" s="203">
        <f t="shared" ref="O144:T144" si="333">SUM(O145:O149)</f>
        <v>0</v>
      </c>
      <c r="P144" s="203">
        <f t="shared" si="333"/>
        <v>0</v>
      </c>
      <c r="Q144" s="203">
        <f t="shared" si="333"/>
        <v>0</v>
      </c>
      <c r="R144" s="203">
        <f t="shared" si="333"/>
        <v>29</v>
      </c>
      <c r="S144" s="203">
        <f t="shared" si="333"/>
        <v>30</v>
      </c>
      <c r="T144" s="203">
        <f t="shared" si="333"/>
        <v>31</v>
      </c>
      <c r="U144" s="203">
        <f t="shared" ref="U144:Z144" si="334">SUM(U145:U149)</f>
        <v>0</v>
      </c>
      <c r="V144" s="203">
        <f t="shared" si="334"/>
        <v>0</v>
      </c>
      <c r="W144" s="203">
        <f t="shared" si="334"/>
        <v>0</v>
      </c>
      <c r="X144" s="203">
        <f t="shared" si="334"/>
        <v>29</v>
      </c>
      <c r="Y144" s="203">
        <f t="shared" si="334"/>
        <v>30</v>
      </c>
      <c r="Z144" s="203">
        <f t="shared" si="334"/>
        <v>31</v>
      </c>
    </row>
    <row r="145" spans="1:26" s="7" customFormat="1" ht="112.5" hidden="1" customHeight="1" x14ac:dyDescent="0.25">
      <c r="A145" s="50" t="s">
        <v>471</v>
      </c>
      <c r="B145" s="102"/>
      <c r="C145" s="103"/>
      <c r="D145" s="160" t="s">
        <v>479</v>
      </c>
      <c r="E145" s="163" t="s">
        <v>508</v>
      </c>
      <c r="F145" s="88"/>
      <c r="G145" s="88"/>
      <c r="H145" s="88"/>
      <c r="I145" s="88"/>
      <c r="J145" s="88"/>
      <c r="K145" s="88"/>
      <c r="L145" s="162">
        <f t="shared" ref="L145:N207" si="335">F145+I145</f>
        <v>0</v>
      </c>
      <c r="M145" s="162">
        <f t="shared" si="335"/>
        <v>0</v>
      </c>
      <c r="N145" s="162">
        <f t="shared" si="335"/>
        <v>0</v>
      </c>
      <c r="O145" s="162"/>
      <c r="P145" s="162"/>
      <c r="Q145" s="162"/>
      <c r="R145" s="162">
        <f t="shared" ref="R145:R149" si="336">L145+O145</f>
        <v>0</v>
      </c>
      <c r="S145" s="162">
        <f t="shared" ref="S145:S149" si="337">M145+P145</f>
        <v>0</v>
      </c>
      <c r="T145" s="162">
        <f t="shared" ref="T145:T149" si="338">N145+Q145</f>
        <v>0</v>
      </c>
      <c r="U145" s="162"/>
      <c r="V145" s="162"/>
      <c r="W145" s="162"/>
      <c r="X145" s="162">
        <f t="shared" ref="X145:X149" si="339">R145+U145</f>
        <v>0</v>
      </c>
      <c r="Y145" s="162">
        <f t="shared" ref="Y145:Y149" si="340">S145+V145</f>
        <v>0</v>
      </c>
      <c r="Z145" s="162">
        <f t="shared" ref="Z145:Z149" si="341">T145+W145</f>
        <v>0</v>
      </c>
    </row>
    <row r="146" spans="1:26" s="7" customFormat="1" ht="78" hidden="1" customHeight="1" x14ac:dyDescent="0.25">
      <c r="A146" s="50" t="s">
        <v>471</v>
      </c>
      <c r="B146" s="102"/>
      <c r="C146" s="103"/>
      <c r="D146" s="160" t="s">
        <v>435</v>
      </c>
      <c r="E146" s="163" t="s">
        <v>509</v>
      </c>
      <c r="F146" s="88">
        <v>2</v>
      </c>
      <c r="G146" s="88">
        <v>2</v>
      </c>
      <c r="H146" s="88">
        <v>2</v>
      </c>
      <c r="I146" s="88"/>
      <c r="J146" s="88"/>
      <c r="K146" s="88"/>
      <c r="L146" s="162">
        <f t="shared" si="335"/>
        <v>2</v>
      </c>
      <c r="M146" s="162">
        <f t="shared" si="335"/>
        <v>2</v>
      </c>
      <c r="N146" s="162">
        <f t="shared" si="335"/>
        <v>2</v>
      </c>
      <c r="O146" s="162"/>
      <c r="P146" s="162"/>
      <c r="Q146" s="162"/>
      <c r="R146" s="162">
        <f t="shared" si="336"/>
        <v>2</v>
      </c>
      <c r="S146" s="162">
        <f t="shared" si="337"/>
        <v>2</v>
      </c>
      <c r="T146" s="162">
        <f t="shared" si="338"/>
        <v>2</v>
      </c>
      <c r="U146" s="162"/>
      <c r="V146" s="162"/>
      <c r="W146" s="162"/>
      <c r="X146" s="162">
        <f t="shared" si="339"/>
        <v>2</v>
      </c>
      <c r="Y146" s="162">
        <f t="shared" si="340"/>
        <v>2</v>
      </c>
      <c r="Z146" s="162">
        <f t="shared" si="341"/>
        <v>2</v>
      </c>
    </row>
    <row r="147" spans="1:26" s="7" customFormat="1" ht="104.25" hidden="1" customHeight="1" x14ac:dyDescent="0.25">
      <c r="A147" s="19">
        <v>874</v>
      </c>
      <c r="B147" s="102"/>
      <c r="C147" s="103"/>
      <c r="D147" s="160" t="s">
        <v>479</v>
      </c>
      <c r="E147" s="163" t="s">
        <v>508</v>
      </c>
      <c r="F147" s="88">
        <v>5</v>
      </c>
      <c r="G147" s="88">
        <v>5</v>
      </c>
      <c r="H147" s="88">
        <v>5</v>
      </c>
      <c r="I147" s="88"/>
      <c r="J147" s="88"/>
      <c r="K147" s="88"/>
      <c r="L147" s="162">
        <f t="shared" si="335"/>
        <v>5</v>
      </c>
      <c r="M147" s="162">
        <f t="shared" si="335"/>
        <v>5</v>
      </c>
      <c r="N147" s="162">
        <f t="shared" si="335"/>
        <v>5</v>
      </c>
      <c r="O147" s="162"/>
      <c r="P147" s="162"/>
      <c r="Q147" s="162"/>
      <c r="R147" s="162">
        <f t="shared" si="336"/>
        <v>5</v>
      </c>
      <c r="S147" s="162">
        <f t="shared" si="337"/>
        <v>5</v>
      </c>
      <c r="T147" s="162">
        <f t="shared" si="338"/>
        <v>5</v>
      </c>
      <c r="U147" s="162"/>
      <c r="V147" s="162"/>
      <c r="W147" s="162"/>
      <c r="X147" s="162">
        <f t="shared" si="339"/>
        <v>5</v>
      </c>
      <c r="Y147" s="162">
        <f t="shared" si="340"/>
        <v>5</v>
      </c>
      <c r="Z147" s="162">
        <f t="shared" si="341"/>
        <v>5</v>
      </c>
    </row>
    <row r="148" spans="1:26" s="7" customFormat="1" ht="78" hidden="1" customHeight="1" x14ac:dyDescent="0.25">
      <c r="A148" s="19">
        <v>874</v>
      </c>
      <c r="B148" s="102"/>
      <c r="C148" s="103"/>
      <c r="D148" s="160" t="s">
        <v>435</v>
      </c>
      <c r="E148" s="163" t="s">
        <v>509</v>
      </c>
      <c r="F148" s="88">
        <v>22</v>
      </c>
      <c r="G148" s="88">
        <v>23</v>
      </c>
      <c r="H148" s="88">
        <v>24</v>
      </c>
      <c r="I148" s="88"/>
      <c r="J148" s="88"/>
      <c r="K148" s="88"/>
      <c r="L148" s="162">
        <f t="shared" si="335"/>
        <v>22</v>
      </c>
      <c r="M148" s="162">
        <f t="shared" si="335"/>
        <v>23</v>
      </c>
      <c r="N148" s="162">
        <f t="shared" si="335"/>
        <v>24</v>
      </c>
      <c r="O148" s="162"/>
      <c r="P148" s="162"/>
      <c r="Q148" s="162"/>
      <c r="R148" s="162">
        <f t="shared" si="336"/>
        <v>22</v>
      </c>
      <c r="S148" s="162">
        <f t="shared" si="337"/>
        <v>23</v>
      </c>
      <c r="T148" s="162">
        <f t="shared" si="338"/>
        <v>24</v>
      </c>
      <c r="U148" s="162"/>
      <c r="V148" s="162"/>
      <c r="W148" s="162"/>
      <c r="X148" s="162">
        <f t="shared" si="339"/>
        <v>22</v>
      </c>
      <c r="Y148" s="162">
        <f t="shared" si="340"/>
        <v>23</v>
      </c>
      <c r="Z148" s="162">
        <f t="shared" si="341"/>
        <v>24</v>
      </c>
    </row>
    <row r="149" spans="1:26" s="7" customFormat="1" ht="78" hidden="1" customHeight="1" x14ac:dyDescent="0.25">
      <c r="A149" s="19">
        <v>874</v>
      </c>
      <c r="B149" s="102"/>
      <c r="C149" s="103"/>
      <c r="D149" s="160" t="s">
        <v>480</v>
      </c>
      <c r="E149" s="163" t="s">
        <v>511</v>
      </c>
      <c r="F149" s="88"/>
      <c r="G149" s="88"/>
      <c r="H149" s="88"/>
      <c r="I149" s="88"/>
      <c r="J149" s="88"/>
      <c r="K149" s="88"/>
      <c r="L149" s="162">
        <f t="shared" si="335"/>
        <v>0</v>
      </c>
      <c r="M149" s="162">
        <f t="shared" si="335"/>
        <v>0</v>
      </c>
      <c r="N149" s="162">
        <f t="shared" si="335"/>
        <v>0</v>
      </c>
      <c r="O149" s="162"/>
      <c r="P149" s="162"/>
      <c r="Q149" s="162"/>
      <c r="R149" s="162">
        <f t="shared" si="336"/>
        <v>0</v>
      </c>
      <c r="S149" s="162">
        <f t="shared" si="337"/>
        <v>0</v>
      </c>
      <c r="T149" s="162">
        <f t="shared" si="338"/>
        <v>0</v>
      </c>
      <c r="U149" s="162"/>
      <c r="V149" s="162"/>
      <c r="W149" s="162"/>
      <c r="X149" s="162">
        <f t="shared" si="339"/>
        <v>0</v>
      </c>
      <c r="Y149" s="162">
        <f t="shared" si="340"/>
        <v>0</v>
      </c>
      <c r="Z149" s="162">
        <f t="shared" si="341"/>
        <v>0</v>
      </c>
    </row>
    <row r="150" spans="1:26" s="7" customFormat="1" ht="66" hidden="1" customHeight="1" x14ac:dyDescent="0.25">
      <c r="A150" s="19"/>
      <c r="B150" s="102"/>
      <c r="C150" s="103"/>
      <c r="D150" s="52" t="s">
        <v>436</v>
      </c>
      <c r="E150" s="194" t="s">
        <v>437</v>
      </c>
      <c r="F150" s="88">
        <f>F151+F154</f>
        <v>444</v>
      </c>
      <c r="G150" s="88">
        <f>G151+G154</f>
        <v>461</v>
      </c>
      <c r="H150" s="88">
        <f>H151+H154</f>
        <v>479</v>
      </c>
      <c r="I150" s="88">
        <f t="shared" ref="I150:N150" si="342">I151+I154</f>
        <v>0</v>
      </c>
      <c r="J150" s="88">
        <f t="shared" si="342"/>
        <v>0</v>
      </c>
      <c r="K150" s="88">
        <f t="shared" si="342"/>
        <v>0</v>
      </c>
      <c r="L150" s="203">
        <f t="shared" si="342"/>
        <v>444</v>
      </c>
      <c r="M150" s="203">
        <f t="shared" si="342"/>
        <v>461</v>
      </c>
      <c r="N150" s="203">
        <f t="shared" si="342"/>
        <v>479</v>
      </c>
      <c r="O150" s="203">
        <f t="shared" ref="O150:T150" si="343">O151+O154</f>
        <v>0</v>
      </c>
      <c r="P150" s="203">
        <f t="shared" si="343"/>
        <v>0</v>
      </c>
      <c r="Q150" s="203">
        <f t="shared" si="343"/>
        <v>0</v>
      </c>
      <c r="R150" s="203">
        <f t="shared" si="343"/>
        <v>444</v>
      </c>
      <c r="S150" s="203">
        <f t="shared" si="343"/>
        <v>461</v>
      </c>
      <c r="T150" s="203">
        <f t="shared" si="343"/>
        <v>479</v>
      </c>
      <c r="U150" s="203">
        <f t="shared" ref="U150:Z150" si="344">U151+U154</f>
        <v>0</v>
      </c>
      <c r="V150" s="203">
        <f t="shared" si="344"/>
        <v>0</v>
      </c>
      <c r="W150" s="203">
        <f t="shared" si="344"/>
        <v>0</v>
      </c>
      <c r="X150" s="203">
        <f t="shared" si="344"/>
        <v>444</v>
      </c>
      <c r="Y150" s="203">
        <f t="shared" si="344"/>
        <v>461</v>
      </c>
      <c r="Z150" s="203">
        <f t="shared" si="344"/>
        <v>479</v>
      </c>
    </row>
    <row r="151" spans="1:26" s="7" customFormat="1" ht="87.75" hidden="1" customHeight="1" x14ac:dyDescent="0.25">
      <c r="A151" s="19"/>
      <c r="B151" s="102"/>
      <c r="C151" s="103"/>
      <c r="D151" s="52" t="s">
        <v>361</v>
      </c>
      <c r="E151" s="192" t="s">
        <v>398</v>
      </c>
      <c r="F151" s="88">
        <f>F152+F153</f>
        <v>361</v>
      </c>
      <c r="G151" s="88">
        <f>G152+G153</f>
        <v>375</v>
      </c>
      <c r="H151" s="88">
        <f>H152+H153</f>
        <v>390</v>
      </c>
      <c r="I151" s="88">
        <f t="shared" ref="I151:N151" si="345">I152+I153</f>
        <v>0</v>
      </c>
      <c r="J151" s="88">
        <f t="shared" si="345"/>
        <v>0</v>
      </c>
      <c r="K151" s="88">
        <f t="shared" si="345"/>
        <v>0</v>
      </c>
      <c r="L151" s="203">
        <f t="shared" si="345"/>
        <v>361</v>
      </c>
      <c r="M151" s="203">
        <f t="shared" si="345"/>
        <v>375</v>
      </c>
      <c r="N151" s="203">
        <f t="shared" si="345"/>
        <v>390</v>
      </c>
      <c r="O151" s="203">
        <f t="shared" ref="O151:T151" si="346">O152+O153</f>
        <v>0</v>
      </c>
      <c r="P151" s="203">
        <f t="shared" si="346"/>
        <v>0</v>
      </c>
      <c r="Q151" s="203">
        <f t="shared" si="346"/>
        <v>0</v>
      </c>
      <c r="R151" s="203">
        <f t="shared" si="346"/>
        <v>361</v>
      </c>
      <c r="S151" s="203">
        <f t="shared" si="346"/>
        <v>375</v>
      </c>
      <c r="T151" s="203">
        <f t="shared" si="346"/>
        <v>390</v>
      </c>
      <c r="U151" s="203">
        <f t="shared" ref="U151:Z151" si="347">U152+U153</f>
        <v>0</v>
      </c>
      <c r="V151" s="203">
        <f t="shared" si="347"/>
        <v>0</v>
      </c>
      <c r="W151" s="203">
        <f t="shared" si="347"/>
        <v>0</v>
      </c>
      <c r="X151" s="203">
        <f t="shared" si="347"/>
        <v>361</v>
      </c>
      <c r="Y151" s="203">
        <f t="shared" si="347"/>
        <v>375</v>
      </c>
      <c r="Z151" s="203">
        <f t="shared" si="347"/>
        <v>390</v>
      </c>
    </row>
    <row r="152" spans="1:26" s="7" customFormat="1" ht="120.75" hidden="1" customHeight="1" x14ac:dyDescent="0.25">
      <c r="A152" s="19">
        <v>874</v>
      </c>
      <c r="B152" s="102"/>
      <c r="C152" s="103"/>
      <c r="D152" s="160" t="s">
        <v>481</v>
      </c>
      <c r="E152" s="163" t="s">
        <v>512</v>
      </c>
      <c r="F152" s="88">
        <v>250</v>
      </c>
      <c r="G152" s="88">
        <v>260</v>
      </c>
      <c r="H152" s="88">
        <v>270</v>
      </c>
      <c r="I152" s="88"/>
      <c r="J152" s="88"/>
      <c r="K152" s="88"/>
      <c r="L152" s="162">
        <f t="shared" si="335"/>
        <v>250</v>
      </c>
      <c r="M152" s="162">
        <f t="shared" si="335"/>
        <v>260</v>
      </c>
      <c r="N152" s="162">
        <f t="shared" si="335"/>
        <v>270</v>
      </c>
      <c r="O152" s="162"/>
      <c r="P152" s="162"/>
      <c r="Q152" s="162"/>
      <c r="R152" s="162">
        <f t="shared" ref="R152:R153" si="348">L152+O152</f>
        <v>250</v>
      </c>
      <c r="S152" s="162">
        <f t="shared" ref="S152:S153" si="349">M152+P152</f>
        <v>260</v>
      </c>
      <c r="T152" s="162">
        <f t="shared" ref="T152:T153" si="350">N152+Q152</f>
        <v>270</v>
      </c>
      <c r="U152" s="162"/>
      <c r="V152" s="162"/>
      <c r="W152" s="162"/>
      <c r="X152" s="162">
        <f t="shared" ref="X152:X153" si="351">R152+U152</f>
        <v>250</v>
      </c>
      <c r="Y152" s="162">
        <f t="shared" ref="Y152:Y153" si="352">S152+V152</f>
        <v>260</v>
      </c>
      <c r="Z152" s="162">
        <f t="shared" ref="Z152:Z153" si="353">T152+W152</f>
        <v>270</v>
      </c>
    </row>
    <row r="153" spans="1:26" s="7" customFormat="1" ht="138" hidden="1" customHeight="1" x14ac:dyDescent="0.25">
      <c r="A153" s="19">
        <v>874</v>
      </c>
      <c r="B153" s="102"/>
      <c r="C153" s="103"/>
      <c r="D153" s="160" t="s">
        <v>438</v>
      </c>
      <c r="E153" s="163" t="s">
        <v>513</v>
      </c>
      <c r="F153" s="88">
        <v>111</v>
      </c>
      <c r="G153" s="88">
        <v>115</v>
      </c>
      <c r="H153" s="88">
        <v>120</v>
      </c>
      <c r="I153" s="88"/>
      <c r="J153" s="88"/>
      <c r="K153" s="88"/>
      <c r="L153" s="162">
        <f t="shared" si="335"/>
        <v>111</v>
      </c>
      <c r="M153" s="162">
        <f t="shared" si="335"/>
        <v>115</v>
      </c>
      <c r="N153" s="162">
        <f t="shared" si="335"/>
        <v>120</v>
      </c>
      <c r="O153" s="162"/>
      <c r="P153" s="162"/>
      <c r="Q153" s="162"/>
      <c r="R153" s="162">
        <f t="shared" si="348"/>
        <v>111</v>
      </c>
      <c r="S153" s="162">
        <f t="shared" si="349"/>
        <v>115</v>
      </c>
      <c r="T153" s="162">
        <f t="shared" si="350"/>
        <v>120</v>
      </c>
      <c r="U153" s="162"/>
      <c r="V153" s="162"/>
      <c r="W153" s="162"/>
      <c r="X153" s="162">
        <f t="shared" si="351"/>
        <v>111</v>
      </c>
      <c r="Y153" s="162">
        <f t="shared" si="352"/>
        <v>115</v>
      </c>
      <c r="Z153" s="162">
        <f t="shared" si="353"/>
        <v>120</v>
      </c>
    </row>
    <row r="154" spans="1:26" s="7" customFormat="1" ht="85.5" hidden="1" customHeight="1" x14ac:dyDescent="0.25">
      <c r="A154" s="110"/>
      <c r="B154" s="102"/>
      <c r="C154" s="103"/>
      <c r="D154" s="52" t="s">
        <v>439</v>
      </c>
      <c r="E154" s="192" t="s">
        <v>440</v>
      </c>
      <c r="F154" s="88">
        <f t="shared" ref="F154:Z154" si="354">F155</f>
        <v>83</v>
      </c>
      <c r="G154" s="88">
        <f t="shared" si="354"/>
        <v>86</v>
      </c>
      <c r="H154" s="88">
        <f t="shared" si="354"/>
        <v>89</v>
      </c>
      <c r="I154" s="88">
        <f t="shared" si="354"/>
        <v>0</v>
      </c>
      <c r="J154" s="88">
        <f t="shared" si="354"/>
        <v>0</v>
      </c>
      <c r="K154" s="88">
        <f t="shared" si="354"/>
        <v>0</v>
      </c>
      <c r="L154" s="59">
        <f t="shared" si="354"/>
        <v>83</v>
      </c>
      <c r="M154" s="59">
        <f t="shared" si="354"/>
        <v>86</v>
      </c>
      <c r="N154" s="59">
        <f t="shared" si="354"/>
        <v>89</v>
      </c>
      <c r="O154" s="59">
        <f t="shared" si="354"/>
        <v>0</v>
      </c>
      <c r="P154" s="59">
        <f t="shared" si="354"/>
        <v>0</v>
      </c>
      <c r="Q154" s="59">
        <f t="shared" si="354"/>
        <v>0</v>
      </c>
      <c r="R154" s="59">
        <f t="shared" si="354"/>
        <v>83</v>
      </c>
      <c r="S154" s="59">
        <f t="shared" si="354"/>
        <v>86</v>
      </c>
      <c r="T154" s="59">
        <f t="shared" si="354"/>
        <v>89</v>
      </c>
      <c r="U154" s="59">
        <f t="shared" si="354"/>
        <v>0</v>
      </c>
      <c r="V154" s="59">
        <f t="shared" si="354"/>
        <v>0</v>
      </c>
      <c r="W154" s="59">
        <f t="shared" si="354"/>
        <v>0</v>
      </c>
      <c r="X154" s="59">
        <f t="shared" si="354"/>
        <v>83</v>
      </c>
      <c r="Y154" s="59">
        <f t="shared" si="354"/>
        <v>86</v>
      </c>
      <c r="Z154" s="59">
        <f t="shared" si="354"/>
        <v>89</v>
      </c>
    </row>
    <row r="155" spans="1:26" s="7" customFormat="1" ht="85.5" hidden="1" customHeight="1" x14ac:dyDescent="0.25">
      <c r="A155" s="19">
        <v>905</v>
      </c>
      <c r="B155" s="102"/>
      <c r="C155" s="103"/>
      <c r="D155" s="160" t="s">
        <v>439</v>
      </c>
      <c r="E155" s="163" t="s">
        <v>440</v>
      </c>
      <c r="F155" s="88">
        <v>83</v>
      </c>
      <c r="G155" s="88">
        <v>86</v>
      </c>
      <c r="H155" s="88">
        <v>89</v>
      </c>
      <c r="I155" s="88"/>
      <c r="J155" s="88"/>
      <c r="K155" s="88"/>
      <c r="L155" s="162">
        <f t="shared" si="335"/>
        <v>83</v>
      </c>
      <c r="M155" s="162">
        <f t="shared" si="335"/>
        <v>86</v>
      </c>
      <c r="N155" s="162">
        <f t="shared" si="335"/>
        <v>89</v>
      </c>
      <c r="O155" s="162"/>
      <c r="P155" s="162"/>
      <c r="Q155" s="162"/>
      <c r="R155" s="162">
        <f t="shared" ref="R155:R157" si="355">L155+O155</f>
        <v>83</v>
      </c>
      <c r="S155" s="162">
        <f t="shared" ref="S155:S157" si="356">M155+P155</f>
        <v>86</v>
      </c>
      <c r="T155" s="162">
        <f t="shared" ref="T155:T157" si="357">N155+Q155</f>
        <v>89</v>
      </c>
      <c r="U155" s="162"/>
      <c r="V155" s="162"/>
      <c r="W155" s="162"/>
      <c r="X155" s="162">
        <f t="shared" ref="X155:X157" si="358">R155+U155</f>
        <v>83</v>
      </c>
      <c r="Y155" s="162">
        <f t="shared" ref="Y155:Y157" si="359">S155+V155</f>
        <v>86</v>
      </c>
      <c r="Z155" s="162">
        <f t="shared" ref="Z155:Z157" si="360">T155+W155</f>
        <v>89</v>
      </c>
    </row>
    <row r="156" spans="1:26" s="7" customFormat="1" ht="56.25" hidden="1" customHeight="1" x14ac:dyDescent="0.25">
      <c r="A156" s="19"/>
      <c r="B156" s="102"/>
      <c r="C156" s="103"/>
      <c r="D156" s="86" t="s">
        <v>305</v>
      </c>
      <c r="E156" s="87" t="s">
        <v>399</v>
      </c>
      <c r="F156" s="88"/>
      <c r="G156" s="88"/>
      <c r="H156" s="88"/>
      <c r="I156" s="88"/>
      <c r="J156" s="88"/>
      <c r="K156" s="88"/>
      <c r="L156" s="88">
        <f t="shared" si="335"/>
        <v>0</v>
      </c>
      <c r="M156" s="88">
        <f t="shared" si="335"/>
        <v>0</v>
      </c>
      <c r="N156" s="88">
        <f t="shared" si="335"/>
        <v>0</v>
      </c>
      <c r="O156" s="88"/>
      <c r="P156" s="88"/>
      <c r="Q156" s="88"/>
      <c r="R156" s="88">
        <f t="shared" si="355"/>
        <v>0</v>
      </c>
      <c r="S156" s="88">
        <f t="shared" si="356"/>
        <v>0</v>
      </c>
      <c r="T156" s="88">
        <f t="shared" si="357"/>
        <v>0</v>
      </c>
      <c r="U156" s="88"/>
      <c r="V156" s="88"/>
      <c r="W156" s="88"/>
      <c r="X156" s="88">
        <f t="shared" si="358"/>
        <v>0</v>
      </c>
      <c r="Y156" s="88">
        <f t="shared" si="359"/>
        <v>0</v>
      </c>
      <c r="Z156" s="88">
        <f t="shared" si="360"/>
        <v>0</v>
      </c>
    </row>
    <row r="157" spans="1:26" s="7" customFormat="1" ht="75" hidden="1" customHeight="1" x14ac:dyDescent="0.25">
      <c r="A157" s="12"/>
      <c r="B157" s="72"/>
      <c r="C157" s="73"/>
      <c r="D157" s="89" t="s">
        <v>292</v>
      </c>
      <c r="E157" s="98" t="s">
        <v>400</v>
      </c>
      <c r="F157" s="88"/>
      <c r="G157" s="88"/>
      <c r="H157" s="88"/>
      <c r="I157" s="88"/>
      <c r="J157" s="88"/>
      <c r="K157" s="88"/>
      <c r="L157" s="88">
        <f t="shared" si="335"/>
        <v>0</v>
      </c>
      <c r="M157" s="88">
        <f t="shared" si="335"/>
        <v>0</v>
      </c>
      <c r="N157" s="88">
        <f t="shared" si="335"/>
        <v>0</v>
      </c>
      <c r="O157" s="88"/>
      <c r="P157" s="88"/>
      <c r="Q157" s="88"/>
      <c r="R157" s="88">
        <f t="shared" si="355"/>
        <v>0</v>
      </c>
      <c r="S157" s="88">
        <f t="shared" si="356"/>
        <v>0</v>
      </c>
      <c r="T157" s="88">
        <f t="shared" si="357"/>
        <v>0</v>
      </c>
      <c r="U157" s="88"/>
      <c r="V157" s="88"/>
      <c r="W157" s="88"/>
      <c r="X157" s="88">
        <f t="shared" si="358"/>
        <v>0</v>
      </c>
      <c r="Y157" s="88">
        <f t="shared" si="359"/>
        <v>0</v>
      </c>
      <c r="Z157" s="88">
        <f t="shared" si="360"/>
        <v>0</v>
      </c>
    </row>
    <row r="158" spans="1:26" s="7" customFormat="1" ht="69.75" hidden="1" customHeight="1" x14ac:dyDescent="0.25">
      <c r="A158" s="12"/>
      <c r="B158" s="72"/>
      <c r="C158" s="73"/>
      <c r="D158" s="188" t="s">
        <v>306</v>
      </c>
      <c r="E158" s="194" t="s">
        <v>401</v>
      </c>
      <c r="F158" s="90">
        <f t="shared" ref="F158:Z158" si="361">F159</f>
        <v>95</v>
      </c>
      <c r="G158" s="90">
        <f t="shared" si="361"/>
        <v>99</v>
      </c>
      <c r="H158" s="90">
        <f t="shared" si="361"/>
        <v>103</v>
      </c>
      <c r="I158" s="90">
        <f t="shared" si="361"/>
        <v>0</v>
      </c>
      <c r="J158" s="90">
        <f t="shared" si="361"/>
        <v>0</v>
      </c>
      <c r="K158" s="90">
        <f t="shared" si="361"/>
        <v>0</v>
      </c>
      <c r="L158" s="60">
        <f t="shared" si="361"/>
        <v>95</v>
      </c>
      <c r="M158" s="60">
        <f t="shared" si="361"/>
        <v>99</v>
      </c>
      <c r="N158" s="60">
        <f t="shared" si="361"/>
        <v>103</v>
      </c>
      <c r="O158" s="60">
        <f t="shared" si="361"/>
        <v>0</v>
      </c>
      <c r="P158" s="60">
        <f t="shared" si="361"/>
        <v>0</v>
      </c>
      <c r="Q158" s="60">
        <f t="shared" si="361"/>
        <v>0</v>
      </c>
      <c r="R158" s="60">
        <f t="shared" si="361"/>
        <v>95</v>
      </c>
      <c r="S158" s="60">
        <f t="shared" si="361"/>
        <v>99</v>
      </c>
      <c r="T158" s="60">
        <f t="shared" si="361"/>
        <v>103</v>
      </c>
      <c r="U158" s="60">
        <f t="shared" si="361"/>
        <v>0</v>
      </c>
      <c r="V158" s="60">
        <f t="shared" si="361"/>
        <v>0</v>
      </c>
      <c r="W158" s="60">
        <f t="shared" si="361"/>
        <v>0</v>
      </c>
      <c r="X158" s="60">
        <f t="shared" si="361"/>
        <v>95</v>
      </c>
      <c r="Y158" s="60">
        <f t="shared" si="361"/>
        <v>99</v>
      </c>
      <c r="Z158" s="60">
        <f t="shared" si="361"/>
        <v>103</v>
      </c>
    </row>
    <row r="159" spans="1:26" s="7" customFormat="1" ht="93.75" hidden="1" x14ac:dyDescent="0.25">
      <c r="A159" s="12"/>
      <c r="B159" s="72"/>
      <c r="C159" s="73"/>
      <c r="D159" s="188" t="s">
        <v>316</v>
      </c>
      <c r="E159" s="196" t="s">
        <v>402</v>
      </c>
      <c r="F159" s="88">
        <f t="shared" ref="F159:N159" si="362">F160+F161+F162</f>
        <v>95</v>
      </c>
      <c r="G159" s="88">
        <f t="shared" si="362"/>
        <v>99</v>
      </c>
      <c r="H159" s="88">
        <f t="shared" si="362"/>
        <v>103</v>
      </c>
      <c r="I159" s="88">
        <f t="shared" si="362"/>
        <v>0</v>
      </c>
      <c r="J159" s="88">
        <f t="shared" si="362"/>
        <v>0</v>
      </c>
      <c r="K159" s="88">
        <f t="shared" si="362"/>
        <v>0</v>
      </c>
      <c r="L159" s="203">
        <f t="shared" si="362"/>
        <v>95</v>
      </c>
      <c r="M159" s="203">
        <f t="shared" si="362"/>
        <v>99</v>
      </c>
      <c r="N159" s="203">
        <f t="shared" si="362"/>
        <v>103</v>
      </c>
      <c r="O159" s="203">
        <f t="shared" ref="O159:T159" si="363">O160+O161+O162</f>
        <v>0</v>
      </c>
      <c r="P159" s="203">
        <f t="shared" si="363"/>
        <v>0</v>
      </c>
      <c r="Q159" s="203">
        <f t="shared" si="363"/>
        <v>0</v>
      </c>
      <c r="R159" s="203">
        <f t="shared" si="363"/>
        <v>95</v>
      </c>
      <c r="S159" s="203">
        <f t="shared" si="363"/>
        <v>99</v>
      </c>
      <c r="T159" s="203">
        <f t="shared" si="363"/>
        <v>103</v>
      </c>
      <c r="U159" s="203">
        <f t="shared" ref="U159:Z159" si="364">U160+U161+U162</f>
        <v>0</v>
      </c>
      <c r="V159" s="203">
        <f t="shared" si="364"/>
        <v>0</v>
      </c>
      <c r="W159" s="203">
        <f t="shared" si="364"/>
        <v>0</v>
      </c>
      <c r="X159" s="203">
        <f t="shared" si="364"/>
        <v>95</v>
      </c>
      <c r="Y159" s="203">
        <f t="shared" si="364"/>
        <v>99</v>
      </c>
      <c r="Z159" s="203">
        <f t="shared" si="364"/>
        <v>103</v>
      </c>
    </row>
    <row r="160" spans="1:26" s="7" customFormat="1" ht="131.25" hidden="1" customHeight="1" x14ac:dyDescent="0.25">
      <c r="A160" s="12">
        <v>874</v>
      </c>
      <c r="B160" s="72"/>
      <c r="C160" s="73"/>
      <c r="D160" s="164" t="s">
        <v>482</v>
      </c>
      <c r="E160" s="165" t="s">
        <v>514</v>
      </c>
      <c r="F160" s="88">
        <v>2</v>
      </c>
      <c r="G160" s="88">
        <v>2</v>
      </c>
      <c r="H160" s="88">
        <v>2</v>
      </c>
      <c r="I160" s="88"/>
      <c r="J160" s="88"/>
      <c r="K160" s="88"/>
      <c r="L160" s="162">
        <f t="shared" si="335"/>
        <v>2</v>
      </c>
      <c r="M160" s="162">
        <f t="shared" si="335"/>
        <v>2</v>
      </c>
      <c r="N160" s="162">
        <f t="shared" si="335"/>
        <v>2</v>
      </c>
      <c r="O160" s="162"/>
      <c r="P160" s="162"/>
      <c r="Q160" s="162"/>
      <c r="R160" s="162">
        <f t="shared" ref="R160:R162" si="365">L160+O160</f>
        <v>2</v>
      </c>
      <c r="S160" s="162">
        <f t="shared" ref="S160:S162" si="366">M160+P160</f>
        <v>2</v>
      </c>
      <c r="T160" s="162">
        <f t="shared" ref="T160:T162" si="367">N160+Q160</f>
        <v>2</v>
      </c>
      <c r="U160" s="162"/>
      <c r="V160" s="162"/>
      <c r="W160" s="162"/>
      <c r="X160" s="162">
        <f t="shared" ref="X160:X162" si="368">R160+U160</f>
        <v>2</v>
      </c>
      <c r="Y160" s="162">
        <f t="shared" ref="Y160:Y162" si="369">S160+V160</f>
        <v>2</v>
      </c>
      <c r="Z160" s="162">
        <f t="shared" ref="Z160:Z162" si="370">T160+W160</f>
        <v>2</v>
      </c>
    </row>
    <row r="161" spans="1:26" s="7" customFormat="1" ht="93.75" hidden="1" customHeight="1" x14ac:dyDescent="0.25">
      <c r="A161" s="12">
        <v>874</v>
      </c>
      <c r="B161" s="72"/>
      <c r="C161" s="73"/>
      <c r="D161" s="164" t="s">
        <v>483</v>
      </c>
      <c r="E161" s="165" t="s">
        <v>515</v>
      </c>
      <c r="F161" s="88">
        <v>76</v>
      </c>
      <c r="G161" s="88">
        <v>79</v>
      </c>
      <c r="H161" s="88">
        <v>82</v>
      </c>
      <c r="I161" s="88"/>
      <c r="J161" s="88"/>
      <c r="K161" s="88"/>
      <c r="L161" s="162">
        <f t="shared" si="335"/>
        <v>76</v>
      </c>
      <c r="M161" s="162">
        <f t="shared" si="335"/>
        <v>79</v>
      </c>
      <c r="N161" s="162">
        <f t="shared" si="335"/>
        <v>82</v>
      </c>
      <c r="O161" s="162"/>
      <c r="P161" s="162"/>
      <c r="Q161" s="162"/>
      <c r="R161" s="162">
        <f t="shared" si="365"/>
        <v>76</v>
      </c>
      <c r="S161" s="162">
        <f t="shared" si="366"/>
        <v>79</v>
      </c>
      <c r="T161" s="162">
        <f t="shared" si="367"/>
        <v>82</v>
      </c>
      <c r="U161" s="162"/>
      <c r="V161" s="162"/>
      <c r="W161" s="162"/>
      <c r="X161" s="162">
        <f t="shared" si="368"/>
        <v>76</v>
      </c>
      <c r="Y161" s="162">
        <f t="shared" si="369"/>
        <v>79</v>
      </c>
      <c r="Z161" s="162">
        <f t="shared" si="370"/>
        <v>82</v>
      </c>
    </row>
    <row r="162" spans="1:26" s="7" customFormat="1" ht="91.5" hidden="1" customHeight="1" x14ac:dyDescent="0.25">
      <c r="A162" s="12">
        <v>874</v>
      </c>
      <c r="B162" s="72"/>
      <c r="C162" s="73"/>
      <c r="D162" s="164" t="s">
        <v>441</v>
      </c>
      <c r="E162" s="165" t="s">
        <v>516</v>
      </c>
      <c r="F162" s="88">
        <v>17</v>
      </c>
      <c r="G162" s="88">
        <v>18</v>
      </c>
      <c r="H162" s="88">
        <v>19</v>
      </c>
      <c r="I162" s="88"/>
      <c r="J162" s="88"/>
      <c r="K162" s="88"/>
      <c r="L162" s="162">
        <f t="shared" si="335"/>
        <v>17</v>
      </c>
      <c r="M162" s="162">
        <f t="shared" si="335"/>
        <v>18</v>
      </c>
      <c r="N162" s="162">
        <f t="shared" si="335"/>
        <v>19</v>
      </c>
      <c r="O162" s="162"/>
      <c r="P162" s="162"/>
      <c r="Q162" s="162"/>
      <c r="R162" s="162">
        <f t="shared" si="365"/>
        <v>17</v>
      </c>
      <c r="S162" s="162">
        <f t="shared" si="366"/>
        <v>18</v>
      </c>
      <c r="T162" s="162">
        <f t="shared" si="367"/>
        <v>19</v>
      </c>
      <c r="U162" s="162"/>
      <c r="V162" s="162"/>
      <c r="W162" s="162"/>
      <c r="X162" s="162">
        <f t="shared" si="368"/>
        <v>17</v>
      </c>
      <c r="Y162" s="162">
        <f t="shared" si="369"/>
        <v>18</v>
      </c>
      <c r="Z162" s="162">
        <f t="shared" si="370"/>
        <v>19</v>
      </c>
    </row>
    <row r="163" spans="1:26" s="7" customFormat="1" ht="90" hidden="1" customHeight="1" x14ac:dyDescent="0.25">
      <c r="A163" s="12"/>
      <c r="B163" s="72"/>
      <c r="C163" s="73"/>
      <c r="D163" s="188" t="s">
        <v>442</v>
      </c>
      <c r="E163" s="197" t="s">
        <v>443</v>
      </c>
      <c r="F163" s="88">
        <f t="shared" ref="F163:Z163" si="371">F164</f>
        <v>97</v>
      </c>
      <c r="G163" s="88">
        <f t="shared" si="371"/>
        <v>101</v>
      </c>
      <c r="H163" s="88">
        <f t="shared" si="371"/>
        <v>105</v>
      </c>
      <c r="I163" s="88">
        <f t="shared" si="371"/>
        <v>0</v>
      </c>
      <c r="J163" s="88">
        <f t="shared" si="371"/>
        <v>0</v>
      </c>
      <c r="K163" s="88">
        <f t="shared" si="371"/>
        <v>0</v>
      </c>
      <c r="L163" s="59">
        <f t="shared" si="371"/>
        <v>97</v>
      </c>
      <c r="M163" s="59">
        <f t="shared" si="371"/>
        <v>101</v>
      </c>
      <c r="N163" s="59">
        <f t="shared" si="371"/>
        <v>105</v>
      </c>
      <c r="O163" s="59">
        <f t="shared" si="371"/>
        <v>0</v>
      </c>
      <c r="P163" s="59">
        <f t="shared" si="371"/>
        <v>0</v>
      </c>
      <c r="Q163" s="59">
        <f t="shared" si="371"/>
        <v>0</v>
      </c>
      <c r="R163" s="59">
        <f t="shared" si="371"/>
        <v>97</v>
      </c>
      <c r="S163" s="59">
        <f t="shared" si="371"/>
        <v>101</v>
      </c>
      <c r="T163" s="59">
        <f t="shared" si="371"/>
        <v>105</v>
      </c>
      <c r="U163" s="59">
        <f t="shared" si="371"/>
        <v>0</v>
      </c>
      <c r="V163" s="59">
        <f t="shared" si="371"/>
        <v>0</v>
      </c>
      <c r="W163" s="59">
        <f t="shared" si="371"/>
        <v>0</v>
      </c>
      <c r="X163" s="59">
        <f t="shared" si="371"/>
        <v>97</v>
      </c>
      <c r="Y163" s="59">
        <f t="shared" si="371"/>
        <v>101</v>
      </c>
      <c r="Z163" s="59">
        <f t="shared" si="371"/>
        <v>105</v>
      </c>
    </row>
    <row r="164" spans="1:26" s="7" customFormat="1" ht="99.75" hidden="1" customHeight="1" x14ac:dyDescent="0.25">
      <c r="A164" s="12"/>
      <c r="B164" s="72"/>
      <c r="C164" s="73"/>
      <c r="D164" s="188" t="s">
        <v>362</v>
      </c>
      <c r="E164" s="196" t="s">
        <v>403</v>
      </c>
      <c r="F164" s="88">
        <f t="shared" ref="F164:H164" si="372">SUM(F165:F168)</f>
        <v>97</v>
      </c>
      <c r="G164" s="88">
        <f t="shared" si="372"/>
        <v>101</v>
      </c>
      <c r="H164" s="88">
        <f t="shared" si="372"/>
        <v>105</v>
      </c>
      <c r="I164" s="88"/>
      <c r="J164" s="88"/>
      <c r="K164" s="88"/>
      <c r="L164" s="203">
        <f t="shared" si="335"/>
        <v>97</v>
      </c>
      <c r="M164" s="203">
        <f t="shared" si="335"/>
        <v>101</v>
      </c>
      <c r="N164" s="203">
        <f t="shared" si="335"/>
        <v>105</v>
      </c>
      <c r="O164" s="203"/>
      <c r="P164" s="203"/>
      <c r="Q164" s="203"/>
      <c r="R164" s="203">
        <f t="shared" ref="R164:R168" si="373">L164+O164</f>
        <v>97</v>
      </c>
      <c r="S164" s="203">
        <f t="shared" ref="S164:S168" si="374">M164+P164</f>
        <v>101</v>
      </c>
      <c r="T164" s="203">
        <f t="shared" ref="T164:T168" si="375">N164+Q164</f>
        <v>105</v>
      </c>
      <c r="U164" s="203"/>
      <c r="V164" s="203"/>
      <c r="W164" s="203"/>
      <c r="X164" s="203">
        <f t="shared" ref="X164:X168" si="376">R164+U164</f>
        <v>97</v>
      </c>
      <c r="Y164" s="203">
        <f t="shared" ref="Y164:Y168" si="377">S164+V164</f>
        <v>101</v>
      </c>
      <c r="Z164" s="203">
        <f t="shared" ref="Z164:Z168" si="378">T164+W164</f>
        <v>105</v>
      </c>
    </row>
    <row r="165" spans="1:26" s="7" customFormat="1" ht="114" hidden="1" customHeight="1" x14ac:dyDescent="0.25">
      <c r="A165" s="12">
        <v>874</v>
      </c>
      <c r="B165" s="72"/>
      <c r="C165" s="73"/>
      <c r="D165" s="164" t="s">
        <v>444</v>
      </c>
      <c r="E165" s="165" t="s">
        <v>517</v>
      </c>
      <c r="F165" s="88">
        <v>4</v>
      </c>
      <c r="G165" s="88">
        <v>4</v>
      </c>
      <c r="H165" s="88">
        <v>4</v>
      </c>
      <c r="I165" s="88"/>
      <c r="J165" s="88"/>
      <c r="K165" s="88"/>
      <c r="L165" s="162">
        <f t="shared" si="335"/>
        <v>4</v>
      </c>
      <c r="M165" s="162">
        <f t="shared" si="335"/>
        <v>4</v>
      </c>
      <c r="N165" s="162">
        <f t="shared" si="335"/>
        <v>4</v>
      </c>
      <c r="O165" s="162"/>
      <c r="P165" s="162"/>
      <c r="Q165" s="162"/>
      <c r="R165" s="162">
        <f t="shared" si="373"/>
        <v>4</v>
      </c>
      <c r="S165" s="162">
        <f t="shared" si="374"/>
        <v>4</v>
      </c>
      <c r="T165" s="162">
        <f t="shared" si="375"/>
        <v>4</v>
      </c>
      <c r="U165" s="162"/>
      <c r="V165" s="162"/>
      <c r="W165" s="162"/>
      <c r="X165" s="162">
        <f t="shared" si="376"/>
        <v>4</v>
      </c>
      <c r="Y165" s="162">
        <f t="shared" si="377"/>
        <v>4</v>
      </c>
      <c r="Z165" s="162">
        <f t="shared" si="378"/>
        <v>4</v>
      </c>
    </row>
    <row r="166" spans="1:26" s="7" customFormat="1" ht="162" hidden="1" customHeight="1" x14ac:dyDescent="0.25">
      <c r="A166" s="12">
        <v>874</v>
      </c>
      <c r="B166" s="72"/>
      <c r="C166" s="73"/>
      <c r="D166" s="164" t="s">
        <v>484</v>
      </c>
      <c r="E166" s="165" t="s">
        <v>518</v>
      </c>
      <c r="F166" s="88">
        <v>4</v>
      </c>
      <c r="G166" s="88">
        <v>4</v>
      </c>
      <c r="H166" s="88">
        <v>4</v>
      </c>
      <c r="I166" s="88"/>
      <c r="J166" s="88"/>
      <c r="K166" s="88"/>
      <c r="L166" s="162">
        <f t="shared" si="335"/>
        <v>4</v>
      </c>
      <c r="M166" s="162">
        <f t="shared" si="335"/>
        <v>4</v>
      </c>
      <c r="N166" s="162">
        <f t="shared" si="335"/>
        <v>4</v>
      </c>
      <c r="O166" s="162"/>
      <c r="P166" s="162"/>
      <c r="Q166" s="162"/>
      <c r="R166" s="162">
        <f t="shared" si="373"/>
        <v>4</v>
      </c>
      <c r="S166" s="162">
        <f t="shared" si="374"/>
        <v>4</v>
      </c>
      <c r="T166" s="162">
        <f t="shared" si="375"/>
        <v>4</v>
      </c>
      <c r="U166" s="162"/>
      <c r="V166" s="162"/>
      <c r="W166" s="162"/>
      <c r="X166" s="162">
        <f t="shared" si="376"/>
        <v>4</v>
      </c>
      <c r="Y166" s="162">
        <f t="shared" si="377"/>
        <v>4</v>
      </c>
      <c r="Z166" s="162">
        <f t="shared" si="378"/>
        <v>4</v>
      </c>
    </row>
    <row r="167" spans="1:26" s="7" customFormat="1" ht="173.25" hidden="1" customHeight="1" x14ac:dyDescent="0.25">
      <c r="A167" s="12">
        <v>874</v>
      </c>
      <c r="B167" s="72"/>
      <c r="C167" s="73"/>
      <c r="D167" s="164" t="s">
        <v>485</v>
      </c>
      <c r="E167" s="165" t="s">
        <v>519</v>
      </c>
      <c r="F167" s="88">
        <v>87</v>
      </c>
      <c r="G167" s="88">
        <v>91</v>
      </c>
      <c r="H167" s="88">
        <v>95</v>
      </c>
      <c r="I167" s="88"/>
      <c r="J167" s="88"/>
      <c r="K167" s="88"/>
      <c r="L167" s="162">
        <f t="shared" si="335"/>
        <v>87</v>
      </c>
      <c r="M167" s="162">
        <f t="shared" si="335"/>
        <v>91</v>
      </c>
      <c r="N167" s="162">
        <f t="shared" si="335"/>
        <v>95</v>
      </c>
      <c r="O167" s="162"/>
      <c r="P167" s="162"/>
      <c r="Q167" s="162"/>
      <c r="R167" s="162">
        <f t="shared" si="373"/>
        <v>87</v>
      </c>
      <c r="S167" s="162">
        <f t="shared" si="374"/>
        <v>91</v>
      </c>
      <c r="T167" s="162">
        <f t="shared" si="375"/>
        <v>95</v>
      </c>
      <c r="U167" s="162"/>
      <c r="V167" s="162"/>
      <c r="W167" s="162"/>
      <c r="X167" s="162">
        <f t="shared" si="376"/>
        <v>87</v>
      </c>
      <c r="Y167" s="162">
        <f t="shared" si="377"/>
        <v>91</v>
      </c>
      <c r="Z167" s="162">
        <f t="shared" si="378"/>
        <v>95</v>
      </c>
    </row>
    <row r="168" spans="1:26" s="7" customFormat="1" ht="116.25" hidden="1" customHeight="1" x14ac:dyDescent="0.25">
      <c r="A168" s="12">
        <v>874</v>
      </c>
      <c r="B168" s="72"/>
      <c r="C168" s="73"/>
      <c r="D168" s="164" t="s">
        <v>445</v>
      </c>
      <c r="E168" s="165" t="s">
        <v>517</v>
      </c>
      <c r="F168" s="88">
        <v>2</v>
      </c>
      <c r="G168" s="88">
        <v>2</v>
      </c>
      <c r="H168" s="88">
        <v>2</v>
      </c>
      <c r="I168" s="88"/>
      <c r="J168" s="88"/>
      <c r="K168" s="88"/>
      <c r="L168" s="162">
        <f t="shared" si="335"/>
        <v>2</v>
      </c>
      <c r="M168" s="162">
        <f t="shared" si="335"/>
        <v>2</v>
      </c>
      <c r="N168" s="162">
        <f t="shared" si="335"/>
        <v>2</v>
      </c>
      <c r="O168" s="162"/>
      <c r="P168" s="162"/>
      <c r="Q168" s="162"/>
      <c r="R168" s="162">
        <f t="shared" si="373"/>
        <v>2</v>
      </c>
      <c r="S168" s="162">
        <f t="shared" si="374"/>
        <v>2</v>
      </c>
      <c r="T168" s="162">
        <f t="shared" si="375"/>
        <v>2</v>
      </c>
      <c r="U168" s="162"/>
      <c r="V168" s="162"/>
      <c r="W168" s="162"/>
      <c r="X168" s="162">
        <f t="shared" si="376"/>
        <v>2</v>
      </c>
      <c r="Y168" s="162">
        <f t="shared" si="377"/>
        <v>2</v>
      </c>
      <c r="Z168" s="162">
        <f t="shared" si="378"/>
        <v>2</v>
      </c>
    </row>
    <row r="169" spans="1:26" s="7" customFormat="1" ht="81.75" hidden="1" customHeight="1" x14ac:dyDescent="0.25">
      <c r="A169" s="12"/>
      <c r="B169" s="72"/>
      <c r="C169" s="73"/>
      <c r="D169" s="204" t="s">
        <v>493</v>
      </c>
      <c r="E169" s="205" t="s">
        <v>494</v>
      </c>
      <c r="F169" s="88">
        <f t="shared" ref="F169:Z169" si="379">F170</f>
        <v>6</v>
      </c>
      <c r="G169" s="88">
        <f t="shared" si="379"/>
        <v>6</v>
      </c>
      <c r="H169" s="88">
        <f t="shared" si="379"/>
        <v>6</v>
      </c>
      <c r="I169" s="88">
        <f t="shared" si="379"/>
        <v>0</v>
      </c>
      <c r="J169" s="88">
        <f t="shared" si="379"/>
        <v>0</v>
      </c>
      <c r="K169" s="88">
        <f t="shared" si="379"/>
        <v>0</v>
      </c>
      <c r="L169" s="59">
        <f t="shared" si="379"/>
        <v>6</v>
      </c>
      <c r="M169" s="59">
        <f t="shared" si="379"/>
        <v>6</v>
      </c>
      <c r="N169" s="59">
        <f t="shared" si="379"/>
        <v>6</v>
      </c>
      <c r="O169" s="59">
        <f t="shared" si="379"/>
        <v>0</v>
      </c>
      <c r="P169" s="59">
        <f t="shared" si="379"/>
        <v>0</v>
      </c>
      <c r="Q169" s="59">
        <f t="shared" si="379"/>
        <v>0</v>
      </c>
      <c r="R169" s="59">
        <f t="shared" si="379"/>
        <v>6</v>
      </c>
      <c r="S169" s="59">
        <f t="shared" si="379"/>
        <v>6</v>
      </c>
      <c r="T169" s="59">
        <f t="shared" si="379"/>
        <v>6</v>
      </c>
      <c r="U169" s="59">
        <f t="shared" si="379"/>
        <v>0</v>
      </c>
      <c r="V169" s="59">
        <f t="shared" si="379"/>
        <v>0</v>
      </c>
      <c r="W169" s="59">
        <f t="shared" si="379"/>
        <v>0</v>
      </c>
      <c r="X169" s="59">
        <f t="shared" si="379"/>
        <v>6</v>
      </c>
      <c r="Y169" s="59">
        <f t="shared" si="379"/>
        <v>6</v>
      </c>
      <c r="Z169" s="59">
        <f t="shared" si="379"/>
        <v>6</v>
      </c>
    </row>
    <row r="170" spans="1:26" s="7" customFormat="1" ht="85.5" hidden="1" customHeight="1" x14ac:dyDescent="0.25">
      <c r="A170" s="12"/>
      <c r="B170" s="72"/>
      <c r="C170" s="73"/>
      <c r="D170" s="204" t="s">
        <v>495</v>
      </c>
      <c r="E170" s="206" t="s">
        <v>496</v>
      </c>
      <c r="F170" s="88">
        <f t="shared" ref="F170:N170" si="380">SUM(F171:F173)</f>
        <v>6</v>
      </c>
      <c r="G170" s="88">
        <f t="shared" si="380"/>
        <v>6</v>
      </c>
      <c r="H170" s="88">
        <f t="shared" si="380"/>
        <v>6</v>
      </c>
      <c r="I170" s="88">
        <f t="shared" si="380"/>
        <v>0</v>
      </c>
      <c r="J170" s="88">
        <f t="shared" si="380"/>
        <v>0</v>
      </c>
      <c r="K170" s="88">
        <f t="shared" si="380"/>
        <v>0</v>
      </c>
      <c r="L170" s="59">
        <f t="shared" si="380"/>
        <v>6</v>
      </c>
      <c r="M170" s="59">
        <f t="shared" si="380"/>
        <v>6</v>
      </c>
      <c r="N170" s="59">
        <f t="shared" si="380"/>
        <v>6</v>
      </c>
      <c r="O170" s="59">
        <f t="shared" ref="O170:T170" si="381">SUM(O171:O173)</f>
        <v>0</v>
      </c>
      <c r="P170" s="59">
        <f t="shared" si="381"/>
        <v>0</v>
      </c>
      <c r="Q170" s="59">
        <f t="shared" si="381"/>
        <v>0</v>
      </c>
      <c r="R170" s="59">
        <f t="shared" si="381"/>
        <v>6</v>
      </c>
      <c r="S170" s="59">
        <f t="shared" si="381"/>
        <v>6</v>
      </c>
      <c r="T170" s="59">
        <f t="shared" si="381"/>
        <v>6</v>
      </c>
      <c r="U170" s="59">
        <f t="shared" ref="U170:Z170" si="382">SUM(U171:U173)</f>
        <v>0</v>
      </c>
      <c r="V170" s="59">
        <f t="shared" si="382"/>
        <v>0</v>
      </c>
      <c r="W170" s="59">
        <f t="shared" si="382"/>
        <v>0</v>
      </c>
      <c r="X170" s="59">
        <f t="shared" si="382"/>
        <v>6</v>
      </c>
      <c r="Y170" s="59">
        <f t="shared" si="382"/>
        <v>6</v>
      </c>
      <c r="Z170" s="59">
        <f t="shared" si="382"/>
        <v>6</v>
      </c>
    </row>
    <row r="171" spans="1:26" s="7" customFormat="1" ht="135.75" hidden="1" customHeight="1" x14ac:dyDescent="0.25">
      <c r="A171" s="12">
        <v>874</v>
      </c>
      <c r="B171" s="72"/>
      <c r="C171" s="73"/>
      <c r="D171" s="111" t="s">
        <v>497</v>
      </c>
      <c r="E171" s="112" t="s">
        <v>532</v>
      </c>
      <c r="F171" s="88"/>
      <c r="G171" s="88"/>
      <c r="H171" s="88"/>
      <c r="I171" s="88"/>
      <c r="J171" s="88"/>
      <c r="K171" s="88"/>
      <c r="L171" s="88">
        <f t="shared" si="335"/>
        <v>0</v>
      </c>
      <c r="M171" s="88">
        <f t="shared" si="335"/>
        <v>0</v>
      </c>
      <c r="N171" s="88">
        <f t="shared" si="335"/>
        <v>0</v>
      </c>
      <c r="O171" s="88"/>
      <c r="P171" s="88"/>
      <c r="Q171" s="88"/>
      <c r="R171" s="88">
        <f t="shared" ref="R171:R173" si="383">L171+O171</f>
        <v>0</v>
      </c>
      <c r="S171" s="88">
        <f t="shared" ref="S171:S173" si="384">M171+P171</f>
        <v>0</v>
      </c>
      <c r="T171" s="88">
        <f t="shared" ref="T171:T173" si="385">N171+Q171</f>
        <v>0</v>
      </c>
      <c r="U171" s="88"/>
      <c r="V171" s="88"/>
      <c r="W171" s="88"/>
      <c r="X171" s="88">
        <f t="shared" ref="X171:X173" si="386">R171+U171</f>
        <v>0</v>
      </c>
      <c r="Y171" s="88">
        <f t="shared" ref="Y171:Y173" si="387">S171+V171</f>
        <v>0</v>
      </c>
      <c r="Z171" s="88">
        <f t="shared" ref="Z171:Z173" si="388">T171+W171</f>
        <v>0</v>
      </c>
    </row>
    <row r="172" spans="1:26" s="7" customFormat="1" ht="142.5" hidden="1" customHeight="1" x14ac:dyDescent="0.25">
      <c r="A172" s="12">
        <v>874</v>
      </c>
      <c r="B172" s="72"/>
      <c r="C172" s="73"/>
      <c r="D172" s="166" t="s">
        <v>498</v>
      </c>
      <c r="E172" s="167" t="s">
        <v>531</v>
      </c>
      <c r="F172" s="88">
        <v>6</v>
      </c>
      <c r="G172" s="88">
        <v>6</v>
      </c>
      <c r="H172" s="88">
        <v>6</v>
      </c>
      <c r="I172" s="88"/>
      <c r="J172" s="88"/>
      <c r="K172" s="88"/>
      <c r="L172" s="162">
        <f t="shared" si="335"/>
        <v>6</v>
      </c>
      <c r="M172" s="162">
        <f t="shared" si="335"/>
        <v>6</v>
      </c>
      <c r="N172" s="162">
        <f t="shared" si="335"/>
        <v>6</v>
      </c>
      <c r="O172" s="162"/>
      <c r="P172" s="162"/>
      <c r="Q172" s="162"/>
      <c r="R172" s="162">
        <f t="shared" si="383"/>
        <v>6</v>
      </c>
      <c r="S172" s="162">
        <f t="shared" si="384"/>
        <v>6</v>
      </c>
      <c r="T172" s="162">
        <f t="shared" si="385"/>
        <v>6</v>
      </c>
      <c r="U172" s="162"/>
      <c r="V172" s="162"/>
      <c r="W172" s="162"/>
      <c r="X172" s="162">
        <f t="shared" si="386"/>
        <v>6</v>
      </c>
      <c r="Y172" s="162">
        <f t="shared" si="387"/>
        <v>6</v>
      </c>
      <c r="Z172" s="162">
        <f t="shared" si="388"/>
        <v>6</v>
      </c>
    </row>
    <row r="173" spans="1:26" s="7" customFormat="1" ht="93" hidden="1" customHeight="1" x14ac:dyDescent="0.25">
      <c r="A173" s="12">
        <v>874</v>
      </c>
      <c r="B173" s="72"/>
      <c r="C173" s="73"/>
      <c r="D173" s="111" t="s">
        <v>499</v>
      </c>
      <c r="E173" s="112" t="s">
        <v>520</v>
      </c>
      <c r="F173" s="88"/>
      <c r="G173" s="88"/>
      <c r="H173" s="88"/>
      <c r="I173" s="88"/>
      <c r="J173" s="88"/>
      <c r="K173" s="88"/>
      <c r="L173" s="88">
        <f t="shared" si="335"/>
        <v>0</v>
      </c>
      <c r="M173" s="88">
        <f t="shared" si="335"/>
        <v>0</v>
      </c>
      <c r="N173" s="88">
        <f t="shared" si="335"/>
        <v>0</v>
      </c>
      <c r="O173" s="88"/>
      <c r="P173" s="88"/>
      <c r="Q173" s="88"/>
      <c r="R173" s="88">
        <f t="shared" si="383"/>
        <v>0</v>
      </c>
      <c r="S173" s="88">
        <f t="shared" si="384"/>
        <v>0</v>
      </c>
      <c r="T173" s="88">
        <f t="shared" si="385"/>
        <v>0</v>
      </c>
      <c r="U173" s="88"/>
      <c r="V173" s="88"/>
      <c r="W173" s="88"/>
      <c r="X173" s="88">
        <f t="shared" si="386"/>
        <v>0</v>
      </c>
      <c r="Y173" s="88">
        <f t="shared" si="387"/>
        <v>0</v>
      </c>
      <c r="Z173" s="88">
        <f t="shared" si="388"/>
        <v>0</v>
      </c>
    </row>
    <row r="174" spans="1:26" s="7" customFormat="1" ht="65.25" hidden="1" customHeight="1" x14ac:dyDescent="0.25">
      <c r="A174" s="12"/>
      <c r="B174" s="72"/>
      <c r="C174" s="73"/>
      <c r="D174" s="188" t="s">
        <v>307</v>
      </c>
      <c r="E174" s="197" t="s">
        <v>404</v>
      </c>
      <c r="F174" s="90">
        <f t="shared" ref="F174:Z174" si="389">F175</f>
        <v>278</v>
      </c>
      <c r="G174" s="90">
        <f t="shared" si="389"/>
        <v>289</v>
      </c>
      <c r="H174" s="90">
        <f t="shared" si="389"/>
        <v>301</v>
      </c>
      <c r="I174" s="90">
        <f t="shared" si="389"/>
        <v>0</v>
      </c>
      <c r="J174" s="90">
        <f t="shared" si="389"/>
        <v>0</v>
      </c>
      <c r="K174" s="90">
        <f t="shared" si="389"/>
        <v>0</v>
      </c>
      <c r="L174" s="60">
        <f t="shared" si="389"/>
        <v>278</v>
      </c>
      <c r="M174" s="60">
        <f t="shared" si="389"/>
        <v>289</v>
      </c>
      <c r="N174" s="60">
        <f t="shared" si="389"/>
        <v>301</v>
      </c>
      <c r="O174" s="60">
        <f t="shared" si="389"/>
        <v>0</v>
      </c>
      <c r="P174" s="60">
        <f t="shared" si="389"/>
        <v>0</v>
      </c>
      <c r="Q174" s="60">
        <f t="shared" si="389"/>
        <v>0</v>
      </c>
      <c r="R174" s="60">
        <f t="shared" si="389"/>
        <v>278</v>
      </c>
      <c r="S174" s="60">
        <f t="shared" si="389"/>
        <v>289</v>
      </c>
      <c r="T174" s="60">
        <f t="shared" si="389"/>
        <v>301</v>
      </c>
      <c r="U174" s="60">
        <f t="shared" si="389"/>
        <v>0</v>
      </c>
      <c r="V174" s="60">
        <f t="shared" si="389"/>
        <v>0</v>
      </c>
      <c r="W174" s="60">
        <f t="shared" si="389"/>
        <v>0</v>
      </c>
      <c r="X174" s="60">
        <f t="shared" si="389"/>
        <v>278</v>
      </c>
      <c r="Y174" s="60">
        <f t="shared" si="389"/>
        <v>289</v>
      </c>
      <c r="Z174" s="60">
        <f t="shared" si="389"/>
        <v>301</v>
      </c>
    </row>
    <row r="175" spans="1:26" s="7" customFormat="1" ht="82.5" hidden="1" customHeight="1" x14ac:dyDescent="0.25">
      <c r="A175" s="12"/>
      <c r="B175" s="72"/>
      <c r="C175" s="73"/>
      <c r="D175" s="188" t="s">
        <v>298</v>
      </c>
      <c r="E175" s="192" t="s">
        <v>405</v>
      </c>
      <c r="F175" s="88">
        <f t="shared" ref="F175:N175" si="390">SUM(F176:F182)</f>
        <v>278</v>
      </c>
      <c r="G175" s="88">
        <f t="shared" si="390"/>
        <v>289</v>
      </c>
      <c r="H175" s="88">
        <f t="shared" si="390"/>
        <v>301</v>
      </c>
      <c r="I175" s="88">
        <f t="shared" si="390"/>
        <v>0</v>
      </c>
      <c r="J175" s="88">
        <f t="shared" si="390"/>
        <v>0</v>
      </c>
      <c r="K175" s="88">
        <f t="shared" si="390"/>
        <v>0</v>
      </c>
      <c r="L175" s="203">
        <f t="shared" si="390"/>
        <v>278</v>
      </c>
      <c r="M175" s="203">
        <f t="shared" si="390"/>
        <v>289</v>
      </c>
      <c r="N175" s="203">
        <f t="shared" si="390"/>
        <v>301</v>
      </c>
      <c r="O175" s="203">
        <f t="shared" ref="O175:T175" si="391">SUM(O176:O182)</f>
        <v>0</v>
      </c>
      <c r="P175" s="203">
        <f t="shared" si="391"/>
        <v>0</v>
      </c>
      <c r="Q175" s="203">
        <f t="shared" si="391"/>
        <v>0</v>
      </c>
      <c r="R175" s="203">
        <f t="shared" si="391"/>
        <v>278</v>
      </c>
      <c r="S175" s="203">
        <f t="shared" si="391"/>
        <v>289</v>
      </c>
      <c r="T175" s="203">
        <f t="shared" si="391"/>
        <v>301</v>
      </c>
      <c r="U175" s="203">
        <f t="shared" ref="U175:Z175" si="392">SUM(U176:U182)</f>
        <v>0</v>
      </c>
      <c r="V175" s="203">
        <f t="shared" si="392"/>
        <v>0</v>
      </c>
      <c r="W175" s="203">
        <f t="shared" si="392"/>
        <v>0</v>
      </c>
      <c r="X175" s="203">
        <f t="shared" si="392"/>
        <v>278</v>
      </c>
      <c r="Y175" s="203">
        <f t="shared" si="392"/>
        <v>289</v>
      </c>
      <c r="Z175" s="203">
        <f t="shared" si="392"/>
        <v>301</v>
      </c>
    </row>
    <row r="176" spans="1:26" s="7" customFormat="1" ht="81" hidden="1" customHeight="1" x14ac:dyDescent="0.25">
      <c r="A176" s="12">
        <v>857</v>
      </c>
      <c r="B176" s="72"/>
      <c r="C176" s="73"/>
      <c r="D176" s="164" t="s">
        <v>446</v>
      </c>
      <c r="E176" s="163" t="s">
        <v>521</v>
      </c>
      <c r="F176" s="88"/>
      <c r="G176" s="88"/>
      <c r="H176" s="88"/>
      <c r="I176" s="88"/>
      <c r="J176" s="88"/>
      <c r="K176" s="88"/>
      <c r="L176" s="162">
        <f t="shared" si="335"/>
        <v>0</v>
      </c>
      <c r="M176" s="162">
        <f t="shared" si="335"/>
        <v>0</v>
      </c>
      <c r="N176" s="162">
        <f t="shared" si="335"/>
        <v>0</v>
      </c>
      <c r="O176" s="162"/>
      <c r="P176" s="162"/>
      <c r="Q176" s="162"/>
      <c r="R176" s="162">
        <f t="shared" ref="R176:R182" si="393">L176+O176</f>
        <v>0</v>
      </c>
      <c r="S176" s="162">
        <f t="shared" ref="S176:S182" si="394">M176+P176</f>
        <v>0</v>
      </c>
      <c r="T176" s="162">
        <f t="shared" ref="T176:T182" si="395">N176+Q176</f>
        <v>0</v>
      </c>
      <c r="U176" s="162"/>
      <c r="V176" s="162"/>
      <c r="W176" s="162"/>
      <c r="X176" s="162">
        <f t="shared" ref="X176:X182" si="396">R176+U176</f>
        <v>0</v>
      </c>
      <c r="Y176" s="162">
        <f t="shared" ref="Y176:Y182" si="397">S176+V176</f>
        <v>0</v>
      </c>
      <c r="Z176" s="162">
        <f t="shared" ref="Z176:Z182" si="398">T176+W176</f>
        <v>0</v>
      </c>
    </row>
    <row r="177" spans="1:26" s="7" customFormat="1" ht="93" hidden="1" customHeight="1" x14ac:dyDescent="0.25">
      <c r="A177" s="12">
        <v>874</v>
      </c>
      <c r="B177" s="72"/>
      <c r="C177" s="73"/>
      <c r="D177" s="164" t="s">
        <v>446</v>
      </c>
      <c r="E177" s="163" t="s">
        <v>521</v>
      </c>
      <c r="F177" s="88">
        <v>164</v>
      </c>
      <c r="G177" s="88">
        <v>171</v>
      </c>
      <c r="H177" s="88">
        <v>179</v>
      </c>
      <c r="I177" s="88"/>
      <c r="J177" s="88"/>
      <c r="K177" s="88"/>
      <c r="L177" s="162">
        <f t="shared" si="335"/>
        <v>164</v>
      </c>
      <c r="M177" s="162">
        <f t="shared" si="335"/>
        <v>171</v>
      </c>
      <c r="N177" s="162">
        <f t="shared" si="335"/>
        <v>179</v>
      </c>
      <c r="O177" s="162"/>
      <c r="P177" s="162"/>
      <c r="Q177" s="162"/>
      <c r="R177" s="162">
        <f t="shared" si="393"/>
        <v>164</v>
      </c>
      <c r="S177" s="162">
        <f t="shared" si="394"/>
        <v>171</v>
      </c>
      <c r="T177" s="162">
        <f t="shared" si="395"/>
        <v>179</v>
      </c>
      <c r="U177" s="162"/>
      <c r="V177" s="162"/>
      <c r="W177" s="162"/>
      <c r="X177" s="162">
        <f t="shared" si="396"/>
        <v>164</v>
      </c>
      <c r="Y177" s="162">
        <f t="shared" si="397"/>
        <v>171</v>
      </c>
      <c r="Z177" s="162">
        <f t="shared" si="398"/>
        <v>179</v>
      </c>
    </row>
    <row r="178" spans="1:26" s="7" customFormat="1" ht="86.25" hidden="1" customHeight="1" x14ac:dyDescent="0.25">
      <c r="A178" s="12">
        <v>874</v>
      </c>
      <c r="B178" s="72"/>
      <c r="C178" s="73"/>
      <c r="D178" s="164" t="s">
        <v>447</v>
      </c>
      <c r="E178" s="163" t="s">
        <v>510</v>
      </c>
      <c r="F178" s="88">
        <v>3</v>
      </c>
      <c r="G178" s="88">
        <v>3</v>
      </c>
      <c r="H178" s="88">
        <v>3</v>
      </c>
      <c r="I178" s="88"/>
      <c r="J178" s="88"/>
      <c r="K178" s="88"/>
      <c r="L178" s="162">
        <f t="shared" si="335"/>
        <v>3</v>
      </c>
      <c r="M178" s="162">
        <f t="shared" si="335"/>
        <v>3</v>
      </c>
      <c r="N178" s="162">
        <f t="shared" si="335"/>
        <v>3</v>
      </c>
      <c r="O178" s="162"/>
      <c r="P178" s="162"/>
      <c r="Q178" s="162"/>
      <c r="R178" s="162">
        <f t="shared" si="393"/>
        <v>3</v>
      </c>
      <c r="S178" s="162">
        <f t="shared" si="394"/>
        <v>3</v>
      </c>
      <c r="T178" s="162">
        <f t="shared" si="395"/>
        <v>3</v>
      </c>
      <c r="U178" s="162"/>
      <c r="V178" s="162"/>
      <c r="W178" s="162"/>
      <c r="X178" s="162">
        <f t="shared" si="396"/>
        <v>3</v>
      </c>
      <c r="Y178" s="162">
        <f t="shared" si="397"/>
        <v>3</v>
      </c>
      <c r="Z178" s="162">
        <f t="shared" si="398"/>
        <v>3</v>
      </c>
    </row>
    <row r="179" spans="1:26" s="7" customFormat="1" ht="99" hidden="1" customHeight="1" x14ac:dyDescent="0.25">
      <c r="A179" s="12">
        <v>874</v>
      </c>
      <c r="B179" s="72"/>
      <c r="C179" s="73"/>
      <c r="D179" s="164" t="s">
        <v>486</v>
      </c>
      <c r="E179" s="163" t="s">
        <v>522</v>
      </c>
      <c r="F179" s="88">
        <v>20</v>
      </c>
      <c r="G179" s="88">
        <v>21</v>
      </c>
      <c r="H179" s="88">
        <v>22</v>
      </c>
      <c r="I179" s="88"/>
      <c r="J179" s="88"/>
      <c r="K179" s="88"/>
      <c r="L179" s="162">
        <f t="shared" si="335"/>
        <v>20</v>
      </c>
      <c r="M179" s="162">
        <f t="shared" si="335"/>
        <v>21</v>
      </c>
      <c r="N179" s="162">
        <f t="shared" si="335"/>
        <v>22</v>
      </c>
      <c r="O179" s="162"/>
      <c r="P179" s="162"/>
      <c r="Q179" s="162"/>
      <c r="R179" s="162">
        <f t="shared" si="393"/>
        <v>20</v>
      </c>
      <c r="S179" s="162">
        <f t="shared" si="394"/>
        <v>21</v>
      </c>
      <c r="T179" s="162">
        <f t="shared" si="395"/>
        <v>22</v>
      </c>
      <c r="U179" s="162"/>
      <c r="V179" s="162"/>
      <c r="W179" s="162"/>
      <c r="X179" s="162">
        <f t="shared" si="396"/>
        <v>20</v>
      </c>
      <c r="Y179" s="162">
        <f t="shared" si="397"/>
        <v>21</v>
      </c>
      <c r="Z179" s="162">
        <f t="shared" si="398"/>
        <v>22</v>
      </c>
    </row>
    <row r="180" spans="1:26" s="7" customFormat="1" ht="132.75" hidden="1" customHeight="1" x14ac:dyDescent="0.25">
      <c r="A180" s="12">
        <v>874</v>
      </c>
      <c r="B180" s="72"/>
      <c r="C180" s="73"/>
      <c r="D180" s="164" t="s">
        <v>487</v>
      </c>
      <c r="E180" s="163" t="s">
        <v>523</v>
      </c>
      <c r="F180" s="88">
        <v>49</v>
      </c>
      <c r="G180" s="88">
        <v>51</v>
      </c>
      <c r="H180" s="88">
        <v>53</v>
      </c>
      <c r="I180" s="88"/>
      <c r="J180" s="88"/>
      <c r="K180" s="88"/>
      <c r="L180" s="162">
        <f t="shared" si="335"/>
        <v>49</v>
      </c>
      <c r="M180" s="162">
        <f t="shared" si="335"/>
        <v>51</v>
      </c>
      <c r="N180" s="162">
        <f t="shared" si="335"/>
        <v>53</v>
      </c>
      <c r="O180" s="162"/>
      <c r="P180" s="162"/>
      <c r="Q180" s="162"/>
      <c r="R180" s="162">
        <f t="shared" si="393"/>
        <v>49</v>
      </c>
      <c r="S180" s="162">
        <f t="shared" si="394"/>
        <v>51</v>
      </c>
      <c r="T180" s="162">
        <f t="shared" si="395"/>
        <v>53</v>
      </c>
      <c r="U180" s="162"/>
      <c r="V180" s="162"/>
      <c r="W180" s="162"/>
      <c r="X180" s="162">
        <f t="shared" si="396"/>
        <v>49</v>
      </c>
      <c r="Y180" s="162">
        <f t="shared" si="397"/>
        <v>51</v>
      </c>
      <c r="Z180" s="162">
        <f t="shared" si="398"/>
        <v>53</v>
      </c>
    </row>
    <row r="181" spans="1:26" s="7" customFormat="1" ht="151.5" hidden="1" customHeight="1" x14ac:dyDescent="0.25">
      <c r="A181" s="12">
        <v>874</v>
      </c>
      <c r="B181" s="72"/>
      <c r="C181" s="73"/>
      <c r="D181" s="164" t="s">
        <v>488</v>
      </c>
      <c r="E181" s="163" t="s">
        <v>524</v>
      </c>
      <c r="F181" s="88">
        <v>10</v>
      </c>
      <c r="G181" s="88">
        <v>10</v>
      </c>
      <c r="H181" s="88">
        <v>10</v>
      </c>
      <c r="I181" s="88"/>
      <c r="J181" s="88"/>
      <c r="K181" s="88"/>
      <c r="L181" s="162">
        <f t="shared" si="335"/>
        <v>10</v>
      </c>
      <c r="M181" s="162">
        <f t="shared" si="335"/>
        <v>10</v>
      </c>
      <c r="N181" s="162">
        <f t="shared" si="335"/>
        <v>10</v>
      </c>
      <c r="O181" s="162"/>
      <c r="P181" s="162"/>
      <c r="Q181" s="162"/>
      <c r="R181" s="162">
        <f t="shared" si="393"/>
        <v>10</v>
      </c>
      <c r="S181" s="162">
        <f t="shared" si="394"/>
        <v>10</v>
      </c>
      <c r="T181" s="162">
        <f t="shared" si="395"/>
        <v>10</v>
      </c>
      <c r="U181" s="162"/>
      <c r="V181" s="162"/>
      <c r="W181" s="162"/>
      <c r="X181" s="162">
        <f t="shared" si="396"/>
        <v>10</v>
      </c>
      <c r="Y181" s="162">
        <f t="shared" si="397"/>
        <v>10</v>
      </c>
      <c r="Z181" s="162">
        <f t="shared" si="398"/>
        <v>10</v>
      </c>
    </row>
    <row r="182" spans="1:26" s="7" customFormat="1" ht="93.75" hidden="1" customHeight="1" x14ac:dyDescent="0.25">
      <c r="A182" s="12">
        <v>874</v>
      </c>
      <c r="B182" s="72"/>
      <c r="C182" s="73"/>
      <c r="D182" s="164" t="s">
        <v>489</v>
      </c>
      <c r="E182" s="163" t="s">
        <v>525</v>
      </c>
      <c r="F182" s="88">
        <v>32</v>
      </c>
      <c r="G182" s="88">
        <v>33</v>
      </c>
      <c r="H182" s="88">
        <v>34</v>
      </c>
      <c r="I182" s="88"/>
      <c r="J182" s="88"/>
      <c r="K182" s="88"/>
      <c r="L182" s="162">
        <f t="shared" si="335"/>
        <v>32</v>
      </c>
      <c r="M182" s="162">
        <f t="shared" si="335"/>
        <v>33</v>
      </c>
      <c r="N182" s="162">
        <f t="shared" si="335"/>
        <v>34</v>
      </c>
      <c r="O182" s="162"/>
      <c r="P182" s="162"/>
      <c r="Q182" s="162"/>
      <c r="R182" s="162">
        <f t="shared" si="393"/>
        <v>32</v>
      </c>
      <c r="S182" s="162">
        <f t="shared" si="394"/>
        <v>33</v>
      </c>
      <c r="T182" s="162">
        <f t="shared" si="395"/>
        <v>34</v>
      </c>
      <c r="U182" s="162"/>
      <c r="V182" s="162"/>
      <c r="W182" s="162"/>
      <c r="X182" s="162">
        <f t="shared" si="396"/>
        <v>32</v>
      </c>
      <c r="Y182" s="162">
        <f t="shared" si="397"/>
        <v>33</v>
      </c>
      <c r="Z182" s="162">
        <f t="shared" si="398"/>
        <v>34</v>
      </c>
    </row>
    <row r="183" spans="1:26" s="7" customFormat="1" ht="67.5" hidden="1" customHeight="1" x14ac:dyDescent="0.25">
      <c r="A183" s="12"/>
      <c r="B183" s="72"/>
      <c r="C183" s="73"/>
      <c r="D183" s="188" t="s">
        <v>310</v>
      </c>
      <c r="E183" s="194" t="s">
        <v>406</v>
      </c>
      <c r="F183" s="90">
        <f t="shared" ref="F183:Z183" si="399">F184</f>
        <v>453</v>
      </c>
      <c r="G183" s="90">
        <f t="shared" si="399"/>
        <v>471</v>
      </c>
      <c r="H183" s="90">
        <f t="shared" si="399"/>
        <v>490</v>
      </c>
      <c r="I183" s="90">
        <f t="shared" si="399"/>
        <v>0</v>
      </c>
      <c r="J183" s="90">
        <f t="shared" si="399"/>
        <v>0</v>
      </c>
      <c r="K183" s="90">
        <f t="shared" si="399"/>
        <v>0</v>
      </c>
      <c r="L183" s="60">
        <f t="shared" si="399"/>
        <v>453</v>
      </c>
      <c r="M183" s="60">
        <f t="shared" si="399"/>
        <v>471</v>
      </c>
      <c r="N183" s="60">
        <f t="shared" si="399"/>
        <v>490</v>
      </c>
      <c r="O183" s="60">
        <f t="shared" si="399"/>
        <v>0</v>
      </c>
      <c r="P183" s="60">
        <f t="shared" si="399"/>
        <v>0</v>
      </c>
      <c r="Q183" s="60">
        <f t="shared" si="399"/>
        <v>0</v>
      </c>
      <c r="R183" s="60">
        <f t="shared" si="399"/>
        <v>453</v>
      </c>
      <c r="S183" s="60">
        <f t="shared" si="399"/>
        <v>471</v>
      </c>
      <c r="T183" s="60">
        <f t="shared" si="399"/>
        <v>490</v>
      </c>
      <c r="U183" s="60">
        <f t="shared" si="399"/>
        <v>0</v>
      </c>
      <c r="V183" s="60">
        <f t="shared" si="399"/>
        <v>0</v>
      </c>
      <c r="W183" s="60">
        <f t="shared" si="399"/>
        <v>0</v>
      </c>
      <c r="X183" s="60">
        <f t="shared" si="399"/>
        <v>453</v>
      </c>
      <c r="Y183" s="60">
        <f t="shared" si="399"/>
        <v>471</v>
      </c>
      <c r="Z183" s="60">
        <f t="shared" si="399"/>
        <v>490</v>
      </c>
    </row>
    <row r="184" spans="1:26" s="7" customFormat="1" ht="84" hidden="1" customHeight="1" x14ac:dyDescent="0.25">
      <c r="A184" s="12"/>
      <c r="B184" s="72"/>
      <c r="C184" s="73"/>
      <c r="D184" s="188" t="s">
        <v>448</v>
      </c>
      <c r="E184" s="196" t="s">
        <v>407</v>
      </c>
      <c r="F184" s="88">
        <f t="shared" ref="F184:N184" si="400">SUM(F185:F191)</f>
        <v>453</v>
      </c>
      <c r="G184" s="88">
        <f t="shared" si="400"/>
        <v>471</v>
      </c>
      <c r="H184" s="88">
        <f t="shared" si="400"/>
        <v>490</v>
      </c>
      <c r="I184" s="88">
        <f t="shared" si="400"/>
        <v>0</v>
      </c>
      <c r="J184" s="88">
        <f t="shared" si="400"/>
        <v>0</v>
      </c>
      <c r="K184" s="88">
        <f t="shared" si="400"/>
        <v>0</v>
      </c>
      <c r="L184" s="203">
        <f t="shared" si="400"/>
        <v>453</v>
      </c>
      <c r="M184" s="203">
        <f t="shared" si="400"/>
        <v>471</v>
      </c>
      <c r="N184" s="203">
        <f t="shared" si="400"/>
        <v>490</v>
      </c>
      <c r="O184" s="203">
        <f t="shared" ref="O184:T184" si="401">SUM(O185:O191)</f>
        <v>0</v>
      </c>
      <c r="P184" s="203">
        <f t="shared" si="401"/>
        <v>0</v>
      </c>
      <c r="Q184" s="203">
        <f t="shared" si="401"/>
        <v>0</v>
      </c>
      <c r="R184" s="203">
        <f t="shared" si="401"/>
        <v>453</v>
      </c>
      <c r="S184" s="203">
        <f t="shared" si="401"/>
        <v>471</v>
      </c>
      <c r="T184" s="203">
        <f t="shared" si="401"/>
        <v>490</v>
      </c>
      <c r="U184" s="203">
        <f t="shared" ref="U184:Z184" si="402">SUM(U185:U191)</f>
        <v>0</v>
      </c>
      <c r="V184" s="203">
        <f t="shared" si="402"/>
        <v>0</v>
      </c>
      <c r="W184" s="203">
        <f t="shared" si="402"/>
        <v>0</v>
      </c>
      <c r="X184" s="203">
        <f t="shared" si="402"/>
        <v>453</v>
      </c>
      <c r="Y184" s="203">
        <f t="shared" si="402"/>
        <v>471</v>
      </c>
      <c r="Z184" s="203">
        <f t="shared" si="402"/>
        <v>490</v>
      </c>
    </row>
    <row r="185" spans="1:26" s="7" customFormat="1" ht="98.25" hidden="1" customHeight="1" x14ac:dyDescent="0.25">
      <c r="A185" s="18" t="s">
        <v>471</v>
      </c>
      <c r="B185" s="72"/>
      <c r="C185" s="73"/>
      <c r="D185" s="164" t="s">
        <v>449</v>
      </c>
      <c r="E185" s="165" t="s">
        <v>526</v>
      </c>
      <c r="F185" s="88">
        <v>21</v>
      </c>
      <c r="G185" s="88">
        <v>22</v>
      </c>
      <c r="H185" s="88">
        <v>23</v>
      </c>
      <c r="I185" s="88"/>
      <c r="J185" s="88"/>
      <c r="K185" s="88"/>
      <c r="L185" s="162">
        <f t="shared" si="335"/>
        <v>21</v>
      </c>
      <c r="M185" s="162">
        <f t="shared" si="335"/>
        <v>22</v>
      </c>
      <c r="N185" s="162">
        <f t="shared" si="335"/>
        <v>23</v>
      </c>
      <c r="O185" s="162"/>
      <c r="P185" s="162"/>
      <c r="Q185" s="162"/>
      <c r="R185" s="162">
        <f t="shared" ref="R185:R191" si="403">L185+O185</f>
        <v>21</v>
      </c>
      <c r="S185" s="162">
        <f t="shared" ref="S185:S191" si="404">M185+P185</f>
        <v>22</v>
      </c>
      <c r="T185" s="162">
        <f t="shared" ref="T185:T191" si="405">N185+Q185</f>
        <v>23</v>
      </c>
      <c r="U185" s="162"/>
      <c r="V185" s="162"/>
      <c r="W185" s="162"/>
      <c r="X185" s="162">
        <f t="shared" ref="X185:X191" si="406">R185+U185</f>
        <v>21</v>
      </c>
      <c r="Y185" s="162">
        <f t="shared" ref="Y185:Y191" si="407">S185+V185</f>
        <v>22</v>
      </c>
      <c r="Z185" s="162">
        <f t="shared" ref="Z185:Z191" si="408">T185+W185</f>
        <v>23</v>
      </c>
    </row>
    <row r="186" spans="1:26" s="7" customFormat="1" ht="98.25" hidden="1" customHeight="1" x14ac:dyDescent="0.25">
      <c r="A186" s="18" t="s">
        <v>471</v>
      </c>
      <c r="B186" s="72"/>
      <c r="C186" s="73"/>
      <c r="D186" s="164" t="s">
        <v>450</v>
      </c>
      <c r="E186" s="165" t="s">
        <v>527</v>
      </c>
      <c r="F186" s="88">
        <v>1</v>
      </c>
      <c r="G186" s="88">
        <v>1</v>
      </c>
      <c r="H186" s="88">
        <v>1</v>
      </c>
      <c r="I186" s="88"/>
      <c r="J186" s="88"/>
      <c r="K186" s="88"/>
      <c r="L186" s="162">
        <f t="shared" si="335"/>
        <v>1</v>
      </c>
      <c r="M186" s="162">
        <f t="shared" si="335"/>
        <v>1</v>
      </c>
      <c r="N186" s="162">
        <f t="shared" si="335"/>
        <v>1</v>
      </c>
      <c r="O186" s="162"/>
      <c r="P186" s="162"/>
      <c r="Q186" s="162"/>
      <c r="R186" s="162">
        <f t="shared" si="403"/>
        <v>1</v>
      </c>
      <c r="S186" s="162">
        <f t="shared" si="404"/>
        <v>1</v>
      </c>
      <c r="T186" s="162">
        <f t="shared" si="405"/>
        <v>1</v>
      </c>
      <c r="U186" s="162"/>
      <c r="V186" s="162"/>
      <c r="W186" s="162"/>
      <c r="X186" s="162">
        <f t="shared" si="406"/>
        <v>1</v>
      </c>
      <c r="Y186" s="162">
        <f t="shared" si="407"/>
        <v>1</v>
      </c>
      <c r="Z186" s="162">
        <f t="shared" si="408"/>
        <v>1</v>
      </c>
    </row>
    <row r="187" spans="1:26" s="7" customFormat="1" ht="152.25" hidden="1" customHeight="1" x14ac:dyDescent="0.25">
      <c r="A187" s="18" t="s">
        <v>472</v>
      </c>
      <c r="B187" s="72"/>
      <c r="C187" s="73"/>
      <c r="D187" s="164" t="s">
        <v>492</v>
      </c>
      <c r="E187" s="165" t="s">
        <v>528</v>
      </c>
      <c r="F187" s="88">
        <v>17</v>
      </c>
      <c r="G187" s="88">
        <v>18</v>
      </c>
      <c r="H187" s="88">
        <v>19</v>
      </c>
      <c r="I187" s="88"/>
      <c r="J187" s="88"/>
      <c r="K187" s="88"/>
      <c r="L187" s="162">
        <f t="shared" si="335"/>
        <v>17</v>
      </c>
      <c r="M187" s="162">
        <f t="shared" si="335"/>
        <v>18</v>
      </c>
      <c r="N187" s="162">
        <f t="shared" si="335"/>
        <v>19</v>
      </c>
      <c r="O187" s="162"/>
      <c r="P187" s="162"/>
      <c r="Q187" s="162"/>
      <c r="R187" s="162">
        <f t="shared" si="403"/>
        <v>17</v>
      </c>
      <c r="S187" s="162">
        <f t="shared" si="404"/>
        <v>18</v>
      </c>
      <c r="T187" s="162">
        <f t="shared" si="405"/>
        <v>19</v>
      </c>
      <c r="U187" s="162"/>
      <c r="V187" s="162"/>
      <c r="W187" s="162"/>
      <c r="X187" s="162">
        <f t="shared" si="406"/>
        <v>17</v>
      </c>
      <c r="Y187" s="162">
        <f t="shared" si="407"/>
        <v>18</v>
      </c>
      <c r="Z187" s="162">
        <f t="shared" si="408"/>
        <v>19</v>
      </c>
    </row>
    <row r="188" spans="1:26" s="7" customFormat="1" ht="93.75" hidden="1" customHeight="1" x14ac:dyDescent="0.25">
      <c r="A188" s="18" t="s">
        <v>472</v>
      </c>
      <c r="B188" s="72"/>
      <c r="C188" s="73"/>
      <c r="D188" s="164" t="s">
        <v>491</v>
      </c>
      <c r="E188" s="165" t="s">
        <v>529</v>
      </c>
      <c r="F188" s="88">
        <v>10</v>
      </c>
      <c r="G188" s="88">
        <v>10</v>
      </c>
      <c r="H188" s="88">
        <v>10</v>
      </c>
      <c r="I188" s="88"/>
      <c r="J188" s="88"/>
      <c r="K188" s="88"/>
      <c r="L188" s="162">
        <f t="shared" si="335"/>
        <v>10</v>
      </c>
      <c r="M188" s="162">
        <f t="shared" si="335"/>
        <v>10</v>
      </c>
      <c r="N188" s="162">
        <f t="shared" si="335"/>
        <v>10</v>
      </c>
      <c r="O188" s="162"/>
      <c r="P188" s="162"/>
      <c r="Q188" s="162"/>
      <c r="R188" s="162">
        <f t="shared" si="403"/>
        <v>10</v>
      </c>
      <c r="S188" s="162">
        <f t="shared" si="404"/>
        <v>10</v>
      </c>
      <c r="T188" s="162">
        <f t="shared" si="405"/>
        <v>10</v>
      </c>
      <c r="U188" s="162"/>
      <c r="V188" s="162"/>
      <c r="W188" s="162"/>
      <c r="X188" s="162">
        <f t="shared" si="406"/>
        <v>10</v>
      </c>
      <c r="Y188" s="162">
        <f t="shared" si="407"/>
        <v>10</v>
      </c>
      <c r="Z188" s="162">
        <f t="shared" si="408"/>
        <v>10</v>
      </c>
    </row>
    <row r="189" spans="1:26" s="7" customFormat="1" ht="98.25" hidden="1" customHeight="1" x14ac:dyDescent="0.25">
      <c r="A189" s="18" t="s">
        <v>472</v>
      </c>
      <c r="B189" s="72"/>
      <c r="C189" s="73"/>
      <c r="D189" s="164" t="s">
        <v>490</v>
      </c>
      <c r="E189" s="165" t="s">
        <v>530</v>
      </c>
      <c r="F189" s="88">
        <v>28</v>
      </c>
      <c r="G189" s="88">
        <v>29</v>
      </c>
      <c r="H189" s="88">
        <v>30</v>
      </c>
      <c r="I189" s="88"/>
      <c r="J189" s="88"/>
      <c r="K189" s="88"/>
      <c r="L189" s="162">
        <f t="shared" si="335"/>
        <v>28</v>
      </c>
      <c r="M189" s="162">
        <f t="shared" si="335"/>
        <v>29</v>
      </c>
      <c r="N189" s="162">
        <f t="shared" si="335"/>
        <v>30</v>
      </c>
      <c r="O189" s="162"/>
      <c r="P189" s="162"/>
      <c r="Q189" s="162"/>
      <c r="R189" s="162">
        <f t="shared" si="403"/>
        <v>28</v>
      </c>
      <c r="S189" s="162">
        <f t="shared" si="404"/>
        <v>29</v>
      </c>
      <c r="T189" s="162">
        <f t="shared" si="405"/>
        <v>30</v>
      </c>
      <c r="U189" s="162"/>
      <c r="V189" s="162"/>
      <c r="W189" s="162"/>
      <c r="X189" s="162">
        <f t="shared" si="406"/>
        <v>28</v>
      </c>
      <c r="Y189" s="162">
        <f t="shared" si="407"/>
        <v>29</v>
      </c>
      <c r="Z189" s="162">
        <f t="shared" si="408"/>
        <v>30</v>
      </c>
    </row>
    <row r="190" spans="1:26" s="7" customFormat="1" ht="105.75" hidden="1" customHeight="1" x14ac:dyDescent="0.25">
      <c r="A190" s="12">
        <v>874</v>
      </c>
      <c r="B190" s="72"/>
      <c r="C190" s="73"/>
      <c r="D190" s="164" t="s">
        <v>449</v>
      </c>
      <c r="E190" s="165" t="s">
        <v>526</v>
      </c>
      <c r="F190" s="88">
        <v>3</v>
      </c>
      <c r="G190" s="88">
        <v>3</v>
      </c>
      <c r="H190" s="88">
        <v>3</v>
      </c>
      <c r="I190" s="88"/>
      <c r="J190" s="88"/>
      <c r="K190" s="88"/>
      <c r="L190" s="162">
        <f t="shared" si="335"/>
        <v>3</v>
      </c>
      <c r="M190" s="162">
        <f t="shared" si="335"/>
        <v>3</v>
      </c>
      <c r="N190" s="162">
        <f t="shared" si="335"/>
        <v>3</v>
      </c>
      <c r="O190" s="162"/>
      <c r="P190" s="162"/>
      <c r="Q190" s="162"/>
      <c r="R190" s="162">
        <f t="shared" si="403"/>
        <v>3</v>
      </c>
      <c r="S190" s="162">
        <f t="shared" si="404"/>
        <v>3</v>
      </c>
      <c r="T190" s="162">
        <f t="shared" si="405"/>
        <v>3</v>
      </c>
      <c r="U190" s="162"/>
      <c r="V190" s="162"/>
      <c r="W190" s="162"/>
      <c r="X190" s="162">
        <f t="shared" si="406"/>
        <v>3</v>
      </c>
      <c r="Y190" s="162">
        <f t="shared" si="407"/>
        <v>3</v>
      </c>
      <c r="Z190" s="162">
        <f t="shared" si="408"/>
        <v>3</v>
      </c>
    </row>
    <row r="191" spans="1:26" s="7" customFormat="1" ht="100.5" hidden="1" customHeight="1" x14ac:dyDescent="0.25">
      <c r="A191" s="12">
        <v>874</v>
      </c>
      <c r="B191" s="72"/>
      <c r="C191" s="73"/>
      <c r="D191" s="164" t="s">
        <v>450</v>
      </c>
      <c r="E191" s="165" t="s">
        <v>527</v>
      </c>
      <c r="F191" s="88">
        <v>373</v>
      </c>
      <c r="G191" s="88">
        <v>388</v>
      </c>
      <c r="H191" s="88">
        <v>404</v>
      </c>
      <c r="I191" s="88"/>
      <c r="J191" s="88"/>
      <c r="K191" s="88"/>
      <c r="L191" s="162">
        <f t="shared" si="335"/>
        <v>373</v>
      </c>
      <c r="M191" s="162">
        <f t="shared" si="335"/>
        <v>388</v>
      </c>
      <c r="N191" s="162">
        <f t="shared" si="335"/>
        <v>404</v>
      </c>
      <c r="O191" s="162"/>
      <c r="P191" s="162"/>
      <c r="Q191" s="162"/>
      <c r="R191" s="162">
        <f t="shared" si="403"/>
        <v>373</v>
      </c>
      <c r="S191" s="162">
        <f t="shared" si="404"/>
        <v>388</v>
      </c>
      <c r="T191" s="162">
        <f t="shared" si="405"/>
        <v>404</v>
      </c>
      <c r="U191" s="162"/>
      <c r="V191" s="162"/>
      <c r="W191" s="162"/>
      <c r="X191" s="162">
        <f t="shared" si="406"/>
        <v>373</v>
      </c>
      <c r="Y191" s="162">
        <f t="shared" si="407"/>
        <v>388</v>
      </c>
      <c r="Z191" s="162">
        <f t="shared" si="408"/>
        <v>404</v>
      </c>
    </row>
    <row r="192" spans="1:26" s="7" customFormat="1" ht="50.25" hidden="1" customHeight="1" x14ac:dyDescent="0.25">
      <c r="A192" s="12"/>
      <c r="B192" s="72"/>
      <c r="C192" s="73"/>
      <c r="D192" s="188" t="s">
        <v>308</v>
      </c>
      <c r="E192" s="197" t="s">
        <v>309</v>
      </c>
      <c r="F192" s="90">
        <f t="shared" ref="F192:Z192" si="409">F193</f>
        <v>124</v>
      </c>
      <c r="G192" s="90">
        <f t="shared" si="409"/>
        <v>129</v>
      </c>
      <c r="H192" s="90">
        <f t="shared" si="409"/>
        <v>134</v>
      </c>
      <c r="I192" s="90">
        <f t="shared" si="409"/>
        <v>0</v>
      </c>
      <c r="J192" s="90">
        <f t="shared" si="409"/>
        <v>0</v>
      </c>
      <c r="K192" s="90">
        <f t="shared" si="409"/>
        <v>0</v>
      </c>
      <c r="L192" s="60">
        <f t="shared" si="409"/>
        <v>124</v>
      </c>
      <c r="M192" s="60">
        <f t="shared" si="409"/>
        <v>129</v>
      </c>
      <c r="N192" s="60">
        <f t="shared" si="409"/>
        <v>134</v>
      </c>
      <c r="O192" s="60">
        <f t="shared" si="409"/>
        <v>0</v>
      </c>
      <c r="P192" s="60">
        <f t="shared" si="409"/>
        <v>0</v>
      </c>
      <c r="Q192" s="60">
        <f t="shared" si="409"/>
        <v>0</v>
      </c>
      <c r="R192" s="60">
        <f t="shared" si="409"/>
        <v>124</v>
      </c>
      <c r="S192" s="60">
        <f t="shared" si="409"/>
        <v>129</v>
      </c>
      <c r="T192" s="60">
        <f t="shared" si="409"/>
        <v>134</v>
      </c>
      <c r="U192" s="60">
        <f t="shared" si="409"/>
        <v>0</v>
      </c>
      <c r="V192" s="60">
        <f t="shared" si="409"/>
        <v>0</v>
      </c>
      <c r="W192" s="60">
        <f t="shared" si="409"/>
        <v>0</v>
      </c>
      <c r="X192" s="60">
        <f t="shared" si="409"/>
        <v>124</v>
      </c>
      <c r="Y192" s="60">
        <f t="shared" si="409"/>
        <v>129</v>
      </c>
      <c r="Z192" s="60">
        <f t="shared" si="409"/>
        <v>134</v>
      </c>
    </row>
    <row r="193" spans="1:26" s="7" customFormat="1" ht="46.5" hidden="1" customHeight="1" x14ac:dyDescent="0.25">
      <c r="A193" s="12">
        <v>900</v>
      </c>
      <c r="B193" s="72"/>
      <c r="C193" s="73"/>
      <c r="D193" s="188" t="s">
        <v>295</v>
      </c>
      <c r="E193" s="197" t="s">
        <v>296</v>
      </c>
      <c r="F193" s="88">
        <v>124</v>
      </c>
      <c r="G193" s="88">
        <v>129</v>
      </c>
      <c r="H193" s="88">
        <v>134</v>
      </c>
      <c r="I193" s="88"/>
      <c r="J193" s="88"/>
      <c r="K193" s="88"/>
      <c r="L193" s="59">
        <f t="shared" si="335"/>
        <v>124</v>
      </c>
      <c r="M193" s="59">
        <f t="shared" si="335"/>
        <v>129</v>
      </c>
      <c r="N193" s="59">
        <f t="shared" si="335"/>
        <v>134</v>
      </c>
      <c r="O193" s="59"/>
      <c r="P193" s="59"/>
      <c r="Q193" s="59"/>
      <c r="R193" s="59">
        <f t="shared" ref="R193" si="410">L193+O193</f>
        <v>124</v>
      </c>
      <c r="S193" s="59">
        <f t="shared" ref="S193" si="411">M193+P193</f>
        <v>129</v>
      </c>
      <c r="T193" s="59">
        <f t="shared" ref="T193" si="412">N193+Q193</f>
        <v>134</v>
      </c>
      <c r="U193" s="59"/>
      <c r="V193" s="59"/>
      <c r="W193" s="59"/>
      <c r="X193" s="59">
        <f t="shared" ref="X193" si="413">R193+U193</f>
        <v>124</v>
      </c>
      <c r="Y193" s="59">
        <f t="shared" ref="Y193" si="414">S193+V193</f>
        <v>129</v>
      </c>
      <c r="Z193" s="59">
        <f t="shared" ref="Z193" si="415">T193+W193</f>
        <v>134</v>
      </c>
    </row>
    <row r="194" spans="1:26" s="7" customFormat="1" ht="86.25" hidden="1" customHeight="1" x14ac:dyDescent="0.25">
      <c r="A194" s="12"/>
      <c r="B194" s="72"/>
      <c r="C194" s="73"/>
      <c r="D194" s="188" t="s">
        <v>533</v>
      </c>
      <c r="E194" s="197" t="s">
        <v>534</v>
      </c>
      <c r="F194" s="88">
        <f>F195</f>
        <v>0</v>
      </c>
      <c r="G194" s="88">
        <f>G195</f>
        <v>0</v>
      </c>
      <c r="H194" s="88">
        <f>H195</f>
        <v>0</v>
      </c>
      <c r="I194" s="88">
        <f t="shared" ref="I194:Z194" si="416">I195</f>
        <v>0</v>
      </c>
      <c r="J194" s="88">
        <f t="shared" si="416"/>
        <v>0</v>
      </c>
      <c r="K194" s="88">
        <f t="shared" si="416"/>
        <v>0</v>
      </c>
      <c r="L194" s="59">
        <f t="shared" si="416"/>
        <v>0</v>
      </c>
      <c r="M194" s="59">
        <f t="shared" si="416"/>
        <v>0</v>
      </c>
      <c r="N194" s="59">
        <f t="shared" si="416"/>
        <v>0</v>
      </c>
      <c r="O194" s="59">
        <f t="shared" si="416"/>
        <v>0</v>
      </c>
      <c r="P194" s="59">
        <f t="shared" si="416"/>
        <v>0</v>
      </c>
      <c r="Q194" s="59">
        <f t="shared" si="416"/>
        <v>0</v>
      </c>
      <c r="R194" s="59">
        <f t="shared" si="416"/>
        <v>0</v>
      </c>
      <c r="S194" s="59">
        <f t="shared" si="416"/>
        <v>0</v>
      </c>
      <c r="T194" s="59">
        <f t="shared" si="416"/>
        <v>0</v>
      </c>
      <c r="U194" s="59">
        <f t="shared" si="416"/>
        <v>0</v>
      </c>
      <c r="V194" s="59">
        <f t="shared" si="416"/>
        <v>0</v>
      </c>
      <c r="W194" s="59">
        <f t="shared" si="416"/>
        <v>0</v>
      </c>
      <c r="X194" s="59">
        <f t="shared" si="416"/>
        <v>0</v>
      </c>
      <c r="Y194" s="59">
        <f t="shared" si="416"/>
        <v>0</v>
      </c>
      <c r="Z194" s="59">
        <f t="shared" si="416"/>
        <v>0</v>
      </c>
    </row>
    <row r="195" spans="1:26" s="7" customFormat="1" ht="30.75" hidden="1" customHeight="1" x14ac:dyDescent="0.25">
      <c r="A195" s="12">
        <v>905</v>
      </c>
      <c r="B195" s="72"/>
      <c r="C195" s="73"/>
      <c r="D195" s="89" t="s">
        <v>500</v>
      </c>
      <c r="E195" s="113" t="s">
        <v>501</v>
      </c>
      <c r="F195" s="88">
        <v>0</v>
      </c>
      <c r="G195" s="88">
        <v>0</v>
      </c>
      <c r="H195" s="88">
        <v>0</v>
      </c>
      <c r="I195" s="88"/>
      <c r="J195" s="88"/>
      <c r="K195" s="88"/>
      <c r="L195" s="88">
        <f t="shared" si="335"/>
        <v>0</v>
      </c>
      <c r="M195" s="88">
        <f t="shared" si="335"/>
        <v>0</v>
      </c>
      <c r="N195" s="88">
        <f t="shared" si="335"/>
        <v>0</v>
      </c>
      <c r="O195" s="88"/>
      <c r="P195" s="88"/>
      <c r="Q195" s="88"/>
      <c r="R195" s="88">
        <f t="shared" ref="R195" si="417">L195+O195</f>
        <v>0</v>
      </c>
      <c r="S195" s="88">
        <f t="shared" ref="S195" si="418">M195+P195</f>
        <v>0</v>
      </c>
      <c r="T195" s="88">
        <f t="shared" ref="T195" si="419">N195+Q195</f>
        <v>0</v>
      </c>
      <c r="U195" s="88"/>
      <c r="V195" s="88"/>
      <c r="W195" s="88"/>
      <c r="X195" s="88">
        <f t="shared" ref="X195" si="420">R195+U195</f>
        <v>0</v>
      </c>
      <c r="Y195" s="88">
        <f t="shared" ref="Y195" si="421">S195+V195</f>
        <v>0</v>
      </c>
      <c r="Z195" s="88">
        <f t="shared" ref="Z195" si="422">T195+W195</f>
        <v>0</v>
      </c>
    </row>
    <row r="196" spans="1:26" s="7" customFormat="1" ht="33.75" hidden="1" customHeight="1" x14ac:dyDescent="0.25">
      <c r="A196" s="12"/>
      <c r="B196" s="72"/>
      <c r="C196" s="73"/>
      <c r="D196" s="188" t="s">
        <v>311</v>
      </c>
      <c r="E196" s="197" t="s">
        <v>579</v>
      </c>
      <c r="F196" s="90">
        <f t="shared" ref="F196:N196" si="423">F197+F198+F199+F203</f>
        <v>860</v>
      </c>
      <c r="G196" s="90">
        <f t="shared" si="423"/>
        <v>887</v>
      </c>
      <c r="H196" s="90">
        <f t="shared" si="423"/>
        <v>915</v>
      </c>
      <c r="I196" s="90">
        <f t="shared" si="423"/>
        <v>0</v>
      </c>
      <c r="J196" s="90">
        <f t="shared" si="423"/>
        <v>0</v>
      </c>
      <c r="K196" s="90">
        <f t="shared" si="423"/>
        <v>0</v>
      </c>
      <c r="L196" s="60">
        <f t="shared" si="423"/>
        <v>860</v>
      </c>
      <c r="M196" s="60">
        <f t="shared" si="423"/>
        <v>887</v>
      </c>
      <c r="N196" s="60">
        <f t="shared" si="423"/>
        <v>915</v>
      </c>
      <c r="O196" s="60">
        <f t="shared" ref="O196:T196" si="424">O197+O198+O199+O203</f>
        <v>0</v>
      </c>
      <c r="P196" s="60">
        <f t="shared" si="424"/>
        <v>0</v>
      </c>
      <c r="Q196" s="60">
        <f t="shared" si="424"/>
        <v>0</v>
      </c>
      <c r="R196" s="60">
        <f t="shared" si="424"/>
        <v>860</v>
      </c>
      <c r="S196" s="60">
        <f t="shared" si="424"/>
        <v>887</v>
      </c>
      <c r="T196" s="60">
        <f t="shared" si="424"/>
        <v>915</v>
      </c>
      <c r="U196" s="60">
        <f t="shared" ref="U196:Z196" si="425">U197+U198+U199+U203</f>
        <v>0</v>
      </c>
      <c r="V196" s="60">
        <f t="shared" si="425"/>
        <v>0</v>
      </c>
      <c r="W196" s="60">
        <f t="shared" si="425"/>
        <v>0</v>
      </c>
      <c r="X196" s="60">
        <f t="shared" si="425"/>
        <v>860</v>
      </c>
      <c r="Y196" s="60">
        <f t="shared" si="425"/>
        <v>887</v>
      </c>
      <c r="Z196" s="60">
        <f t="shared" si="425"/>
        <v>915</v>
      </c>
    </row>
    <row r="197" spans="1:26" s="7" customFormat="1" ht="51.75" hidden="1" customHeight="1" x14ac:dyDescent="0.25">
      <c r="A197" s="12">
        <v>919</v>
      </c>
      <c r="B197" s="72"/>
      <c r="C197" s="73"/>
      <c r="D197" s="52" t="s">
        <v>287</v>
      </c>
      <c r="E197" s="197" t="s">
        <v>288</v>
      </c>
      <c r="F197" s="88">
        <v>203</v>
      </c>
      <c r="G197" s="88">
        <v>203</v>
      </c>
      <c r="H197" s="88">
        <v>203</v>
      </c>
      <c r="I197" s="88"/>
      <c r="J197" s="88"/>
      <c r="K197" s="88"/>
      <c r="L197" s="59">
        <f t="shared" si="335"/>
        <v>203</v>
      </c>
      <c r="M197" s="59">
        <f t="shared" si="335"/>
        <v>203</v>
      </c>
      <c r="N197" s="59">
        <f t="shared" si="335"/>
        <v>203</v>
      </c>
      <c r="O197" s="59"/>
      <c r="P197" s="59"/>
      <c r="Q197" s="59"/>
      <c r="R197" s="59">
        <f t="shared" ref="R197:R198" si="426">L197+O197</f>
        <v>203</v>
      </c>
      <c r="S197" s="59">
        <f t="shared" ref="S197:S198" si="427">M197+P197</f>
        <v>203</v>
      </c>
      <c r="T197" s="59">
        <f t="shared" ref="T197:T198" si="428">N197+Q197</f>
        <v>203</v>
      </c>
      <c r="U197" s="59"/>
      <c r="V197" s="59"/>
      <c r="W197" s="59"/>
      <c r="X197" s="59">
        <f t="shared" ref="X197:X198" si="429">R197+U197</f>
        <v>203</v>
      </c>
      <c r="Y197" s="59">
        <f t="shared" ref="Y197:Y198" si="430">S197+V197</f>
        <v>203</v>
      </c>
      <c r="Z197" s="59">
        <f t="shared" ref="Z197:Z198" si="431">T197+W197</f>
        <v>203</v>
      </c>
    </row>
    <row r="198" spans="1:26" s="83" customFormat="1" ht="63.75" hidden="1" customHeight="1" x14ac:dyDescent="0.25">
      <c r="A198" s="12">
        <v>919</v>
      </c>
      <c r="B198" s="72"/>
      <c r="C198" s="73"/>
      <c r="D198" s="86" t="s">
        <v>289</v>
      </c>
      <c r="E198" s="114" t="s">
        <v>290</v>
      </c>
      <c r="F198" s="88">
        <v>0</v>
      </c>
      <c r="G198" s="88">
        <v>0</v>
      </c>
      <c r="H198" s="88">
        <v>0</v>
      </c>
      <c r="I198" s="88"/>
      <c r="J198" s="88"/>
      <c r="K198" s="88"/>
      <c r="L198" s="88">
        <f t="shared" si="335"/>
        <v>0</v>
      </c>
      <c r="M198" s="88">
        <f t="shared" si="335"/>
        <v>0</v>
      </c>
      <c r="N198" s="88">
        <f t="shared" si="335"/>
        <v>0</v>
      </c>
      <c r="O198" s="88"/>
      <c r="P198" s="88"/>
      <c r="Q198" s="88"/>
      <c r="R198" s="88">
        <f t="shared" si="426"/>
        <v>0</v>
      </c>
      <c r="S198" s="88">
        <f t="shared" si="427"/>
        <v>0</v>
      </c>
      <c r="T198" s="88">
        <f t="shared" si="428"/>
        <v>0</v>
      </c>
      <c r="U198" s="88"/>
      <c r="V198" s="88"/>
      <c r="W198" s="88"/>
      <c r="X198" s="88">
        <f t="shared" si="429"/>
        <v>0</v>
      </c>
      <c r="Y198" s="88">
        <f t="shared" si="430"/>
        <v>0</v>
      </c>
      <c r="Z198" s="88">
        <f t="shared" si="431"/>
        <v>0</v>
      </c>
    </row>
    <row r="199" spans="1:26" s="6" customFormat="1" ht="130.5" hidden="1" customHeight="1" x14ac:dyDescent="0.25">
      <c r="A199" s="17"/>
      <c r="B199" s="72"/>
      <c r="C199" s="73"/>
      <c r="D199" s="52" t="s">
        <v>321</v>
      </c>
      <c r="E199" s="197" t="s">
        <v>408</v>
      </c>
      <c r="F199" s="90">
        <f t="shared" ref="F199:N199" si="432">SUM(F200:F202)</f>
        <v>641</v>
      </c>
      <c r="G199" s="90">
        <f t="shared" si="432"/>
        <v>667</v>
      </c>
      <c r="H199" s="90">
        <f t="shared" si="432"/>
        <v>694</v>
      </c>
      <c r="I199" s="90">
        <f t="shared" si="432"/>
        <v>0</v>
      </c>
      <c r="J199" s="90">
        <f t="shared" si="432"/>
        <v>0</v>
      </c>
      <c r="K199" s="90">
        <f t="shared" si="432"/>
        <v>0</v>
      </c>
      <c r="L199" s="60">
        <f t="shared" si="432"/>
        <v>641</v>
      </c>
      <c r="M199" s="60">
        <f t="shared" si="432"/>
        <v>667</v>
      </c>
      <c r="N199" s="60">
        <f t="shared" si="432"/>
        <v>694</v>
      </c>
      <c r="O199" s="60">
        <f t="shared" ref="O199:T199" si="433">SUM(O200:O202)</f>
        <v>0</v>
      </c>
      <c r="P199" s="60">
        <f t="shared" si="433"/>
        <v>0</v>
      </c>
      <c r="Q199" s="60">
        <f t="shared" si="433"/>
        <v>0</v>
      </c>
      <c r="R199" s="60">
        <f t="shared" si="433"/>
        <v>641</v>
      </c>
      <c r="S199" s="60">
        <f t="shared" si="433"/>
        <v>667</v>
      </c>
      <c r="T199" s="60">
        <f t="shared" si="433"/>
        <v>694</v>
      </c>
      <c r="U199" s="60">
        <f t="shared" ref="U199:Z199" si="434">SUM(U200:U202)</f>
        <v>0</v>
      </c>
      <c r="V199" s="60">
        <f t="shared" si="434"/>
        <v>0</v>
      </c>
      <c r="W199" s="60">
        <f t="shared" si="434"/>
        <v>0</v>
      </c>
      <c r="X199" s="60">
        <f t="shared" si="434"/>
        <v>641</v>
      </c>
      <c r="Y199" s="60">
        <f t="shared" si="434"/>
        <v>667</v>
      </c>
      <c r="Z199" s="60">
        <f t="shared" si="434"/>
        <v>694</v>
      </c>
    </row>
    <row r="200" spans="1:26" s="6" customFormat="1" ht="117" hidden="1" customHeight="1" x14ac:dyDescent="0.25">
      <c r="A200" s="12">
        <v>141</v>
      </c>
      <c r="B200" s="72"/>
      <c r="C200" s="73"/>
      <c r="D200" s="160" t="s">
        <v>502</v>
      </c>
      <c r="E200" s="168" t="s">
        <v>408</v>
      </c>
      <c r="F200" s="88">
        <v>30</v>
      </c>
      <c r="G200" s="88">
        <v>31</v>
      </c>
      <c r="H200" s="88">
        <v>32</v>
      </c>
      <c r="I200" s="88"/>
      <c r="J200" s="88"/>
      <c r="K200" s="88"/>
      <c r="L200" s="162">
        <f t="shared" si="335"/>
        <v>30</v>
      </c>
      <c r="M200" s="162">
        <f t="shared" si="335"/>
        <v>31</v>
      </c>
      <c r="N200" s="162">
        <f t="shared" si="335"/>
        <v>32</v>
      </c>
      <c r="O200" s="162"/>
      <c r="P200" s="162"/>
      <c r="Q200" s="162"/>
      <c r="R200" s="162">
        <f t="shared" ref="R200:R203" si="435">L200+O200</f>
        <v>30</v>
      </c>
      <c r="S200" s="162">
        <f t="shared" ref="S200:S203" si="436">M200+P200</f>
        <v>31</v>
      </c>
      <c r="T200" s="162">
        <f t="shared" ref="T200:T203" si="437">N200+Q200</f>
        <v>32</v>
      </c>
      <c r="U200" s="162"/>
      <c r="V200" s="162"/>
      <c r="W200" s="162"/>
      <c r="X200" s="162">
        <f t="shared" ref="X200:X203" si="438">R200+U200</f>
        <v>30</v>
      </c>
      <c r="Y200" s="162">
        <f t="shared" ref="Y200:Y203" si="439">S200+V200</f>
        <v>31</v>
      </c>
      <c r="Z200" s="162">
        <f t="shared" ref="Z200:Z203" si="440">T200+W200</f>
        <v>32</v>
      </c>
    </row>
    <row r="201" spans="1:26" s="6" customFormat="1" ht="120.75" hidden="1" customHeight="1" x14ac:dyDescent="0.25">
      <c r="A201" s="12">
        <v>182</v>
      </c>
      <c r="B201" s="72"/>
      <c r="C201" s="73"/>
      <c r="D201" s="160" t="s">
        <v>502</v>
      </c>
      <c r="E201" s="168" t="s">
        <v>408</v>
      </c>
      <c r="F201" s="88"/>
      <c r="G201" s="88"/>
      <c r="H201" s="88"/>
      <c r="I201" s="88"/>
      <c r="J201" s="88"/>
      <c r="K201" s="88"/>
      <c r="L201" s="162">
        <f t="shared" si="335"/>
        <v>0</v>
      </c>
      <c r="M201" s="162">
        <f t="shared" si="335"/>
        <v>0</v>
      </c>
      <c r="N201" s="162">
        <f t="shared" si="335"/>
        <v>0</v>
      </c>
      <c r="O201" s="162"/>
      <c r="P201" s="162"/>
      <c r="Q201" s="162"/>
      <c r="R201" s="162">
        <f t="shared" si="435"/>
        <v>0</v>
      </c>
      <c r="S201" s="162">
        <f t="shared" si="436"/>
        <v>0</v>
      </c>
      <c r="T201" s="162">
        <f t="shared" si="437"/>
        <v>0</v>
      </c>
      <c r="U201" s="162"/>
      <c r="V201" s="162"/>
      <c r="W201" s="162"/>
      <c r="X201" s="162">
        <f t="shared" si="438"/>
        <v>0</v>
      </c>
      <c r="Y201" s="162">
        <f t="shared" si="439"/>
        <v>0</v>
      </c>
      <c r="Z201" s="162">
        <f t="shared" si="440"/>
        <v>0</v>
      </c>
    </row>
    <row r="202" spans="1:26" s="6" customFormat="1" ht="123.75" hidden="1" customHeight="1" x14ac:dyDescent="0.25">
      <c r="A202" s="12">
        <v>188</v>
      </c>
      <c r="B202" s="72"/>
      <c r="C202" s="73"/>
      <c r="D202" s="160" t="s">
        <v>502</v>
      </c>
      <c r="E202" s="168" t="s">
        <v>408</v>
      </c>
      <c r="F202" s="88">
        <v>611</v>
      </c>
      <c r="G202" s="88">
        <v>636</v>
      </c>
      <c r="H202" s="88">
        <v>662</v>
      </c>
      <c r="I202" s="88"/>
      <c r="J202" s="88"/>
      <c r="K202" s="88"/>
      <c r="L202" s="162">
        <f t="shared" si="335"/>
        <v>611</v>
      </c>
      <c r="M202" s="162">
        <f t="shared" si="335"/>
        <v>636</v>
      </c>
      <c r="N202" s="162">
        <f t="shared" si="335"/>
        <v>662</v>
      </c>
      <c r="O202" s="162"/>
      <c r="P202" s="162"/>
      <c r="Q202" s="162"/>
      <c r="R202" s="162">
        <f t="shared" si="435"/>
        <v>611</v>
      </c>
      <c r="S202" s="162">
        <f t="shared" si="436"/>
        <v>636</v>
      </c>
      <c r="T202" s="162">
        <f t="shared" si="437"/>
        <v>662</v>
      </c>
      <c r="U202" s="162"/>
      <c r="V202" s="162"/>
      <c r="W202" s="162"/>
      <c r="X202" s="162">
        <f t="shared" si="438"/>
        <v>611</v>
      </c>
      <c r="Y202" s="162">
        <f t="shared" si="439"/>
        <v>636</v>
      </c>
      <c r="Z202" s="162">
        <f t="shared" si="440"/>
        <v>662</v>
      </c>
    </row>
    <row r="203" spans="1:26" s="83" customFormat="1" ht="68.25" hidden="1" customHeight="1" x14ac:dyDescent="0.25">
      <c r="A203" s="12">
        <v>182</v>
      </c>
      <c r="B203" s="72"/>
      <c r="C203" s="73"/>
      <c r="D203" s="52" t="s">
        <v>322</v>
      </c>
      <c r="E203" s="197" t="s">
        <v>323</v>
      </c>
      <c r="F203" s="88">
        <v>16</v>
      </c>
      <c r="G203" s="88">
        <v>17</v>
      </c>
      <c r="H203" s="88">
        <v>18</v>
      </c>
      <c r="I203" s="88"/>
      <c r="J203" s="88"/>
      <c r="K203" s="88"/>
      <c r="L203" s="59">
        <f t="shared" si="335"/>
        <v>16</v>
      </c>
      <c r="M203" s="59">
        <f t="shared" si="335"/>
        <v>17</v>
      </c>
      <c r="N203" s="59">
        <f t="shared" si="335"/>
        <v>18</v>
      </c>
      <c r="O203" s="59"/>
      <c r="P203" s="59"/>
      <c r="Q203" s="59"/>
      <c r="R203" s="59">
        <f t="shared" si="435"/>
        <v>16</v>
      </c>
      <c r="S203" s="59">
        <f t="shared" si="436"/>
        <v>17</v>
      </c>
      <c r="T203" s="59">
        <f t="shared" si="437"/>
        <v>18</v>
      </c>
      <c r="U203" s="59"/>
      <c r="V203" s="59"/>
      <c r="W203" s="59"/>
      <c r="X203" s="59">
        <f t="shared" si="438"/>
        <v>16</v>
      </c>
      <c r="Y203" s="59">
        <f t="shared" si="439"/>
        <v>17</v>
      </c>
      <c r="Z203" s="59">
        <f t="shared" si="440"/>
        <v>18</v>
      </c>
    </row>
    <row r="204" spans="1:26" s="7" customFormat="1" ht="23.25" hidden="1" customHeight="1" x14ac:dyDescent="0.25">
      <c r="A204" s="12"/>
      <c r="B204" s="72"/>
      <c r="C204" s="73"/>
      <c r="D204" s="52" t="s">
        <v>314</v>
      </c>
      <c r="E204" s="197" t="s">
        <v>315</v>
      </c>
      <c r="F204" s="90">
        <f>F205+F208</f>
        <v>197</v>
      </c>
      <c r="G204" s="90">
        <f>G205+G208</f>
        <v>202</v>
      </c>
      <c r="H204" s="90">
        <f>H205+H208</f>
        <v>207</v>
      </c>
      <c r="I204" s="90">
        <f t="shared" ref="I204:N204" si="441">I205+I208</f>
        <v>0</v>
      </c>
      <c r="J204" s="90">
        <f t="shared" si="441"/>
        <v>0</v>
      </c>
      <c r="K204" s="90">
        <f t="shared" si="441"/>
        <v>0</v>
      </c>
      <c r="L204" s="60">
        <f t="shared" si="441"/>
        <v>197</v>
      </c>
      <c r="M204" s="60">
        <f t="shared" si="441"/>
        <v>202</v>
      </c>
      <c r="N204" s="60">
        <f t="shared" si="441"/>
        <v>207</v>
      </c>
      <c r="O204" s="60">
        <f t="shared" ref="O204:T204" si="442">O205+O208</f>
        <v>0</v>
      </c>
      <c r="P204" s="60">
        <f t="shared" si="442"/>
        <v>0</v>
      </c>
      <c r="Q204" s="60">
        <f t="shared" si="442"/>
        <v>0</v>
      </c>
      <c r="R204" s="60">
        <f t="shared" si="442"/>
        <v>197</v>
      </c>
      <c r="S204" s="60">
        <f t="shared" si="442"/>
        <v>202</v>
      </c>
      <c r="T204" s="60">
        <f t="shared" si="442"/>
        <v>207</v>
      </c>
      <c r="U204" s="60">
        <f t="shared" ref="U204:Z204" si="443">U205+U208</f>
        <v>0</v>
      </c>
      <c r="V204" s="60">
        <f t="shared" si="443"/>
        <v>0</v>
      </c>
      <c r="W204" s="60">
        <f t="shared" si="443"/>
        <v>0</v>
      </c>
      <c r="X204" s="60">
        <f t="shared" si="443"/>
        <v>197</v>
      </c>
      <c r="Y204" s="60">
        <f t="shared" si="443"/>
        <v>202</v>
      </c>
      <c r="Z204" s="60">
        <f t="shared" si="443"/>
        <v>207</v>
      </c>
    </row>
    <row r="205" spans="1:26" s="7" customFormat="1" ht="90.75" hidden="1" customHeight="1" x14ac:dyDescent="0.25">
      <c r="A205" s="12"/>
      <c r="B205" s="72"/>
      <c r="C205" s="73"/>
      <c r="D205" s="52" t="s">
        <v>353</v>
      </c>
      <c r="E205" s="197" t="s">
        <v>352</v>
      </c>
      <c r="F205" s="88">
        <f t="shared" ref="F205:N205" si="444">F206+F207</f>
        <v>117</v>
      </c>
      <c r="G205" s="88">
        <f t="shared" si="444"/>
        <v>122</v>
      </c>
      <c r="H205" s="88">
        <f t="shared" si="444"/>
        <v>127</v>
      </c>
      <c r="I205" s="88">
        <f t="shared" si="444"/>
        <v>0</v>
      </c>
      <c r="J205" s="88">
        <f t="shared" si="444"/>
        <v>0</v>
      </c>
      <c r="K205" s="88">
        <f t="shared" si="444"/>
        <v>0</v>
      </c>
      <c r="L205" s="59">
        <f t="shared" si="444"/>
        <v>117</v>
      </c>
      <c r="M205" s="59">
        <f t="shared" si="444"/>
        <v>122</v>
      </c>
      <c r="N205" s="59">
        <f t="shared" si="444"/>
        <v>127</v>
      </c>
      <c r="O205" s="59">
        <f t="shared" ref="O205:T205" si="445">O206+O207</f>
        <v>0</v>
      </c>
      <c r="P205" s="59">
        <f t="shared" si="445"/>
        <v>0</v>
      </c>
      <c r="Q205" s="59">
        <f t="shared" si="445"/>
        <v>0</v>
      </c>
      <c r="R205" s="59">
        <f t="shared" si="445"/>
        <v>117</v>
      </c>
      <c r="S205" s="59">
        <f t="shared" si="445"/>
        <v>122</v>
      </c>
      <c r="T205" s="59">
        <f t="shared" si="445"/>
        <v>127</v>
      </c>
      <c r="U205" s="59">
        <f t="shared" ref="U205:Z205" si="446">U206+U207</f>
        <v>0</v>
      </c>
      <c r="V205" s="59">
        <f t="shared" si="446"/>
        <v>0</v>
      </c>
      <c r="W205" s="59">
        <f t="shared" si="446"/>
        <v>0</v>
      </c>
      <c r="X205" s="59">
        <f t="shared" si="446"/>
        <v>117</v>
      </c>
      <c r="Y205" s="59">
        <f t="shared" si="446"/>
        <v>122</v>
      </c>
      <c r="Z205" s="59">
        <f t="shared" si="446"/>
        <v>127</v>
      </c>
    </row>
    <row r="206" spans="1:26" s="7" customFormat="1" ht="93" hidden="1" customHeight="1" x14ac:dyDescent="0.25">
      <c r="A206" s="18" t="s">
        <v>470</v>
      </c>
      <c r="B206" s="72"/>
      <c r="C206" s="73"/>
      <c r="D206" s="160" t="s">
        <v>353</v>
      </c>
      <c r="E206" s="168" t="s">
        <v>352</v>
      </c>
      <c r="F206" s="88">
        <v>104</v>
      </c>
      <c r="G206" s="88">
        <v>108</v>
      </c>
      <c r="H206" s="88">
        <v>112</v>
      </c>
      <c r="I206" s="88"/>
      <c r="J206" s="88"/>
      <c r="K206" s="88"/>
      <c r="L206" s="162">
        <f t="shared" si="335"/>
        <v>104</v>
      </c>
      <c r="M206" s="162">
        <f t="shared" si="335"/>
        <v>108</v>
      </c>
      <c r="N206" s="162">
        <f t="shared" si="335"/>
        <v>112</v>
      </c>
      <c r="O206" s="162"/>
      <c r="P206" s="162"/>
      <c r="Q206" s="162"/>
      <c r="R206" s="162">
        <f t="shared" ref="R206:R207" si="447">L206+O206</f>
        <v>104</v>
      </c>
      <c r="S206" s="162">
        <f t="shared" ref="S206:S207" si="448">M206+P206</f>
        <v>108</v>
      </c>
      <c r="T206" s="162">
        <f t="shared" ref="T206:T207" si="449">N206+Q206</f>
        <v>112</v>
      </c>
      <c r="U206" s="162"/>
      <c r="V206" s="162"/>
      <c r="W206" s="162"/>
      <c r="X206" s="162">
        <f t="shared" ref="X206:X207" si="450">R206+U206</f>
        <v>104</v>
      </c>
      <c r="Y206" s="162">
        <f t="shared" ref="Y206:Y207" si="451">S206+V206</f>
        <v>108</v>
      </c>
      <c r="Z206" s="162">
        <f t="shared" ref="Z206:Z207" si="452">T206+W206</f>
        <v>112</v>
      </c>
    </row>
    <row r="207" spans="1:26" s="7" customFormat="1" ht="88.5" hidden="1" customHeight="1" x14ac:dyDescent="0.25">
      <c r="A207" s="12">
        <v>905</v>
      </c>
      <c r="B207" s="72"/>
      <c r="C207" s="73"/>
      <c r="D207" s="160" t="s">
        <v>353</v>
      </c>
      <c r="E207" s="168" t="s">
        <v>352</v>
      </c>
      <c r="F207" s="88">
        <v>13</v>
      </c>
      <c r="G207" s="88">
        <v>14</v>
      </c>
      <c r="H207" s="88">
        <v>15</v>
      </c>
      <c r="I207" s="88"/>
      <c r="J207" s="88"/>
      <c r="K207" s="88"/>
      <c r="L207" s="162">
        <f t="shared" si="335"/>
        <v>13</v>
      </c>
      <c r="M207" s="162">
        <f t="shared" si="335"/>
        <v>14</v>
      </c>
      <c r="N207" s="162">
        <f t="shared" si="335"/>
        <v>15</v>
      </c>
      <c r="O207" s="162"/>
      <c r="P207" s="162"/>
      <c r="Q207" s="162"/>
      <c r="R207" s="162">
        <f t="shared" si="447"/>
        <v>13</v>
      </c>
      <c r="S207" s="162">
        <f t="shared" si="448"/>
        <v>14</v>
      </c>
      <c r="T207" s="162">
        <f t="shared" si="449"/>
        <v>15</v>
      </c>
      <c r="U207" s="162"/>
      <c r="V207" s="162"/>
      <c r="W207" s="162"/>
      <c r="X207" s="162">
        <f t="shared" si="450"/>
        <v>13</v>
      </c>
      <c r="Y207" s="162">
        <f t="shared" si="451"/>
        <v>14</v>
      </c>
      <c r="Z207" s="162">
        <f t="shared" si="452"/>
        <v>15</v>
      </c>
    </row>
    <row r="208" spans="1:26" s="7" customFormat="1" ht="37.5" hidden="1" customHeight="1" x14ac:dyDescent="0.25">
      <c r="A208" s="12"/>
      <c r="B208" s="72"/>
      <c r="C208" s="73"/>
      <c r="D208" s="52" t="s">
        <v>312</v>
      </c>
      <c r="E208" s="197" t="s">
        <v>313</v>
      </c>
      <c r="F208" s="88">
        <f t="shared" ref="F208:Z208" si="453">F209</f>
        <v>80</v>
      </c>
      <c r="G208" s="88">
        <f t="shared" si="453"/>
        <v>80</v>
      </c>
      <c r="H208" s="88">
        <f t="shared" si="453"/>
        <v>80</v>
      </c>
      <c r="I208" s="88">
        <f t="shared" si="453"/>
        <v>0</v>
      </c>
      <c r="J208" s="88">
        <f t="shared" si="453"/>
        <v>0</v>
      </c>
      <c r="K208" s="88">
        <f t="shared" si="453"/>
        <v>0</v>
      </c>
      <c r="L208" s="203">
        <f t="shared" si="453"/>
        <v>80</v>
      </c>
      <c r="M208" s="203">
        <f t="shared" si="453"/>
        <v>80</v>
      </c>
      <c r="N208" s="203">
        <f t="shared" si="453"/>
        <v>80</v>
      </c>
      <c r="O208" s="203">
        <f t="shared" si="453"/>
        <v>0</v>
      </c>
      <c r="P208" s="203">
        <f t="shared" si="453"/>
        <v>0</v>
      </c>
      <c r="Q208" s="203">
        <f t="shared" si="453"/>
        <v>0</v>
      </c>
      <c r="R208" s="203">
        <f t="shared" si="453"/>
        <v>80</v>
      </c>
      <c r="S208" s="203">
        <f t="shared" si="453"/>
        <v>80</v>
      </c>
      <c r="T208" s="203">
        <f t="shared" si="453"/>
        <v>80</v>
      </c>
      <c r="U208" s="203">
        <f t="shared" si="453"/>
        <v>0</v>
      </c>
      <c r="V208" s="203">
        <f t="shared" si="453"/>
        <v>0</v>
      </c>
      <c r="W208" s="203">
        <f t="shared" si="453"/>
        <v>0</v>
      </c>
      <c r="X208" s="203">
        <f t="shared" si="453"/>
        <v>80</v>
      </c>
      <c r="Y208" s="203">
        <f t="shared" si="453"/>
        <v>80</v>
      </c>
      <c r="Z208" s="203">
        <f t="shared" si="453"/>
        <v>80</v>
      </c>
    </row>
    <row r="209" spans="1:26" s="7" customFormat="1" ht="58.5" hidden="1" customHeight="1" x14ac:dyDescent="0.25">
      <c r="A209" s="12">
        <v>919</v>
      </c>
      <c r="B209" s="72"/>
      <c r="C209" s="73"/>
      <c r="D209" s="188" t="s">
        <v>317</v>
      </c>
      <c r="E209" s="192" t="s">
        <v>293</v>
      </c>
      <c r="F209" s="88">
        <v>80</v>
      </c>
      <c r="G209" s="88">
        <v>80</v>
      </c>
      <c r="H209" s="88">
        <v>80</v>
      </c>
      <c r="I209" s="88"/>
      <c r="J209" s="88"/>
      <c r="K209" s="88"/>
      <c r="L209" s="59">
        <f t="shared" ref="L209:N270" si="454">F209+I209</f>
        <v>80</v>
      </c>
      <c r="M209" s="59">
        <f t="shared" si="454"/>
        <v>80</v>
      </c>
      <c r="N209" s="59">
        <f t="shared" si="454"/>
        <v>80</v>
      </c>
      <c r="O209" s="59"/>
      <c r="P209" s="59"/>
      <c r="Q209" s="59"/>
      <c r="R209" s="59">
        <f t="shared" ref="R209:R212" si="455">L209+O209</f>
        <v>80</v>
      </c>
      <c r="S209" s="59">
        <f t="shared" ref="S209:S212" si="456">M209+P209</f>
        <v>80</v>
      </c>
      <c r="T209" s="59">
        <f t="shared" ref="T209:T212" si="457">N209+Q209</f>
        <v>80</v>
      </c>
      <c r="U209" s="59"/>
      <c r="V209" s="59"/>
      <c r="W209" s="59"/>
      <c r="X209" s="59">
        <f t="shared" ref="X209:X212" si="458">R209+U209</f>
        <v>80</v>
      </c>
      <c r="Y209" s="59">
        <f t="shared" ref="Y209:Y212" si="459">S209+V209</f>
        <v>80</v>
      </c>
      <c r="Z209" s="59">
        <f t="shared" ref="Z209:Z212" si="460">T209+W209</f>
        <v>80</v>
      </c>
    </row>
    <row r="210" spans="1:26" s="7" customFormat="1" ht="30.75" hidden="1" customHeight="1" x14ac:dyDescent="0.25">
      <c r="A210" s="12"/>
      <c r="B210" s="72"/>
      <c r="C210" s="73"/>
      <c r="D210" s="89" t="s">
        <v>451</v>
      </c>
      <c r="E210" s="115" t="s">
        <v>452</v>
      </c>
      <c r="F210" s="116">
        <f t="shared" ref="F210:H210" si="461">F211+F212</f>
        <v>0</v>
      </c>
      <c r="G210" s="116">
        <f t="shared" si="461"/>
        <v>0</v>
      </c>
      <c r="H210" s="116">
        <f t="shared" si="461"/>
        <v>0</v>
      </c>
      <c r="I210" s="116"/>
      <c r="J210" s="116"/>
      <c r="K210" s="116"/>
      <c r="L210" s="116">
        <f t="shared" si="454"/>
        <v>0</v>
      </c>
      <c r="M210" s="116">
        <f t="shared" si="454"/>
        <v>0</v>
      </c>
      <c r="N210" s="116">
        <f t="shared" si="454"/>
        <v>0</v>
      </c>
      <c r="O210" s="116"/>
      <c r="P210" s="116"/>
      <c r="Q210" s="116"/>
      <c r="R210" s="116">
        <f t="shared" si="455"/>
        <v>0</v>
      </c>
      <c r="S210" s="116">
        <f t="shared" si="456"/>
        <v>0</v>
      </c>
      <c r="T210" s="116">
        <f t="shared" si="457"/>
        <v>0</v>
      </c>
      <c r="U210" s="116"/>
      <c r="V210" s="116"/>
      <c r="W210" s="116"/>
      <c r="X210" s="116">
        <f t="shared" si="458"/>
        <v>0</v>
      </c>
      <c r="Y210" s="116">
        <f t="shared" si="459"/>
        <v>0</v>
      </c>
      <c r="Z210" s="116">
        <f t="shared" si="460"/>
        <v>0</v>
      </c>
    </row>
    <row r="211" spans="1:26" s="54" customFormat="1" ht="31.5" hidden="1" customHeight="1" x14ac:dyDescent="0.25">
      <c r="A211" s="20"/>
      <c r="B211" s="117"/>
      <c r="C211" s="118"/>
      <c r="D211" s="86" t="s">
        <v>250</v>
      </c>
      <c r="E211" s="115" t="s">
        <v>413</v>
      </c>
      <c r="F211" s="88"/>
      <c r="G211" s="88"/>
      <c r="H211" s="88"/>
      <c r="I211" s="88"/>
      <c r="J211" s="88"/>
      <c r="K211" s="88"/>
      <c r="L211" s="88">
        <f t="shared" si="454"/>
        <v>0</v>
      </c>
      <c r="M211" s="88">
        <f t="shared" si="454"/>
        <v>0</v>
      </c>
      <c r="N211" s="88">
        <f t="shared" si="454"/>
        <v>0</v>
      </c>
      <c r="O211" s="88"/>
      <c r="P211" s="88"/>
      <c r="Q211" s="88"/>
      <c r="R211" s="88">
        <f t="shared" si="455"/>
        <v>0</v>
      </c>
      <c r="S211" s="88">
        <f t="shared" si="456"/>
        <v>0</v>
      </c>
      <c r="T211" s="88">
        <f t="shared" si="457"/>
        <v>0</v>
      </c>
      <c r="U211" s="88"/>
      <c r="V211" s="88"/>
      <c r="W211" s="88"/>
      <c r="X211" s="88">
        <f t="shared" si="458"/>
        <v>0</v>
      </c>
      <c r="Y211" s="88">
        <f t="shared" si="459"/>
        <v>0</v>
      </c>
      <c r="Z211" s="88">
        <f t="shared" si="460"/>
        <v>0</v>
      </c>
    </row>
    <row r="212" spans="1:26" s="54" customFormat="1" ht="51.75" hidden="1" customHeight="1" x14ac:dyDescent="0.25">
      <c r="A212" s="20" t="s">
        <v>473</v>
      </c>
      <c r="B212" s="117"/>
      <c r="C212" s="118"/>
      <c r="D212" s="52" t="s">
        <v>453</v>
      </c>
      <c r="E212" s="197" t="s">
        <v>454</v>
      </c>
      <c r="F212" s="59">
        <v>0</v>
      </c>
      <c r="G212" s="59">
        <v>0</v>
      </c>
      <c r="H212" s="59">
        <v>0</v>
      </c>
      <c r="I212" s="59"/>
      <c r="J212" s="59"/>
      <c r="K212" s="59"/>
      <c r="L212" s="59">
        <f t="shared" si="454"/>
        <v>0</v>
      </c>
      <c r="M212" s="59">
        <f t="shared" si="454"/>
        <v>0</v>
      </c>
      <c r="N212" s="59">
        <f t="shared" si="454"/>
        <v>0</v>
      </c>
      <c r="O212" s="59">
        <v>282.5</v>
      </c>
      <c r="P212" s="59"/>
      <c r="Q212" s="59"/>
      <c r="R212" s="59">
        <f t="shared" si="455"/>
        <v>282.5</v>
      </c>
      <c r="S212" s="59">
        <f t="shared" si="456"/>
        <v>0</v>
      </c>
      <c r="T212" s="59">
        <f t="shared" si="457"/>
        <v>0</v>
      </c>
      <c r="U212" s="59"/>
      <c r="V212" s="59"/>
      <c r="W212" s="59"/>
      <c r="X212" s="59">
        <f t="shared" si="458"/>
        <v>282.5</v>
      </c>
      <c r="Y212" s="59">
        <f t="shared" si="459"/>
        <v>0</v>
      </c>
      <c r="Z212" s="59">
        <f t="shared" si="460"/>
        <v>0</v>
      </c>
    </row>
    <row r="213" spans="1:26" s="21" customFormat="1" ht="32.25" hidden="1" customHeight="1" x14ac:dyDescent="0.35">
      <c r="A213" s="26"/>
      <c r="B213" s="79"/>
      <c r="C213" s="80"/>
      <c r="D213" s="207"/>
      <c r="E213" s="208" t="s">
        <v>455</v>
      </c>
      <c r="F213" s="175">
        <f>F15+F66</f>
        <v>665248</v>
      </c>
      <c r="G213" s="175">
        <f>G15+G66</f>
        <v>686062</v>
      </c>
      <c r="H213" s="175">
        <f>H15+H66</f>
        <v>709253</v>
      </c>
      <c r="I213" s="175">
        <f t="shared" ref="I213:N213" si="462">I15+I66</f>
        <v>0</v>
      </c>
      <c r="J213" s="175">
        <f t="shared" si="462"/>
        <v>0</v>
      </c>
      <c r="K213" s="175">
        <f t="shared" si="462"/>
        <v>0</v>
      </c>
      <c r="L213" s="187">
        <f t="shared" si="462"/>
        <v>665248</v>
      </c>
      <c r="M213" s="187">
        <f t="shared" si="462"/>
        <v>686062</v>
      </c>
      <c r="N213" s="187">
        <f t="shared" si="462"/>
        <v>709253</v>
      </c>
      <c r="O213" s="187">
        <f t="shared" ref="O213:T213" si="463">O15+O66</f>
        <v>282.5</v>
      </c>
      <c r="P213" s="187">
        <f t="shared" si="463"/>
        <v>0</v>
      </c>
      <c r="Q213" s="187">
        <f t="shared" si="463"/>
        <v>0</v>
      </c>
      <c r="R213" s="187">
        <f t="shared" si="463"/>
        <v>665530.5</v>
      </c>
      <c r="S213" s="187">
        <f t="shared" si="463"/>
        <v>686062</v>
      </c>
      <c r="T213" s="187">
        <f t="shared" si="463"/>
        <v>709253</v>
      </c>
      <c r="U213" s="187">
        <f t="shared" ref="U213:Z213" si="464">U15+U66</f>
        <v>0</v>
      </c>
      <c r="V213" s="187">
        <f t="shared" si="464"/>
        <v>0</v>
      </c>
      <c r="W213" s="187">
        <f t="shared" si="464"/>
        <v>0</v>
      </c>
      <c r="X213" s="187">
        <f t="shared" si="464"/>
        <v>665530.5</v>
      </c>
      <c r="Y213" s="187">
        <f t="shared" si="464"/>
        <v>686062</v>
      </c>
      <c r="Z213" s="187">
        <f t="shared" si="464"/>
        <v>709253</v>
      </c>
    </row>
    <row r="214" spans="1:26" s="21" customFormat="1" ht="33" customHeight="1" x14ac:dyDescent="0.35">
      <c r="A214" s="26"/>
      <c r="B214" s="79"/>
      <c r="C214" s="80"/>
      <c r="D214" s="244" t="s">
        <v>73</v>
      </c>
      <c r="E214" s="121" t="s">
        <v>167</v>
      </c>
      <c r="F214" s="175">
        <f t="shared" ref="F214:T214" si="465">F215+F308+F305+F315</f>
        <v>3314116</v>
      </c>
      <c r="G214" s="175">
        <f t="shared" si="465"/>
        <v>3124396.8</v>
      </c>
      <c r="H214" s="175">
        <f t="shared" si="465"/>
        <v>2028653</v>
      </c>
      <c r="I214" s="175">
        <f t="shared" si="465"/>
        <v>326350.09999999998</v>
      </c>
      <c r="J214" s="175">
        <f t="shared" si="465"/>
        <v>196225.59999999998</v>
      </c>
      <c r="K214" s="175">
        <f t="shared" si="465"/>
        <v>88832</v>
      </c>
      <c r="L214" s="81">
        <f t="shared" si="465"/>
        <v>3640466.1</v>
      </c>
      <c r="M214" s="81">
        <f t="shared" si="465"/>
        <v>3320622.4</v>
      </c>
      <c r="N214" s="81">
        <f t="shared" si="465"/>
        <v>2117485</v>
      </c>
      <c r="O214" s="81">
        <f t="shared" si="465"/>
        <v>284903.9231999999</v>
      </c>
      <c r="P214" s="81">
        <f t="shared" si="465"/>
        <v>193454.75695999997</v>
      </c>
      <c r="Q214" s="81">
        <f t="shared" si="465"/>
        <v>17374</v>
      </c>
      <c r="R214" s="81">
        <f t="shared" si="465"/>
        <v>3925370.0232000002</v>
      </c>
      <c r="S214" s="81">
        <f t="shared" si="465"/>
        <v>3514077.1569599994</v>
      </c>
      <c r="T214" s="81">
        <f t="shared" si="465"/>
        <v>2134859</v>
      </c>
      <c r="U214" s="81">
        <f t="shared" ref="U214:Z214" si="466">U215+U308+U305+U315</f>
        <v>4200</v>
      </c>
      <c r="V214" s="81">
        <f t="shared" si="466"/>
        <v>0</v>
      </c>
      <c r="W214" s="81">
        <f t="shared" si="466"/>
        <v>0</v>
      </c>
      <c r="X214" s="81">
        <f t="shared" si="466"/>
        <v>3929570.0232000002</v>
      </c>
      <c r="Y214" s="81">
        <f t="shared" si="466"/>
        <v>3514077.1569599994</v>
      </c>
      <c r="Z214" s="81">
        <f t="shared" si="466"/>
        <v>2134859</v>
      </c>
    </row>
    <row r="215" spans="1:26" s="21" customFormat="1" ht="51" hidden="1" customHeight="1" x14ac:dyDescent="0.35">
      <c r="A215" s="26"/>
      <c r="B215" s="79"/>
      <c r="C215" s="80"/>
      <c r="D215" s="245" t="s">
        <v>74</v>
      </c>
      <c r="E215" s="212" t="s">
        <v>386</v>
      </c>
      <c r="F215" s="175">
        <f t="shared" ref="F215:T215" si="467">F216+F220+F251+F296</f>
        <v>3312528</v>
      </c>
      <c r="G215" s="175">
        <f t="shared" si="467"/>
        <v>3122977.1999999997</v>
      </c>
      <c r="H215" s="175">
        <f t="shared" si="467"/>
        <v>2026834.1</v>
      </c>
      <c r="I215" s="175">
        <f t="shared" si="467"/>
        <v>326402.09999999998</v>
      </c>
      <c r="J215" s="175">
        <f t="shared" si="467"/>
        <v>196225.59999999998</v>
      </c>
      <c r="K215" s="175">
        <f t="shared" si="467"/>
        <v>88832</v>
      </c>
      <c r="L215" s="187">
        <f t="shared" si="467"/>
        <v>3638930.1</v>
      </c>
      <c r="M215" s="187">
        <f t="shared" si="467"/>
        <v>3319202.8</v>
      </c>
      <c r="N215" s="187">
        <f t="shared" si="467"/>
        <v>2115666.1</v>
      </c>
      <c r="O215" s="187">
        <f t="shared" si="467"/>
        <v>284903.9231999999</v>
      </c>
      <c r="P215" s="187">
        <f t="shared" si="467"/>
        <v>193454.75695999997</v>
      </c>
      <c r="Q215" s="187">
        <f t="shared" si="467"/>
        <v>17374</v>
      </c>
      <c r="R215" s="187">
        <f t="shared" si="467"/>
        <v>3923834.0232000002</v>
      </c>
      <c r="S215" s="187">
        <f t="shared" si="467"/>
        <v>3512657.5569599993</v>
      </c>
      <c r="T215" s="187">
        <f t="shared" si="467"/>
        <v>2133040.1</v>
      </c>
      <c r="U215" s="187">
        <f t="shared" ref="U215:Z215" si="468">U216+U220+U251+U296</f>
        <v>0</v>
      </c>
      <c r="V215" s="187">
        <f t="shared" si="468"/>
        <v>0</v>
      </c>
      <c r="W215" s="187">
        <f t="shared" si="468"/>
        <v>0</v>
      </c>
      <c r="X215" s="187">
        <f t="shared" si="468"/>
        <v>3923834.0232000002</v>
      </c>
      <c r="Y215" s="187">
        <f t="shared" si="468"/>
        <v>3512657.5569599993</v>
      </c>
      <c r="Z215" s="187">
        <f t="shared" si="468"/>
        <v>2133040.1</v>
      </c>
    </row>
    <row r="216" spans="1:26" s="2" customFormat="1" ht="27.75" hidden="1" customHeight="1" x14ac:dyDescent="0.25">
      <c r="A216" s="12"/>
      <c r="B216" s="72">
        <v>12</v>
      </c>
      <c r="C216" s="73"/>
      <c r="D216" s="245" t="s">
        <v>251</v>
      </c>
      <c r="E216" s="193" t="s">
        <v>412</v>
      </c>
      <c r="F216" s="175">
        <f t="shared" ref="F216:K216" si="469">F217+F219</f>
        <v>642253</v>
      </c>
      <c r="G216" s="175">
        <f t="shared" si="469"/>
        <v>311911</v>
      </c>
      <c r="H216" s="175">
        <f t="shared" si="469"/>
        <v>285002</v>
      </c>
      <c r="I216" s="175">
        <f t="shared" si="469"/>
        <v>0</v>
      </c>
      <c r="J216" s="175">
        <f t="shared" si="469"/>
        <v>0</v>
      </c>
      <c r="K216" s="175">
        <f t="shared" si="469"/>
        <v>0</v>
      </c>
      <c r="L216" s="187">
        <f>L217+L219</f>
        <v>642253</v>
      </c>
      <c r="M216" s="187">
        <f t="shared" ref="M216:Q216" si="470">M217+M219</f>
        <v>311911</v>
      </c>
      <c r="N216" s="187">
        <f t="shared" si="470"/>
        <v>285002</v>
      </c>
      <c r="O216" s="187">
        <f t="shared" si="470"/>
        <v>0</v>
      </c>
      <c r="P216" s="187">
        <f t="shared" si="470"/>
        <v>0</v>
      </c>
      <c r="Q216" s="187">
        <f t="shared" si="470"/>
        <v>0</v>
      </c>
      <c r="R216" s="187">
        <f>R217+R219</f>
        <v>642253</v>
      </c>
      <c r="S216" s="187">
        <f t="shared" ref="S216:W216" si="471">S217+S219</f>
        <v>311911</v>
      </c>
      <c r="T216" s="187">
        <f t="shared" si="471"/>
        <v>285002</v>
      </c>
      <c r="U216" s="187">
        <f t="shared" si="471"/>
        <v>0</v>
      </c>
      <c r="V216" s="187">
        <f t="shared" si="471"/>
        <v>0</v>
      </c>
      <c r="W216" s="187">
        <f t="shared" si="471"/>
        <v>0</v>
      </c>
      <c r="X216" s="187">
        <f>X217+X219</f>
        <v>642253</v>
      </c>
      <c r="Y216" s="187">
        <f t="shared" ref="Y216:Z216" si="472">Y217+Y219</f>
        <v>311911</v>
      </c>
      <c r="Z216" s="187">
        <f t="shared" si="472"/>
        <v>285002</v>
      </c>
    </row>
    <row r="217" spans="1:26" s="2" customFormat="1" ht="30.75" hidden="1" customHeight="1" x14ac:dyDescent="0.25">
      <c r="A217" s="12"/>
      <c r="B217" s="72"/>
      <c r="C217" s="73"/>
      <c r="D217" s="246" t="s">
        <v>252</v>
      </c>
      <c r="E217" s="194" t="s">
        <v>168</v>
      </c>
      <c r="F217" s="90">
        <f>F218</f>
        <v>642253</v>
      </c>
      <c r="G217" s="90">
        <f t="shared" ref="G217:Z217" si="473">G218</f>
        <v>311911</v>
      </c>
      <c r="H217" s="90">
        <f t="shared" si="473"/>
        <v>285002</v>
      </c>
      <c r="I217" s="90">
        <f t="shared" si="473"/>
        <v>0</v>
      </c>
      <c r="J217" s="90">
        <f t="shared" si="473"/>
        <v>0</v>
      </c>
      <c r="K217" s="90">
        <f t="shared" si="473"/>
        <v>0</v>
      </c>
      <c r="L217" s="60">
        <f t="shared" si="473"/>
        <v>642253</v>
      </c>
      <c r="M217" s="60">
        <f t="shared" si="473"/>
        <v>311911</v>
      </c>
      <c r="N217" s="60">
        <f t="shared" si="473"/>
        <v>285002</v>
      </c>
      <c r="O217" s="60">
        <f t="shared" si="473"/>
        <v>0</v>
      </c>
      <c r="P217" s="60">
        <f t="shared" si="473"/>
        <v>0</v>
      </c>
      <c r="Q217" s="60">
        <f t="shared" si="473"/>
        <v>0</v>
      </c>
      <c r="R217" s="60">
        <f t="shared" si="473"/>
        <v>642253</v>
      </c>
      <c r="S217" s="60">
        <f t="shared" si="473"/>
        <v>311911</v>
      </c>
      <c r="T217" s="60">
        <f t="shared" si="473"/>
        <v>285002</v>
      </c>
      <c r="U217" s="60">
        <f t="shared" si="473"/>
        <v>0</v>
      </c>
      <c r="V217" s="60">
        <f t="shared" si="473"/>
        <v>0</v>
      </c>
      <c r="W217" s="60">
        <f t="shared" si="473"/>
        <v>0</v>
      </c>
      <c r="X217" s="60">
        <f t="shared" si="473"/>
        <v>642253</v>
      </c>
      <c r="Y217" s="60">
        <f t="shared" si="473"/>
        <v>311911</v>
      </c>
      <c r="Z217" s="60">
        <f t="shared" si="473"/>
        <v>285002</v>
      </c>
    </row>
    <row r="218" spans="1:26" s="2" customFormat="1" ht="37.5" hidden="1" customHeight="1" x14ac:dyDescent="0.3">
      <c r="A218" s="12">
        <v>955</v>
      </c>
      <c r="B218" s="72"/>
      <c r="C218" s="73"/>
      <c r="D218" s="246" t="s">
        <v>252</v>
      </c>
      <c r="E218" s="213" t="s">
        <v>209</v>
      </c>
      <c r="F218" s="90">
        <v>642253</v>
      </c>
      <c r="G218" s="90">
        <v>311911</v>
      </c>
      <c r="H218" s="90">
        <v>285002</v>
      </c>
      <c r="I218" s="90"/>
      <c r="J218" s="90"/>
      <c r="K218" s="90"/>
      <c r="L218" s="60">
        <f t="shared" si="454"/>
        <v>642253</v>
      </c>
      <c r="M218" s="60">
        <f t="shared" si="454"/>
        <v>311911</v>
      </c>
      <c r="N218" s="60">
        <f t="shared" si="454"/>
        <v>285002</v>
      </c>
      <c r="O218" s="60"/>
      <c r="P218" s="60"/>
      <c r="Q218" s="60"/>
      <c r="R218" s="60">
        <f t="shared" ref="R218:R219" si="474">L218+O218</f>
        <v>642253</v>
      </c>
      <c r="S218" s="60">
        <f t="shared" ref="S218:S219" si="475">M218+P218</f>
        <v>311911</v>
      </c>
      <c r="T218" s="60">
        <f t="shared" ref="T218:T219" si="476">N218+Q218</f>
        <v>285002</v>
      </c>
      <c r="U218" s="60"/>
      <c r="V218" s="60"/>
      <c r="W218" s="60"/>
      <c r="X218" s="60">
        <f t="shared" ref="X218:X219" si="477">R218+U218</f>
        <v>642253</v>
      </c>
      <c r="Y218" s="60">
        <f t="shared" ref="Y218:Y219" si="478">S218+V218</f>
        <v>311911</v>
      </c>
      <c r="Z218" s="60">
        <f t="shared" ref="Z218:Z219" si="479">T218+W218</f>
        <v>285002</v>
      </c>
    </row>
    <row r="219" spans="1:26" s="22" customFormat="1" ht="27" hidden="1" customHeight="1" x14ac:dyDescent="0.25">
      <c r="A219" s="12">
        <v>955</v>
      </c>
      <c r="B219" s="72"/>
      <c r="C219" s="73"/>
      <c r="D219" s="247" t="s">
        <v>253</v>
      </c>
      <c r="E219" s="87" t="s">
        <v>169</v>
      </c>
      <c r="F219" s="90"/>
      <c r="G219" s="90"/>
      <c r="H219" s="90"/>
      <c r="I219" s="90"/>
      <c r="J219" s="90"/>
      <c r="K219" s="90"/>
      <c r="L219" s="90">
        <f t="shared" si="454"/>
        <v>0</v>
      </c>
      <c r="M219" s="90">
        <f t="shared" si="454"/>
        <v>0</v>
      </c>
      <c r="N219" s="90">
        <f t="shared" si="454"/>
        <v>0</v>
      </c>
      <c r="O219" s="90"/>
      <c r="P219" s="90"/>
      <c r="Q219" s="90"/>
      <c r="R219" s="90">
        <f t="shared" si="474"/>
        <v>0</v>
      </c>
      <c r="S219" s="90">
        <f t="shared" si="475"/>
        <v>0</v>
      </c>
      <c r="T219" s="90">
        <f t="shared" si="476"/>
        <v>0</v>
      </c>
      <c r="U219" s="90"/>
      <c r="V219" s="90"/>
      <c r="W219" s="90"/>
      <c r="X219" s="90">
        <f t="shared" si="477"/>
        <v>0</v>
      </c>
      <c r="Y219" s="90">
        <f t="shared" si="478"/>
        <v>0</v>
      </c>
      <c r="Z219" s="90">
        <f t="shared" si="479"/>
        <v>0</v>
      </c>
    </row>
    <row r="220" spans="1:26" s="23" customFormat="1" ht="33" hidden="1" customHeight="1" x14ac:dyDescent="0.25">
      <c r="A220" s="12"/>
      <c r="B220" s="79">
        <v>13</v>
      </c>
      <c r="C220" s="73"/>
      <c r="D220" s="245" t="s">
        <v>254</v>
      </c>
      <c r="E220" s="193" t="s">
        <v>387</v>
      </c>
      <c r="F220" s="175">
        <f t="shared" ref="F220:T220" si="480">SUM(F221:F236)-F222-F223</f>
        <v>276626.5</v>
      </c>
      <c r="G220" s="175">
        <f t="shared" si="480"/>
        <v>534418.6</v>
      </c>
      <c r="H220" s="175">
        <f t="shared" si="480"/>
        <v>222092.5</v>
      </c>
      <c r="I220" s="175">
        <f t="shared" si="480"/>
        <v>223154.3</v>
      </c>
      <c r="J220" s="175">
        <f t="shared" si="480"/>
        <v>107574.5</v>
      </c>
      <c r="K220" s="175">
        <f t="shared" si="480"/>
        <v>540.29999999999995</v>
      </c>
      <c r="L220" s="187">
        <f t="shared" si="480"/>
        <v>499780.79999999993</v>
      </c>
      <c r="M220" s="187">
        <f t="shared" si="480"/>
        <v>641993.1</v>
      </c>
      <c r="N220" s="187">
        <f t="shared" si="480"/>
        <v>222632.80000000002</v>
      </c>
      <c r="O220" s="187">
        <f t="shared" si="480"/>
        <v>294303.12319999991</v>
      </c>
      <c r="P220" s="187">
        <f t="shared" si="480"/>
        <v>192452.19999999998</v>
      </c>
      <c r="Q220" s="187">
        <f t="shared" si="480"/>
        <v>16371.5</v>
      </c>
      <c r="R220" s="187">
        <f>SUM(R221:R236)-R222-R223</f>
        <v>794083.92319999996</v>
      </c>
      <c r="S220" s="187">
        <f t="shared" si="480"/>
        <v>834445.29999999981</v>
      </c>
      <c r="T220" s="187">
        <f t="shared" si="480"/>
        <v>239004.30000000002</v>
      </c>
      <c r="U220" s="187">
        <f t="shared" ref="U220:W220" si="481">SUM(U221:U236)-U222-U223</f>
        <v>0</v>
      </c>
      <c r="V220" s="187">
        <f t="shared" si="481"/>
        <v>0</v>
      </c>
      <c r="W220" s="187">
        <f t="shared" si="481"/>
        <v>0</v>
      </c>
      <c r="X220" s="187">
        <f>SUM(X221:X236)-X222-X223</f>
        <v>794083.92319999996</v>
      </c>
      <c r="Y220" s="187">
        <f t="shared" ref="Y220:Z220" si="482">SUM(Y221:Y236)-Y222-Y223</f>
        <v>834445.29999999981</v>
      </c>
      <c r="Z220" s="187">
        <f t="shared" si="482"/>
        <v>239004.30000000002</v>
      </c>
    </row>
    <row r="221" spans="1:26" s="8" customFormat="1" ht="72.75" hidden="1" customHeight="1" x14ac:dyDescent="0.3">
      <c r="A221" s="12"/>
      <c r="B221" s="72"/>
      <c r="C221" s="73"/>
      <c r="D221" s="245" t="s">
        <v>255</v>
      </c>
      <c r="E221" s="190" t="s">
        <v>170</v>
      </c>
      <c r="F221" s="90">
        <f>F222+F223</f>
        <v>0</v>
      </c>
      <c r="G221" s="90">
        <f t="shared" ref="G221:N221" si="483">G222+G223</f>
        <v>40000</v>
      </c>
      <c r="H221" s="90">
        <f t="shared" si="483"/>
        <v>0</v>
      </c>
      <c r="I221" s="90">
        <f t="shared" si="483"/>
        <v>63000</v>
      </c>
      <c r="J221" s="90">
        <f t="shared" si="483"/>
        <v>0</v>
      </c>
      <c r="K221" s="90">
        <f t="shared" si="483"/>
        <v>0</v>
      </c>
      <c r="L221" s="60">
        <f t="shared" si="483"/>
        <v>63000</v>
      </c>
      <c r="M221" s="60">
        <f t="shared" si="483"/>
        <v>40000</v>
      </c>
      <c r="N221" s="60">
        <f t="shared" si="483"/>
        <v>0</v>
      </c>
      <c r="O221" s="60">
        <f t="shared" ref="O221:T221" si="484">O222+O223</f>
        <v>178700</v>
      </c>
      <c r="P221" s="60">
        <f t="shared" si="484"/>
        <v>0</v>
      </c>
      <c r="Q221" s="60">
        <f t="shared" si="484"/>
        <v>15000</v>
      </c>
      <c r="R221" s="60">
        <f t="shared" si="484"/>
        <v>241700</v>
      </c>
      <c r="S221" s="60">
        <f t="shared" si="484"/>
        <v>40000</v>
      </c>
      <c r="T221" s="60">
        <f t="shared" si="484"/>
        <v>15000</v>
      </c>
      <c r="U221" s="60"/>
      <c r="V221" s="60"/>
      <c r="W221" s="60"/>
      <c r="X221" s="60">
        <f t="shared" ref="X221:Z221" si="485">X222+X223</f>
        <v>241700</v>
      </c>
      <c r="Y221" s="60">
        <f t="shared" si="485"/>
        <v>40000</v>
      </c>
      <c r="Z221" s="60">
        <f t="shared" si="485"/>
        <v>15000</v>
      </c>
    </row>
    <row r="222" spans="1:26" s="8" customFormat="1" ht="66" hidden="1" customHeight="1" x14ac:dyDescent="0.3">
      <c r="A222" s="12">
        <v>900</v>
      </c>
      <c r="B222" s="72"/>
      <c r="C222" s="73">
        <v>32</v>
      </c>
      <c r="D222" s="248"/>
      <c r="E222" s="214" t="s">
        <v>170</v>
      </c>
      <c r="F222" s="90">
        <v>0</v>
      </c>
      <c r="G222" s="90">
        <v>40000</v>
      </c>
      <c r="H222" s="90">
        <v>0</v>
      </c>
      <c r="I222" s="90">
        <v>50000</v>
      </c>
      <c r="J222" s="90"/>
      <c r="K222" s="90"/>
      <c r="L222" s="60">
        <f>F222+I222</f>
        <v>50000</v>
      </c>
      <c r="M222" s="60">
        <f>G222+J222</f>
        <v>40000</v>
      </c>
      <c r="N222" s="60">
        <f>H222+K222</f>
        <v>0</v>
      </c>
      <c r="O222" s="60">
        <v>164700</v>
      </c>
      <c r="P222" s="60"/>
      <c r="Q222" s="60">
        <v>15000</v>
      </c>
      <c r="R222" s="60">
        <f>L222+O222</f>
        <v>214700</v>
      </c>
      <c r="S222" s="60">
        <f>M222+P222</f>
        <v>40000</v>
      </c>
      <c r="T222" s="60">
        <f>N222+Q222</f>
        <v>15000</v>
      </c>
      <c r="U222" s="60"/>
      <c r="V222" s="60"/>
      <c r="W222" s="60"/>
      <c r="X222" s="60">
        <f>R222+U222</f>
        <v>214700</v>
      </c>
      <c r="Y222" s="60">
        <f>S222+V222</f>
        <v>40000</v>
      </c>
      <c r="Z222" s="60">
        <f>T222+W222</f>
        <v>15000</v>
      </c>
    </row>
    <row r="223" spans="1:26" s="8" customFormat="1" ht="43.5" hidden="1" customHeight="1" x14ac:dyDescent="0.3">
      <c r="A223" s="12">
        <v>919</v>
      </c>
      <c r="B223" s="72"/>
      <c r="C223" s="123">
        <v>30</v>
      </c>
      <c r="D223" s="245"/>
      <c r="E223" s="214" t="s">
        <v>592</v>
      </c>
      <c r="F223" s="90">
        <v>0</v>
      </c>
      <c r="G223" s="90">
        <v>0</v>
      </c>
      <c r="H223" s="90">
        <v>0</v>
      </c>
      <c r="I223" s="90">
        <v>13000</v>
      </c>
      <c r="J223" s="90"/>
      <c r="K223" s="90"/>
      <c r="L223" s="60">
        <f t="shared" ref="L223:N223" si="486">F223+I223</f>
        <v>13000</v>
      </c>
      <c r="M223" s="60">
        <f t="shared" si="486"/>
        <v>0</v>
      </c>
      <c r="N223" s="60">
        <f t="shared" si="486"/>
        <v>0</v>
      </c>
      <c r="O223" s="60">
        <v>14000</v>
      </c>
      <c r="P223" s="60"/>
      <c r="Q223" s="60"/>
      <c r="R223" s="60">
        <f t="shared" ref="R223:R234" si="487">L223+O223</f>
        <v>27000</v>
      </c>
      <c r="S223" s="60">
        <f t="shared" ref="S223:S234" si="488">M223+P223</f>
        <v>0</v>
      </c>
      <c r="T223" s="60">
        <f t="shared" ref="T223:T234" si="489">N223+Q223</f>
        <v>0</v>
      </c>
      <c r="U223" s="60"/>
      <c r="V223" s="60"/>
      <c r="W223" s="60"/>
      <c r="X223" s="60">
        <f t="shared" ref="X223:X224" si="490">R223+U223</f>
        <v>27000</v>
      </c>
      <c r="Y223" s="60">
        <f t="shared" ref="Y223:Y235" si="491">S223+V223</f>
        <v>0</v>
      </c>
      <c r="Z223" s="60">
        <f t="shared" ref="Z223:Z235" si="492">T223+W223</f>
        <v>0</v>
      </c>
    </row>
    <row r="224" spans="1:26" s="2" customFormat="1" ht="64.5" hidden="1" customHeight="1" x14ac:dyDescent="0.3">
      <c r="A224" s="12">
        <v>900</v>
      </c>
      <c r="B224" s="72"/>
      <c r="C224" s="73">
        <v>9</v>
      </c>
      <c r="D224" s="245" t="s">
        <v>256</v>
      </c>
      <c r="E224" s="190" t="s">
        <v>257</v>
      </c>
      <c r="F224" s="90">
        <v>10536</v>
      </c>
      <c r="G224" s="90">
        <v>11822</v>
      </c>
      <c r="H224" s="90">
        <v>13088.7</v>
      </c>
      <c r="I224" s="90">
        <v>31425.4</v>
      </c>
      <c r="J224" s="90">
        <v>44191.4</v>
      </c>
      <c r="K224" s="90"/>
      <c r="L224" s="60">
        <f t="shared" si="454"/>
        <v>41961.4</v>
      </c>
      <c r="M224" s="60">
        <f t="shared" si="454"/>
        <v>56013.4</v>
      </c>
      <c r="N224" s="60">
        <f t="shared" si="454"/>
        <v>13088.7</v>
      </c>
      <c r="O224" s="215">
        <v>1199.9751699999999</v>
      </c>
      <c r="P224" s="60"/>
      <c r="Q224" s="60"/>
      <c r="R224" s="60">
        <f t="shared" si="487"/>
        <v>43161.375169999999</v>
      </c>
      <c r="S224" s="60">
        <f t="shared" si="488"/>
        <v>56013.4</v>
      </c>
      <c r="T224" s="60">
        <f t="shared" si="489"/>
        <v>13088.7</v>
      </c>
      <c r="U224" s="215"/>
      <c r="V224" s="60"/>
      <c r="W224" s="60"/>
      <c r="X224" s="60">
        <f t="shared" si="490"/>
        <v>43161.375169999999</v>
      </c>
      <c r="Y224" s="60">
        <f t="shared" si="491"/>
        <v>56013.4</v>
      </c>
      <c r="Z224" s="60">
        <f t="shared" si="492"/>
        <v>13088.7</v>
      </c>
    </row>
    <row r="225" spans="1:26" s="2" customFormat="1" ht="105" hidden="1" customHeight="1" x14ac:dyDescent="0.3">
      <c r="A225" s="12">
        <v>900</v>
      </c>
      <c r="B225" s="72"/>
      <c r="C225" s="73">
        <v>8</v>
      </c>
      <c r="D225" s="245" t="s">
        <v>258</v>
      </c>
      <c r="E225" s="190" t="s">
        <v>259</v>
      </c>
      <c r="F225" s="90">
        <v>177479.4</v>
      </c>
      <c r="G225" s="90">
        <v>382245.5</v>
      </c>
      <c r="H225" s="90">
        <v>115750</v>
      </c>
      <c r="I225" s="90">
        <v>130703.4</v>
      </c>
      <c r="J225" s="90">
        <v>62857.1</v>
      </c>
      <c r="K225" s="90"/>
      <c r="L225" s="60">
        <f t="shared" si="454"/>
        <v>308182.8</v>
      </c>
      <c r="M225" s="60">
        <f t="shared" si="454"/>
        <v>445102.6</v>
      </c>
      <c r="N225" s="60">
        <f t="shared" si="454"/>
        <v>115750</v>
      </c>
      <c r="O225" s="215">
        <v>16480.496289999999</v>
      </c>
      <c r="P225" s="60"/>
      <c r="Q225" s="60"/>
      <c r="R225" s="60">
        <f>L225+O225</f>
        <v>324663.29628999997</v>
      </c>
      <c r="S225" s="60">
        <f t="shared" si="488"/>
        <v>445102.6</v>
      </c>
      <c r="T225" s="60">
        <f t="shared" si="489"/>
        <v>115750</v>
      </c>
      <c r="U225" s="215"/>
      <c r="V225" s="60"/>
      <c r="W225" s="60"/>
      <c r="X225" s="60">
        <f>R225+U225</f>
        <v>324663.29628999997</v>
      </c>
      <c r="Y225" s="60">
        <f t="shared" si="491"/>
        <v>445102.6</v>
      </c>
      <c r="Z225" s="60">
        <f t="shared" si="492"/>
        <v>115750</v>
      </c>
    </row>
    <row r="226" spans="1:26" s="22" customFormat="1" ht="46.5" hidden="1" customHeight="1" x14ac:dyDescent="0.25">
      <c r="A226" s="24">
        <v>915</v>
      </c>
      <c r="B226" s="72"/>
      <c r="C226" s="73">
        <v>1</v>
      </c>
      <c r="D226" s="245" t="s">
        <v>318</v>
      </c>
      <c r="E226" s="194" t="s">
        <v>320</v>
      </c>
      <c r="F226" s="90">
        <v>7268</v>
      </c>
      <c r="G226" s="90">
        <v>7268</v>
      </c>
      <c r="H226" s="90">
        <v>7275</v>
      </c>
      <c r="I226" s="90">
        <v>-28</v>
      </c>
      <c r="J226" s="90">
        <v>-28</v>
      </c>
      <c r="K226" s="90">
        <v>-35</v>
      </c>
      <c r="L226" s="60">
        <f t="shared" si="454"/>
        <v>7240</v>
      </c>
      <c r="M226" s="60">
        <f t="shared" si="454"/>
        <v>7240</v>
      </c>
      <c r="N226" s="60">
        <f t="shared" si="454"/>
        <v>7240</v>
      </c>
      <c r="O226" s="60"/>
      <c r="P226" s="60"/>
      <c r="Q226" s="60"/>
      <c r="R226" s="60">
        <f t="shared" si="487"/>
        <v>7240</v>
      </c>
      <c r="S226" s="60">
        <f t="shared" si="488"/>
        <v>7240</v>
      </c>
      <c r="T226" s="60">
        <f t="shared" si="489"/>
        <v>7240</v>
      </c>
      <c r="U226" s="60"/>
      <c r="V226" s="60"/>
      <c r="W226" s="60"/>
      <c r="X226" s="60">
        <f t="shared" ref="X226:X235" si="493">R226+U226</f>
        <v>7240</v>
      </c>
      <c r="Y226" s="60">
        <f t="shared" si="491"/>
        <v>7240</v>
      </c>
      <c r="Z226" s="60">
        <f t="shared" si="492"/>
        <v>7240</v>
      </c>
    </row>
    <row r="227" spans="1:26" s="22" customFormat="1" ht="46.5" hidden="1" customHeight="1" x14ac:dyDescent="0.25">
      <c r="A227" s="12">
        <v>900</v>
      </c>
      <c r="B227" s="72"/>
      <c r="C227" s="73"/>
      <c r="D227" s="248" t="s">
        <v>376</v>
      </c>
      <c r="E227" s="87" t="s">
        <v>377</v>
      </c>
      <c r="F227" s="90"/>
      <c r="G227" s="90"/>
      <c r="H227" s="90"/>
      <c r="I227" s="90"/>
      <c r="J227" s="90"/>
      <c r="K227" s="90"/>
      <c r="L227" s="90">
        <f t="shared" si="454"/>
        <v>0</v>
      </c>
      <c r="M227" s="90">
        <f t="shared" si="454"/>
        <v>0</v>
      </c>
      <c r="N227" s="90">
        <f t="shared" si="454"/>
        <v>0</v>
      </c>
      <c r="O227" s="60"/>
      <c r="P227" s="60"/>
      <c r="Q227" s="60"/>
      <c r="R227" s="90">
        <f t="shared" si="487"/>
        <v>0</v>
      </c>
      <c r="S227" s="90">
        <f t="shared" si="488"/>
        <v>0</v>
      </c>
      <c r="T227" s="90">
        <f t="shared" si="489"/>
        <v>0</v>
      </c>
      <c r="U227" s="60"/>
      <c r="V227" s="60"/>
      <c r="W227" s="60"/>
      <c r="X227" s="90">
        <f t="shared" si="493"/>
        <v>0</v>
      </c>
      <c r="Y227" s="90">
        <f t="shared" si="491"/>
        <v>0</v>
      </c>
      <c r="Z227" s="90">
        <f t="shared" si="492"/>
        <v>0</v>
      </c>
    </row>
    <row r="228" spans="1:26" s="22" customFormat="1" ht="32.25" hidden="1" customHeight="1" x14ac:dyDescent="0.25">
      <c r="A228" s="12">
        <v>900</v>
      </c>
      <c r="B228" s="72"/>
      <c r="C228" s="73"/>
      <c r="D228" s="245" t="s">
        <v>581</v>
      </c>
      <c r="E228" s="194" t="s">
        <v>582</v>
      </c>
      <c r="F228" s="90"/>
      <c r="G228" s="90"/>
      <c r="H228" s="90"/>
      <c r="I228" s="90"/>
      <c r="J228" s="90"/>
      <c r="K228" s="90"/>
      <c r="L228" s="60">
        <f t="shared" si="454"/>
        <v>0</v>
      </c>
      <c r="M228" s="60">
        <f t="shared" si="454"/>
        <v>0</v>
      </c>
      <c r="N228" s="60">
        <f t="shared" si="454"/>
        <v>0</v>
      </c>
      <c r="O228" s="60"/>
      <c r="P228" s="60">
        <v>20324.2</v>
      </c>
      <c r="Q228" s="60"/>
      <c r="R228" s="60">
        <f t="shared" si="487"/>
        <v>0</v>
      </c>
      <c r="S228" s="60">
        <f t="shared" si="488"/>
        <v>20324.2</v>
      </c>
      <c r="T228" s="60">
        <f t="shared" si="489"/>
        <v>0</v>
      </c>
      <c r="U228" s="60"/>
      <c r="V228" s="60"/>
      <c r="W228" s="60"/>
      <c r="X228" s="60">
        <f t="shared" si="493"/>
        <v>0</v>
      </c>
      <c r="Y228" s="60">
        <f t="shared" si="491"/>
        <v>20324.2</v>
      </c>
      <c r="Z228" s="60">
        <f t="shared" si="492"/>
        <v>0</v>
      </c>
    </row>
    <row r="229" spans="1:26" s="22" customFormat="1" ht="69.75" hidden="1" customHeight="1" x14ac:dyDescent="0.25">
      <c r="A229" s="12">
        <v>919</v>
      </c>
      <c r="B229" s="72"/>
      <c r="C229" s="73">
        <v>51</v>
      </c>
      <c r="D229" s="245" t="s">
        <v>535</v>
      </c>
      <c r="E229" s="194" t="s">
        <v>536</v>
      </c>
      <c r="F229" s="90">
        <v>289.5</v>
      </c>
      <c r="G229" s="90">
        <v>0</v>
      </c>
      <c r="H229" s="90">
        <v>0</v>
      </c>
      <c r="I229" s="90"/>
      <c r="J229" s="90"/>
      <c r="K229" s="90"/>
      <c r="L229" s="60">
        <f t="shared" si="454"/>
        <v>289.5</v>
      </c>
      <c r="M229" s="60">
        <f t="shared" si="454"/>
        <v>0</v>
      </c>
      <c r="N229" s="60">
        <f t="shared" si="454"/>
        <v>0</v>
      </c>
      <c r="O229" s="60"/>
      <c r="P229" s="60"/>
      <c r="Q229" s="60"/>
      <c r="R229" s="60">
        <f t="shared" si="487"/>
        <v>289.5</v>
      </c>
      <c r="S229" s="60">
        <f t="shared" si="488"/>
        <v>0</v>
      </c>
      <c r="T229" s="60">
        <f t="shared" si="489"/>
        <v>0</v>
      </c>
      <c r="U229" s="60"/>
      <c r="V229" s="60"/>
      <c r="W229" s="60"/>
      <c r="X229" s="60">
        <f t="shared" si="493"/>
        <v>289.5</v>
      </c>
      <c r="Y229" s="60">
        <f t="shared" si="491"/>
        <v>0</v>
      </c>
      <c r="Z229" s="60">
        <f t="shared" si="492"/>
        <v>0</v>
      </c>
    </row>
    <row r="230" spans="1:26" s="22" customFormat="1" ht="63.75" hidden="1" customHeight="1" x14ac:dyDescent="0.25">
      <c r="A230" s="12">
        <v>911</v>
      </c>
      <c r="B230" s="72"/>
      <c r="C230" s="73">
        <v>41</v>
      </c>
      <c r="D230" s="245" t="s">
        <v>374</v>
      </c>
      <c r="E230" s="194" t="s">
        <v>375</v>
      </c>
      <c r="F230" s="90">
        <v>46779.1</v>
      </c>
      <c r="G230" s="90">
        <v>45522</v>
      </c>
      <c r="H230" s="90">
        <v>46899</v>
      </c>
      <c r="I230" s="90">
        <v>-440.4</v>
      </c>
      <c r="J230" s="90"/>
      <c r="K230" s="90">
        <v>-560.29999999999995</v>
      </c>
      <c r="L230" s="60">
        <f t="shared" si="454"/>
        <v>46338.7</v>
      </c>
      <c r="M230" s="60">
        <f t="shared" si="454"/>
        <v>45522</v>
      </c>
      <c r="N230" s="60">
        <f t="shared" si="454"/>
        <v>46338.7</v>
      </c>
      <c r="O230" s="60"/>
      <c r="P230" s="60"/>
      <c r="Q230" s="60"/>
      <c r="R230" s="60">
        <f t="shared" si="487"/>
        <v>46338.7</v>
      </c>
      <c r="S230" s="60">
        <f t="shared" si="488"/>
        <v>45522</v>
      </c>
      <c r="T230" s="60">
        <f t="shared" si="489"/>
        <v>46338.7</v>
      </c>
      <c r="U230" s="60"/>
      <c r="V230" s="60"/>
      <c r="W230" s="60"/>
      <c r="X230" s="60">
        <f t="shared" si="493"/>
        <v>46338.7</v>
      </c>
      <c r="Y230" s="60">
        <f t="shared" si="491"/>
        <v>45522</v>
      </c>
      <c r="Z230" s="60">
        <f t="shared" si="492"/>
        <v>46338.7</v>
      </c>
    </row>
    <row r="231" spans="1:26" s="22" customFormat="1" ht="58.5" hidden="1" customHeight="1" x14ac:dyDescent="0.25">
      <c r="A231" s="12">
        <v>911</v>
      </c>
      <c r="B231" s="72"/>
      <c r="C231" s="73"/>
      <c r="D231" s="245" t="s">
        <v>456</v>
      </c>
      <c r="E231" s="194" t="s">
        <v>457</v>
      </c>
      <c r="F231" s="90"/>
      <c r="G231" s="90"/>
      <c r="H231" s="90"/>
      <c r="I231" s="90"/>
      <c r="J231" s="90"/>
      <c r="K231" s="90"/>
      <c r="L231" s="60">
        <f t="shared" si="454"/>
        <v>0</v>
      </c>
      <c r="M231" s="60">
        <f t="shared" si="454"/>
        <v>0</v>
      </c>
      <c r="N231" s="60">
        <f t="shared" si="454"/>
        <v>0</v>
      </c>
      <c r="O231" s="60">
        <v>1110</v>
      </c>
      <c r="P231" s="60">
        <v>614</v>
      </c>
      <c r="Q231" s="60">
        <v>1195.5999999999999</v>
      </c>
      <c r="R231" s="60">
        <f t="shared" si="487"/>
        <v>1110</v>
      </c>
      <c r="S231" s="60">
        <f t="shared" si="488"/>
        <v>614</v>
      </c>
      <c r="T231" s="60">
        <f t="shared" si="489"/>
        <v>1195.5999999999999</v>
      </c>
      <c r="U231" s="60"/>
      <c r="V231" s="60"/>
      <c r="W231" s="60"/>
      <c r="X231" s="60">
        <f t="shared" si="493"/>
        <v>1110</v>
      </c>
      <c r="Y231" s="60">
        <f t="shared" si="491"/>
        <v>614</v>
      </c>
      <c r="Z231" s="60">
        <f t="shared" si="492"/>
        <v>1195.5999999999999</v>
      </c>
    </row>
    <row r="232" spans="1:26" s="22" customFormat="1" ht="52.5" hidden="1" customHeight="1" x14ac:dyDescent="0.25">
      <c r="A232" s="12"/>
      <c r="B232" s="72"/>
      <c r="C232" s="73"/>
      <c r="D232" s="245" t="s">
        <v>319</v>
      </c>
      <c r="E232" s="194" t="s">
        <v>220</v>
      </c>
      <c r="F232" s="90"/>
      <c r="G232" s="90"/>
      <c r="H232" s="90"/>
      <c r="I232" s="90"/>
      <c r="J232" s="90"/>
      <c r="K232" s="90"/>
      <c r="L232" s="60">
        <v>0</v>
      </c>
      <c r="M232" s="60">
        <v>0</v>
      </c>
      <c r="N232" s="60">
        <v>0</v>
      </c>
      <c r="O232" s="60">
        <v>1234.0999999999999</v>
      </c>
      <c r="P232" s="60"/>
      <c r="Q232" s="60"/>
      <c r="R232" s="60">
        <f t="shared" ref="R232" si="494">L232+O232</f>
        <v>1234.0999999999999</v>
      </c>
      <c r="S232" s="60">
        <f t="shared" ref="S232" si="495">M232+P232</f>
        <v>0</v>
      </c>
      <c r="T232" s="60">
        <f t="shared" ref="T232" si="496">N232+Q232</f>
        <v>0</v>
      </c>
      <c r="U232" s="60"/>
      <c r="V232" s="60"/>
      <c r="W232" s="60"/>
      <c r="X232" s="60">
        <f t="shared" si="493"/>
        <v>1234.0999999999999</v>
      </c>
      <c r="Y232" s="60">
        <f t="shared" si="491"/>
        <v>0</v>
      </c>
      <c r="Z232" s="60">
        <f t="shared" si="492"/>
        <v>0</v>
      </c>
    </row>
    <row r="233" spans="1:26" s="22" customFormat="1" ht="30.75" hidden="1" customHeight="1" x14ac:dyDescent="0.25">
      <c r="A233" s="12"/>
      <c r="B233" s="72"/>
      <c r="C233" s="73"/>
      <c r="D233" s="245" t="s">
        <v>583</v>
      </c>
      <c r="E233" s="194" t="s">
        <v>584</v>
      </c>
      <c r="F233" s="90"/>
      <c r="G233" s="90"/>
      <c r="H233" s="90"/>
      <c r="I233" s="90"/>
      <c r="J233" s="90"/>
      <c r="K233" s="90"/>
      <c r="L233" s="60">
        <v>0</v>
      </c>
      <c r="M233" s="60">
        <v>0</v>
      </c>
      <c r="N233" s="60">
        <v>0</v>
      </c>
      <c r="O233" s="60">
        <v>4500</v>
      </c>
      <c r="P233" s="60"/>
      <c r="Q233" s="60"/>
      <c r="R233" s="60">
        <f t="shared" ref="R233" si="497">L233+O233</f>
        <v>4500</v>
      </c>
      <c r="S233" s="60">
        <f t="shared" ref="S233" si="498">M233+P233</f>
        <v>0</v>
      </c>
      <c r="T233" s="60">
        <f t="shared" ref="T233" si="499">N233+Q233</f>
        <v>0</v>
      </c>
      <c r="U233" s="60"/>
      <c r="V233" s="60"/>
      <c r="W233" s="60"/>
      <c r="X233" s="60">
        <f t="shared" si="493"/>
        <v>4500</v>
      </c>
      <c r="Y233" s="60">
        <f t="shared" si="491"/>
        <v>0</v>
      </c>
      <c r="Z233" s="60">
        <f t="shared" si="492"/>
        <v>0</v>
      </c>
    </row>
    <row r="234" spans="1:26" s="2" customFormat="1" ht="45" hidden="1" customHeight="1" x14ac:dyDescent="0.3">
      <c r="A234" s="12">
        <v>919</v>
      </c>
      <c r="B234" s="72"/>
      <c r="C234" s="73">
        <v>57</v>
      </c>
      <c r="D234" s="245" t="s">
        <v>260</v>
      </c>
      <c r="E234" s="190" t="s">
        <v>409</v>
      </c>
      <c r="F234" s="90">
        <v>21011.4</v>
      </c>
      <c r="G234" s="90">
        <v>21224.9</v>
      </c>
      <c r="H234" s="90">
        <v>23772.799999999999</v>
      </c>
      <c r="I234" s="90"/>
      <c r="J234" s="90"/>
      <c r="K234" s="90"/>
      <c r="L234" s="60">
        <f t="shared" si="454"/>
        <v>21011.4</v>
      </c>
      <c r="M234" s="60">
        <f t="shared" si="454"/>
        <v>21224.9</v>
      </c>
      <c r="N234" s="60">
        <f t="shared" si="454"/>
        <v>23772.799999999999</v>
      </c>
      <c r="O234" s="60"/>
      <c r="P234" s="60">
        <v>38.799999999999997</v>
      </c>
      <c r="Q234" s="60">
        <v>1371.5</v>
      </c>
      <c r="R234" s="60">
        <f t="shared" si="487"/>
        <v>21011.4</v>
      </c>
      <c r="S234" s="60">
        <f t="shared" si="488"/>
        <v>21263.7</v>
      </c>
      <c r="T234" s="60">
        <f t="shared" si="489"/>
        <v>25144.3</v>
      </c>
      <c r="U234" s="60"/>
      <c r="V234" s="60"/>
      <c r="W234" s="60"/>
      <c r="X234" s="60">
        <f t="shared" si="493"/>
        <v>21011.4</v>
      </c>
      <c r="Y234" s="60">
        <f t="shared" si="491"/>
        <v>21263.7</v>
      </c>
      <c r="Z234" s="60">
        <f t="shared" si="492"/>
        <v>25144.3</v>
      </c>
    </row>
    <row r="235" spans="1:26" s="2" customFormat="1" ht="34.5" hidden="1" customHeight="1" x14ac:dyDescent="0.25">
      <c r="A235" s="12"/>
      <c r="B235" s="72"/>
      <c r="C235" s="73"/>
      <c r="D235" s="245" t="s">
        <v>585</v>
      </c>
      <c r="E235" s="194" t="s">
        <v>586</v>
      </c>
      <c r="F235" s="90"/>
      <c r="G235" s="90"/>
      <c r="H235" s="90"/>
      <c r="I235" s="90"/>
      <c r="J235" s="90"/>
      <c r="K235" s="90"/>
      <c r="L235" s="60">
        <v>0</v>
      </c>
      <c r="M235" s="60">
        <v>0</v>
      </c>
      <c r="N235" s="60">
        <v>0</v>
      </c>
      <c r="O235" s="215">
        <v>91923.797470000005</v>
      </c>
      <c r="P235" s="60">
        <v>29840.6</v>
      </c>
      <c r="Q235" s="60">
        <v>0</v>
      </c>
      <c r="R235" s="60">
        <f t="shared" ref="R235" si="500">L235+O235</f>
        <v>91923.797470000005</v>
      </c>
      <c r="S235" s="60">
        <f t="shared" ref="S235" si="501">M235+P235</f>
        <v>29840.6</v>
      </c>
      <c r="T235" s="60">
        <f t="shared" ref="T235" si="502">N235+Q235</f>
        <v>0</v>
      </c>
      <c r="U235" s="215"/>
      <c r="V235" s="60"/>
      <c r="W235" s="60"/>
      <c r="X235" s="60">
        <f t="shared" si="493"/>
        <v>91923.797470000005</v>
      </c>
      <c r="Y235" s="60">
        <f t="shared" si="491"/>
        <v>29840.6</v>
      </c>
      <c r="Z235" s="60">
        <f t="shared" si="492"/>
        <v>0</v>
      </c>
    </row>
    <row r="236" spans="1:26" s="2" customFormat="1" ht="33" hidden="1" customHeight="1" x14ac:dyDescent="0.25">
      <c r="A236" s="12"/>
      <c r="B236" s="72"/>
      <c r="C236" s="73"/>
      <c r="D236" s="249" t="s">
        <v>261</v>
      </c>
      <c r="E236" s="193" t="s">
        <v>171</v>
      </c>
      <c r="F236" s="177">
        <f t="shared" ref="F236:K236" si="503">SUM(F239:F250)</f>
        <v>13263.1</v>
      </c>
      <c r="G236" s="177">
        <f t="shared" si="503"/>
        <v>26336.2</v>
      </c>
      <c r="H236" s="177">
        <f t="shared" si="503"/>
        <v>15307</v>
      </c>
      <c r="I236" s="177">
        <f t="shared" si="503"/>
        <v>-1506.1</v>
      </c>
      <c r="J236" s="177">
        <f t="shared" si="503"/>
        <v>554</v>
      </c>
      <c r="K236" s="177">
        <f t="shared" si="503"/>
        <v>1135.5999999999999</v>
      </c>
      <c r="L236" s="216">
        <f>SUM(L237:L250)</f>
        <v>11757</v>
      </c>
      <c r="M236" s="216">
        <f t="shared" ref="M236:T236" si="504">SUM(M237:M250)</f>
        <v>26890.2</v>
      </c>
      <c r="N236" s="216">
        <f t="shared" si="504"/>
        <v>16442.599999999999</v>
      </c>
      <c r="O236" s="216">
        <f t="shared" si="504"/>
        <v>-845.24573000000009</v>
      </c>
      <c r="P236" s="216">
        <f t="shared" si="504"/>
        <v>141634.59999999998</v>
      </c>
      <c r="Q236" s="216">
        <f t="shared" si="504"/>
        <v>-1195.5999999999999</v>
      </c>
      <c r="R236" s="216">
        <f t="shared" si="504"/>
        <v>10911.754269999999</v>
      </c>
      <c r="S236" s="216">
        <f t="shared" si="504"/>
        <v>168524.79999999999</v>
      </c>
      <c r="T236" s="216">
        <f t="shared" si="504"/>
        <v>15247</v>
      </c>
      <c r="U236" s="216">
        <f t="shared" ref="U236:Z236" si="505">SUM(U237:U250)</f>
        <v>0</v>
      </c>
      <c r="V236" s="216">
        <f t="shared" si="505"/>
        <v>0</v>
      </c>
      <c r="W236" s="216">
        <f t="shared" si="505"/>
        <v>0</v>
      </c>
      <c r="X236" s="216">
        <f t="shared" si="505"/>
        <v>10911.754269999999</v>
      </c>
      <c r="Y236" s="216">
        <f t="shared" si="505"/>
        <v>168524.79999999999</v>
      </c>
      <c r="Z236" s="216">
        <f t="shared" si="505"/>
        <v>15247</v>
      </c>
    </row>
    <row r="237" spans="1:26" s="2" customFormat="1" ht="24.75" hidden="1" customHeight="1" x14ac:dyDescent="0.25">
      <c r="A237" s="12">
        <v>904</v>
      </c>
      <c r="B237" s="72"/>
      <c r="C237" s="73">
        <v>43</v>
      </c>
      <c r="D237" s="250">
        <v>390002162</v>
      </c>
      <c r="E237" s="192" t="s">
        <v>587</v>
      </c>
      <c r="F237" s="177"/>
      <c r="G237" s="177"/>
      <c r="H237" s="177"/>
      <c r="I237" s="177"/>
      <c r="J237" s="177"/>
      <c r="K237" s="177"/>
      <c r="L237" s="216"/>
      <c r="M237" s="216"/>
      <c r="N237" s="216"/>
      <c r="O237" s="217">
        <v>1037.8912700000001</v>
      </c>
      <c r="P237" s="60"/>
      <c r="Q237" s="60"/>
      <c r="R237" s="60">
        <f t="shared" ref="R237:R238" si="506">L237+O237</f>
        <v>1037.8912700000001</v>
      </c>
      <c r="S237" s="60">
        <f t="shared" ref="S237:S238" si="507">M237+P237</f>
        <v>0</v>
      </c>
      <c r="T237" s="60">
        <f t="shared" ref="T237:T238" si="508">N237+Q237</f>
        <v>0</v>
      </c>
      <c r="U237" s="217"/>
      <c r="V237" s="60"/>
      <c r="W237" s="60"/>
      <c r="X237" s="60">
        <f t="shared" ref="X237:X250" si="509">R237+U237</f>
        <v>1037.8912700000001</v>
      </c>
      <c r="Y237" s="60">
        <f t="shared" ref="Y237:Y250" si="510">S237+V237</f>
        <v>0</v>
      </c>
      <c r="Z237" s="60">
        <f t="shared" ref="Z237:Z250" si="511">T237+W237</f>
        <v>0</v>
      </c>
    </row>
    <row r="238" spans="1:26" s="2" customFormat="1" ht="28.5" hidden="1" customHeight="1" x14ac:dyDescent="0.25">
      <c r="A238" s="12">
        <v>904</v>
      </c>
      <c r="B238" s="72"/>
      <c r="C238" s="73">
        <v>67</v>
      </c>
      <c r="D238" s="250" t="s">
        <v>588</v>
      </c>
      <c r="E238" s="192" t="s">
        <v>589</v>
      </c>
      <c r="F238" s="177"/>
      <c r="G238" s="177"/>
      <c r="H238" s="177"/>
      <c r="I238" s="177"/>
      <c r="J238" s="177"/>
      <c r="K238" s="177"/>
      <c r="L238" s="216"/>
      <c r="M238" s="216"/>
      <c r="N238" s="216"/>
      <c r="O238" s="217">
        <v>2476.8629999999998</v>
      </c>
      <c r="P238" s="60"/>
      <c r="Q238" s="60"/>
      <c r="R238" s="60">
        <f t="shared" si="506"/>
        <v>2476.8629999999998</v>
      </c>
      <c r="S238" s="60">
        <f t="shared" si="507"/>
        <v>0</v>
      </c>
      <c r="T238" s="60">
        <f t="shared" si="508"/>
        <v>0</v>
      </c>
      <c r="U238" s="217"/>
      <c r="V238" s="60"/>
      <c r="W238" s="60"/>
      <c r="X238" s="60">
        <f t="shared" si="509"/>
        <v>2476.8629999999998</v>
      </c>
      <c r="Y238" s="60">
        <f t="shared" si="510"/>
        <v>0</v>
      </c>
      <c r="Z238" s="60">
        <f t="shared" si="511"/>
        <v>0</v>
      </c>
    </row>
    <row r="239" spans="1:26" s="2" customFormat="1" ht="26.25" hidden="1" customHeight="1" x14ac:dyDescent="0.25">
      <c r="A239" s="86"/>
      <c r="B239" s="72"/>
      <c r="C239" s="73">
        <v>64</v>
      </c>
      <c r="D239" s="250" t="s">
        <v>75</v>
      </c>
      <c r="E239" s="192" t="s">
        <v>172</v>
      </c>
      <c r="F239" s="90">
        <v>300</v>
      </c>
      <c r="G239" s="90">
        <v>300</v>
      </c>
      <c r="H239" s="90">
        <v>300</v>
      </c>
      <c r="I239" s="90"/>
      <c r="J239" s="90"/>
      <c r="K239" s="90"/>
      <c r="L239" s="60">
        <f t="shared" si="454"/>
        <v>300</v>
      </c>
      <c r="M239" s="60">
        <f t="shared" si="454"/>
        <v>300</v>
      </c>
      <c r="N239" s="60">
        <f t="shared" si="454"/>
        <v>300</v>
      </c>
      <c r="O239" s="60"/>
      <c r="P239" s="60"/>
      <c r="Q239" s="60"/>
      <c r="R239" s="60">
        <f t="shared" ref="R239:R250" si="512">L239+O239</f>
        <v>300</v>
      </c>
      <c r="S239" s="60">
        <f t="shared" ref="S239:S250" si="513">M239+P239</f>
        <v>300</v>
      </c>
      <c r="T239" s="60">
        <f t="shared" ref="T239:T250" si="514">N239+Q239</f>
        <v>300</v>
      </c>
      <c r="U239" s="60"/>
      <c r="V239" s="60"/>
      <c r="W239" s="60"/>
      <c r="X239" s="60">
        <f t="shared" si="509"/>
        <v>300</v>
      </c>
      <c r="Y239" s="60">
        <f t="shared" si="510"/>
        <v>300</v>
      </c>
      <c r="Z239" s="60">
        <f t="shared" si="511"/>
        <v>300</v>
      </c>
    </row>
    <row r="240" spans="1:26" s="2" customFormat="1" ht="23.25" hidden="1" customHeight="1" x14ac:dyDescent="0.25">
      <c r="A240" s="12">
        <v>911</v>
      </c>
      <c r="B240" s="72"/>
      <c r="C240" s="73">
        <v>42</v>
      </c>
      <c r="D240" s="250" t="s">
        <v>76</v>
      </c>
      <c r="E240" s="192" t="s">
        <v>173</v>
      </c>
      <c r="F240" s="90">
        <v>1209</v>
      </c>
      <c r="G240" s="90">
        <v>1209</v>
      </c>
      <c r="H240" s="90">
        <v>1209</v>
      </c>
      <c r="I240" s="90"/>
      <c r="J240" s="90"/>
      <c r="K240" s="90"/>
      <c r="L240" s="60">
        <f t="shared" si="454"/>
        <v>1209</v>
      </c>
      <c r="M240" s="60">
        <f t="shared" si="454"/>
        <v>1209</v>
      </c>
      <c r="N240" s="60">
        <f t="shared" si="454"/>
        <v>1209</v>
      </c>
      <c r="O240" s="60"/>
      <c r="P240" s="60"/>
      <c r="Q240" s="60"/>
      <c r="R240" s="60">
        <f t="shared" si="512"/>
        <v>1209</v>
      </c>
      <c r="S240" s="60">
        <f t="shared" si="513"/>
        <v>1209</v>
      </c>
      <c r="T240" s="60">
        <f t="shared" si="514"/>
        <v>1209</v>
      </c>
      <c r="U240" s="60"/>
      <c r="V240" s="60"/>
      <c r="W240" s="60"/>
      <c r="X240" s="60">
        <f t="shared" si="509"/>
        <v>1209</v>
      </c>
      <c r="Y240" s="60">
        <f t="shared" si="510"/>
        <v>1209</v>
      </c>
      <c r="Z240" s="60">
        <f t="shared" si="511"/>
        <v>1209</v>
      </c>
    </row>
    <row r="241" spans="1:26" s="2" customFormat="1" ht="37.5" hidden="1" customHeight="1" x14ac:dyDescent="0.25">
      <c r="A241" s="12">
        <v>911</v>
      </c>
      <c r="B241" s="72"/>
      <c r="C241" s="73">
        <v>39</v>
      </c>
      <c r="D241" s="250" t="s">
        <v>77</v>
      </c>
      <c r="E241" s="192" t="s">
        <v>174</v>
      </c>
      <c r="F241" s="90">
        <v>365</v>
      </c>
      <c r="G241" s="90">
        <v>365</v>
      </c>
      <c r="H241" s="90">
        <v>365</v>
      </c>
      <c r="I241" s="90"/>
      <c r="J241" s="90"/>
      <c r="K241" s="90"/>
      <c r="L241" s="60">
        <f t="shared" si="454"/>
        <v>365</v>
      </c>
      <c r="M241" s="60">
        <f t="shared" si="454"/>
        <v>365</v>
      </c>
      <c r="N241" s="60">
        <f t="shared" si="454"/>
        <v>365</v>
      </c>
      <c r="O241" s="60"/>
      <c r="P241" s="60"/>
      <c r="Q241" s="60"/>
      <c r="R241" s="60">
        <f t="shared" si="512"/>
        <v>365</v>
      </c>
      <c r="S241" s="60">
        <f t="shared" si="513"/>
        <v>365</v>
      </c>
      <c r="T241" s="60">
        <f t="shared" si="514"/>
        <v>365</v>
      </c>
      <c r="U241" s="60"/>
      <c r="V241" s="60"/>
      <c r="W241" s="60"/>
      <c r="X241" s="60">
        <f t="shared" si="509"/>
        <v>365</v>
      </c>
      <c r="Y241" s="60">
        <f t="shared" si="510"/>
        <v>365</v>
      </c>
      <c r="Z241" s="60">
        <f t="shared" si="511"/>
        <v>365</v>
      </c>
    </row>
    <row r="242" spans="1:26" s="2" customFormat="1" ht="27.75" hidden="1" customHeight="1" x14ac:dyDescent="0.25">
      <c r="A242" s="12">
        <v>911</v>
      </c>
      <c r="B242" s="72"/>
      <c r="C242" s="73">
        <v>40</v>
      </c>
      <c r="D242" s="250" t="s">
        <v>78</v>
      </c>
      <c r="E242" s="192" t="s">
        <v>458</v>
      </c>
      <c r="F242" s="90">
        <v>0</v>
      </c>
      <c r="G242" s="90">
        <v>5</v>
      </c>
      <c r="H242" s="90">
        <v>0</v>
      </c>
      <c r="I242" s="90"/>
      <c r="J242" s="90"/>
      <c r="K242" s="90"/>
      <c r="L242" s="60">
        <f t="shared" si="454"/>
        <v>0</v>
      </c>
      <c r="M242" s="60">
        <f t="shared" si="454"/>
        <v>5</v>
      </c>
      <c r="N242" s="60">
        <f t="shared" si="454"/>
        <v>0</v>
      </c>
      <c r="O242" s="60"/>
      <c r="P242" s="60"/>
      <c r="Q242" s="60"/>
      <c r="R242" s="60">
        <f t="shared" si="512"/>
        <v>0</v>
      </c>
      <c r="S242" s="60">
        <f t="shared" si="513"/>
        <v>5</v>
      </c>
      <c r="T242" s="60">
        <f t="shared" si="514"/>
        <v>0</v>
      </c>
      <c r="U242" s="60"/>
      <c r="V242" s="60"/>
      <c r="W242" s="60"/>
      <c r="X242" s="60">
        <f t="shared" si="509"/>
        <v>0</v>
      </c>
      <c r="Y242" s="60">
        <f t="shared" si="510"/>
        <v>5</v>
      </c>
      <c r="Z242" s="60">
        <f t="shared" si="511"/>
        <v>0</v>
      </c>
    </row>
    <row r="243" spans="1:26" s="25" customFormat="1" ht="38.25" hidden="1" customHeight="1" x14ac:dyDescent="0.25">
      <c r="A243" s="12">
        <v>911</v>
      </c>
      <c r="B243" s="72"/>
      <c r="C243" s="73">
        <v>37</v>
      </c>
      <c r="D243" s="250" t="s">
        <v>262</v>
      </c>
      <c r="E243" s="192" t="s">
        <v>459</v>
      </c>
      <c r="F243" s="90">
        <v>2556.1</v>
      </c>
      <c r="G243" s="90">
        <v>0</v>
      </c>
      <c r="H243" s="90">
        <v>0</v>
      </c>
      <c r="I243" s="90">
        <v>-1446.1</v>
      </c>
      <c r="J243" s="90">
        <v>614</v>
      </c>
      <c r="K243" s="90">
        <v>1195.5999999999999</v>
      </c>
      <c r="L243" s="60">
        <f t="shared" si="454"/>
        <v>1110</v>
      </c>
      <c r="M243" s="60">
        <f t="shared" si="454"/>
        <v>614</v>
      </c>
      <c r="N243" s="60">
        <f t="shared" si="454"/>
        <v>1195.5999999999999</v>
      </c>
      <c r="O243" s="60">
        <v>-1110</v>
      </c>
      <c r="P243" s="60">
        <v>-614</v>
      </c>
      <c r="Q243" s="60">
        <v>-1195.5999999999999</v>
      </c>
      <c r="R243" s="60">
        <f t="shared" si="512"/>
        <v>0</v>
      </c>
      <c r="S243" s="60">
        <f t="shared" si="513"/>
        <v>0</v>
      </c>
      <c r="T243" s="60">
        <f t="shared" si="514"/>
        <v>0</v>
      </c>
      <c r="U243" s="60"/>
      <c r="V243" s="60"/>
      <c r="W243" s="60"/>
      <c r="X243" s="60">
        <f t="shared" si="509"/>
        <v>0</v>
      </c>
      <c r="Y243" s="60">
        <f t="shared" si="510"/>
        <v>0</v>
      </c>
      <c r="Z243" s="60">
        <f t="shared" si="511"/>
        <v>0</v>
      </c>
    </row>
    <row r="244" spans="1:26" s="124" customFormat="1" ht="22.5" hidden="1" customHeight="1" x14ac:dyDescent="0.25">
      <c r="A244" s="12">
        <v>911</v>
      </c>
      <c r="B244" s="72"/>
      <c r="C244" s="73">
        <v>28</v>
      </c>
      <c r="D244" s="250" t="s">
        <v>340</v>
      </c>
      <c r="E244" s="192" t="s">
        <v>460</v>
      </c>
      <c r="F244" s="90">
        <v>0</v>
      </c>
      <c r="G244" s="90">
        <v>20324.2</v>
      </c>
      <c r="H244" s="90">
        <v>0</v>
      </c>
      <c r="I244" s="90"/>
      <c r="J244" s="90"/>
      <c r="K244" s="90"/>
      <c r="L244" s="60">
        <f t="shared" si="454"/>
        <v>0</v>
      </c>
      <c r="M244" s="60">
        <f t="shared" si="454"/>
        <v>20324.2</v>
      </c>
      <c r="N244" s="60">
        <f t="shared" si="454"/>
        <v>0</v>
      </c>
      <c r="O244" s="60"/>
      <c r="P244" s="60">
        <v>-20324.2</v>
      </c>
      <c r="Q244" s="60"/>
      <c r="R244" s="60">
        <f t="shared" si="512"/>
        <v>0</v>
      </c>
      <c r="S244" s="60">
        <f t="shared" si="513"/>
        <v>0</v>
      </c>
      <c r="T244" s="60">
        <f t="shared" si="514"/>
        <v>0</v>
      </c>
      <c r="U244" s="60"/>
      <c r="V244" s="60"/>
      <c r="W244" s="60"/>
      <c r="X244" s="60">
        <f t="shared" si="509"/>
        <v>0</v>
      </c>
      <c r="Y244" s="60">
        <f t="shared" si="510"/>
        <v>0</v>
      </c>
      <c r="Z244" s="60">
        <f t="shared" si="511"/>
        <v>0</v>
      </c>
    </row>
    <row r="245" spans="1:26" s="25" customFormat="1" ht="45" hidden="1" customHeight="1" x14ac:dyDescent="0.25">
      <c r="A245" s="125">
        <v>913</v>
      </c>
      <c r="B245" s="126"/>
      <c r="C245" s="127">
        <v>44</v>
      </c>
      <c r="D245" s="250" t="s">
        <v>79</v>
      </c>
      <c r="E245" s="218" t="s">
        <v>461</v>
      </c>
      <c r="F245" s="90">
        <v>4133</v>
      </c>
      <c r="G245" s="90">
        <v>4133</v>
      </c>
      <c r="H245" s="90">
        <v>4133</v>
      </c>
      <c r="I245" s="90">
        <v>-60</v>
      </c>
      <c r="J245" s="90">
        <v>-60</v>
      </c>
      <c r="K245" s="90">
        <v>-60</v>
      </c>
      <c r="L245" s="60">
        <f t="shared" si="454"/>
        <v>4073</v>
      </c>
      <c r="M245" s="60">
        <f t="shared" si="454"/>
        <v>4073</v>
      </c>
      <c r="N245" s="60">
        <f t="shared" si="454"/>
        <v>4073</v>
      </c>
      <c r="O245" s="60"/>
      <c r="P245" s="60"/>
      <c r="Q245" s="60"/>
      <c r="R245" s="60">
        <f t="shared" si="512"/>
        <v>4073</v>
      </c>
      <c r="S245" s="60">
        <f t="shared" si="513"/>
        <v>4073</v>
      </c>
      <c r="T245" s="60">
        <f t="shared" si="514"/>
        <v>4073</v>
      </c>
      <c r="U245" s="60"/>
      <c r="V245" s="60"/>
      <c r="W245" s="60"/>
      <c r="X245" s="60">
        <f t="shared" si="509"/>
        <v>4073</v>
      </c>
      <c r="Y245" s="60">
        <f t="shared" si="510"/>
        <v>4073</v>
      </c>
      <c r="Z245" s="60">
        <f t="shared" si="511"/>
        <v>4073</v>
      </c>
    </row>
    <row r="246" spans="1:26" s="25" customFormat="1" ht="27" hidden="1" customHeight="1" x14ac:dyDescent="0.25">
      <c r="A246" s="12">
        <v>913</v>
      </c>
      <c r="B246" s="72"/>
      <c r="C246" s="73">
        <v>46</v>
      </c>
      <c r="D246" s="250"/>
      <c r="E246" s="192" t="s">
        <v>329</v>
      </c>
      <c r="F246" s="90">
        <v>4500</v>
      </c>
      <c r="G246" s="90">
        <v>0</v>
      </c>
      <c r="H246" s="90">
        <v>0</v>
      </c>
      <c r="I246" s="90"/>
      <c r="J246" s="90"/>
      <c r="K246" s="90"/>
      <c r="L246" s="60">
        <f t="shared" si="454"/>
        <v>4500</v>
      </c>
      <c r="M246" s="60">
        <f t="shared" si="454"/>
        <v>0</v>
      </c>
      <c r="N246" s="60">
        <f t="shared" si="454"/>
        <v>0</v>
      </c>
      <c r="O246" s="60">
        <v>-4500</v>
      </c>
      <c r="P246" s="60"/>
      <c r="Q246" s="60"/>
      <c r="R246" s="60">
        <f t="shared" si="512"/>
        <v>0</v>
      </c>
      <c r="S246" s="60">
        <f t="shared" si="513"/>
        <v>0</v>
      </c>
      <c r="T246" s="60">
        <f t="shared" si="514"/>
        <v>0</v>
      </c>
      <c r="U246" s="60"/>
      <c r="V246" s="60"/>
      <c r="W246" s="60"/>
      <c r="X246" s="60">
        <f t="shared" si="509"/>
        <v>0</v>
      </c>
      <c r="Y246" s="60">
        <f t="shared" si="510"/>
        <v>0</v>
      </c>
      <c r="Z246" s="60">
        <f t="shared" si="511"/>
        <v>0</v>
      </c>
    </row>
    <row r="247" spans="1:26" s="25" customFormat="1" ht="28.5" hidden="1" customHeight="1" x14ac:dyDescent="0.25">
      <c r="A247" s="12">
        <v>913</v>
      </c>
      <c r="B247" s="72"/>
      <c r="C247" s="73">
        <v>54</v>
      </c>
      <c r="D247" s="250"/>
      <c r="E247" s="192" t="s">
        <v>462</v>
      </c>
      <c r="F247" s="90">
        <v>200</v>
      </c>
      <c r="G247" s="90">
        <v>0</v>
      </c>
      <c r="H247" s="90">
        <v>0</v>
      </c>
      <c r="I247" s="90"/>
      <c r="J247" s="90"/>
      <c r="K247" s="90"/>
      <c r="L247" s="60">
        <f t="shared" si="454"/>
        <v>200</v>
      </c>
      <c r="M247" s="60">
        <f t="shared" si="454"/>
        <v>0</v>
      </c>
      <c r="N247" s="60">
        <f t="shared" si="454"/>
        <v>0</v>
      </c>
      <c r="O247" s="60"/>
      <c r="P247" s="60"/>
      <c r="Q247" s="60"/>
      <c r="R247" s="60">
        <f t="shared" si="512"/>
        <v>200</v>
      </c>
      <c r="S247" s="60">
        <f t="shared" si="513"/>
        <v>0</v>
      </c>
      <c r="T247" s="60">
        <f t="shared" si="514"/>
        <v>0</v>
      </c>
      <c r="U247" s="60"/>
      <c r="V247" s="60"/>
      <c r="W247" s="60"/>
      <c r="X247" s="60">
        <f t="shared" si="509"/>
        <v>200</v>
      </c>
      <c r="Y247" s="60">
        <f t="shared" si="510"/>
        <v>0</v>
      </c>
      <c r="Z247" s="60">
        <f t="shared" si="511"/>
        <v>0</v>
      </c>
    </row>
    <row r="248" spans="1:26" s="25" customFormat="1" ht="40.5" hidden="1" customHeight="1" x14ac:dyDescent="0.25">
      <c r="A248" s="12">
        <v>913</v>
      </c>
      <c r="B248" s="72"/>
      <c r="C248" s="73">
        <v>48</v>
      </c>
      <c r="D248" s="250"/>
      <c r="E248" s="98" t="s">
        <v>463</v>
      </c>
      <c r="F248" s="90"/>
      <c r="G248" s="90">
        <v>0</v>
      </c>
      <c r="H248" s="90">
        <v>0</v>
      </c>
      <c r="I248" s="90"/>
      <c r="J248" s="90"/>
      <c r="K248" s="90"/>
      <c r="L248" s="60">
        <f t="shared" si="454"/>
        <v>0</v>
      </c>
      <c r="M248" s="60">
        <f t="shared" si="454"/>
        <v>0</v>
      </c>
      <c r="N248" s="60">
        <f t="shared" si="454"/>
        <v>0</v>
      </c>
      <c r="O248" s="60"/>
      <c r="P248" s="60"/>
      <c r="Q248" s="60"/>
      <c r="R248" s="60">
        <f t="shared" si="512"/>
        <v>0</v>
      </c>
      <c r="S248" s="60">
        <f t="shared" si="513"/>
        <v>0</v>
      </c>
      <c r="T248" s="60">
        <f t="shared" si="514"/>
        <v>0</v>
      </c>
      <c r="U248" s="60"/>
      <c r="V248" s="60"/>
      <c r="W248" s="60"/>
      <c r="X248" s="60">
        <f t="shared" si="509"/>
        <v>0</v>
      </c>
      <c r="Y248" s="60">
        <f t="shared" si="510"/>
        <v>0</v>
      </c>
      <c r="Z248" s="60">
        <f t="shared" si="511"/>
        <v>0</v>
      </c>
    </row>
    <row r="249" spans="1:26" s="25" customFormat="1" ht="36" hidden="1" customHeight="1" x14ac:dyDescent="0.25">
      <c r="A249" s="12">
        <v>911</v>
      </c>
      <c r="B249" s="72"/>
      <c r="C249" s="73"/>
      <c r="D249" s="250" t="s">
        <v>262</v>
      </c>
      <c r="E249" s="219" t="s">
        <v>464</v>
      </c>
      <c r="F249" s="90"/>
      <c r="G249" s="90"/>
      <c r="H249" s="90"/>
      <c r="I249" s="90"/>
      <c r="J249" s="90"/>
      <c r="K249" s="90"/>
      <c r="L249" s="220">
        <f t="shared" si="454"/>
        <v>0</v>
      </c>
      <c r="M249" s="220">
        <f t="shared" si="454"/>
        <v>0</v>
      </c>
      <c r="N249" s="220">
        <f t="shared" si="454"/>
        <v>0</v>
      </c>
      <c r="O249" s="220">
        <v>1250</v>
      </c>
      <c r="P249" s="220"/>
      <c r="Q249" s="220"/>
      <c r="R249" s="220">
        <f t="shared" si="512"/>
        <v>1250</v>
      </c>
      <c r="S249" s="220">
        <f t="shared" si="513"/>
        <v>0</v>
      </c>
      <c r="T249" s="220">
        <f t="shared" si="514"/>
        <v>0</v>
      </c>
      <c r="U249" s="220"/>
      <c r="V249" s="220"/>
      <c r="W249" s="220"/>
      <c r="X249" s="220">
        <f t="shared" si="509"/>
        <v>1250</v>
      </c>
      <c r="Y249" s="220">
        <f t="shared" si="510"/>
        <v>0</v>
      </c>
      <c r="Z249" s="220">
        <f t="shared" si="511"/>
        <v>0</v>
      </c>
    </row>
    <row r="250" spans="1:26" s="25" customFormat="1" ht="45" hidden="1" customHeight="1" x14ac:dyDescent="0.25">
      <c r="A250" s="12">
        <v>911</v>
      </c>
      <c r="B250" s="72"/>
      <c r="C250" s="73">
        <v>16</v>
      </c>
      <c r="D250" s="250"/>
      <c r="E250" s="192" t="s">
        <v>464</v>
      </c>
      <c r="F250" s="90">
        <v>0</v>
      </c>
      <c r="G250" s="90">
        <v>0</v>
      </c>
      <c r="H250" s="90">
        <v>9300</v>
      </c>
      <c r="I250" s="90"/>
      <c r="J250" s="90"/>
      <c r="K250" s="90"/>
      <c r="L250" s="60">
        <f t="shared" si="454"/>
        <v>0</v>
      </c>
      <c r="M250" s="60">
        <f t="shared" si="454"/>
        <v>0</v>
      </c>
      <c r="N250" s="60">
        <f t="shared" si="454"/>
        <v>9300</v>
      </c>
      <c r="O250" s="60"/>
      <c r="P250" s="60">
        <v>162572.79999999999</v>
      </c>
      <c r="Q250" s="60"/>
      <c r="R250" s="60">
        <f t="shared" si="512"/>
        <v>0</v>
      </c>
      <c r="S250" s="60">
        <f t="shared" si="513"/>
        <v>162572.79999999999</v>
      </c>
      <c r="T250" s="60">
        <f t="shared" si="514"/>
        <v>9300</v>
      </c>
      <c r="U250" s="60"/>
      <c r="V250" s="60"/>
      <c r="W250" s="60"/>
      <c r="X250" s="60">
        <f t="shared" si="509"/>
        <v>0</v>
      </c>
      <c r="Y250" s="60">
        <f t="shared" si="510"/>
        <v>162572.79999999999</v>
      </c>
      <c r="Z250" s="60">
        <f t="shared" si="511"/>
        <v>9300</v>
      </c>
    </row>
    <row r="251" spans="1:26" s="2" customFormat="1" ht="30" hidden="1" customHeight="1" x14ac:dyDescent="0.25">
      <c r="A251" s="12"/>
      <c r="B251" s="72">
        <v>14</v>
      </c>
      <c r="C251" s="73"/>
      <c r="D251" s="245" t="s">
        <v>263</v>
      </c>
      <c r="E251" s="193" t="s">
        <v>388</v>
      </c>
      <c r="F251" s="175">
        <f>SUM(F252:F265)-F263-F264</f>
        <v>1478869.9</v>
      </c>
      <c r="G251" s="175">
        <f>SUM(G252:G265)-G263-G264</f>
        <v>1478500.3</v>
      </c>
      <c r="H251" s="175">
        <f>SUM(H252:H265)-H263-H264</f>
        <v>1476071.9000000001</v>
      </c>
      <c r="I251" s="175">
        <f t="shared" ref="I251:N251" si="515">SUM(I252:I265)-I263-I264</f>
        <v>103247.8</v>
      </c>
      <c r="J251" s="175">
        <f t="shared" si="515"/>
        <v>88651.099999999991</v>
      </c>
      <c r="K251" s="175">
        <f t="shared" si="515"/>
        <v>88291.7</v>
      </c>
      <c r="L251" s="187">
        <f t="shared" si="515"/>
        <v>1582117.7</v>
      </c>
      <c r="M251" s="187">
        <f t="shared" si="515"/>
        <v>1567151.4</v>
      </c>
      <c r="N251" s="187">
        <f t="shared" si="515"/>
        <v>1564363.5999999999</v>
      </c>
      <c r="O251" s="187">
        <f t="shared" ref="O251:T251" si="516">SUM(O252:O265)-O263-O264</f>
        <v>-9399.1999999999989</v>
      </c>
      <c r="P251" s="187">
        <f t="shared" si="516"/>
        <v>1002.5569599999999</v>
      </c>
      <c r="Q251" s="187">
        <f t="shared" si="516"/>
        <v>1002.5</v>
      </c>
      <c r="R251" s="187">
        <f t="shared" si="516"/>
        <v>1572718.4999999998</v>
      </c>
      <c r="S251" s="187">
        <f t="shared" si="516"/>
        <v>1568153.9569599996</v>
      </c>
      <c r="T251" s="187">
        <f t="shared" si="516"/>
        <v>1565366.0999999999</v>
      </c>
      <c r="U251" s="187">
        <f t="shared" ref="U251:Z251" si="517">SUM(U252:U265)-U263-U264</f>
        <v>0</v>
      </c>
      <c r="V251" s="187">
        <f t="shared" si="517"/>
        <v>0</v>
      </c>
      <c r="W251" s="187">
        <f t="shared" si="517"/>
        <v>0</v>
      </c>
      <c r="X251" s="187">
        <f t="shared" si="517"/>
        <v>1572718.4999999998</v>
      </c>
      <c r="Y251" s="187">
        <f t="shared" si="517"/>
        <v>1568153.9569599996</v>
      </c>
      <c r="Z251" s="187">
        <f t="shared" si="517"/>
        <v>1565366.0999999999</v>
      </c>
    </row>
    <row r="252" spans="1:26" s="2" customFormat="1" ht="37.5" hidden="1" customHeight="1" x14ac:dyDescent="0.25">
      <c r="A252" s="12">
        <v>915</v>
      </c>
      <c r="B252" s="72"/>
      <c r="C252" s="73">
        <v>3</v>
      </c>
      <c r="D252" s="246" t="s">
        <v>264</v>
      </c>
      <c r="E252" s="194" t="s">
        <v>176</v>
      </c>
      <c r="F252" s="90">
        <v>216</v>
      </c>
      <c r="G252" s="90">
        <v>216</v>
      </c>
      <c r="H252" s="90">
        <v>216</v>
      </c>
      <c r="I252" s="90"/>
      <c r="J252" s="90"/>
      <c r="K252" s="90"/>
      <c r="L252" s="60">
        <f t="shared" si="454"/>
        <v>216</v>
      </c>
      <c r="M252" s="60">
        <f t="shared" si="454"/>
        <v>216</v>
      </c>
      <c r="N252" s="60">
        <f t="shared" si="454"/>
        <v>216</v>
      </c>
      <c r="O252" s="60"/>
      <c r="P252" s="60"/>
      <c r="Q252" s="60"/>
      <c r="R252" s="60">
        <f t="shared" ref="R252:R264" si="518">L252+O252</f>
        <v>216</v>
      </c>
      <c r="S252" s="60">
        <f t="shared" ref="S252:S264" si="519">M252+P252</f>
        <v>216</v>
      </c>
      <c r="T252" s="60">
        <f t="shared" ref="T252:T264" si="520">N252+Q252</f>
        <v>216</v>
      </c>
      <c r="U252" s="60"/>
      <c r="V252" s="60"/>
      <c r="W252" s="60"/>
      <c r="X252" s="60">
        <f t="shared" ref="X252:X264" si="521">R252+U252</f>
        <v>216</v>
      </c>
      <c r="Y252" s="60">
        <f t="shared" ref="Y252:Y264" si="522">S252+V252</f>
        <v>216</v>
      </c>
      <c r="Z252" s="60">
        <f t="shared" ref="Z252:Z264" si="523">T252+W252</f>
        <v>216</v>
      </c>
    </row>
    <row r="253" spans="1:26" s="2" customFormat="1" ht="44.25" hidden="1" customHeight="1" x14ac:dyDescent="0.3">
      <c r="A253" s="12">
        <v>911</v>
      </c>
      <c r="B253" s="72"/>
      <c r="C253" s="73">
        <v>35</v>
      </c>
      <c r="D253" s="246" t="s">
        <v>265</v>
      </c>
      <c r="E253" s="190" t="s">
        <v>177</v>
      </c>
      <c r="F253" s="90">
        <v>35688</v>
      </c>
      <c r="G253" s="90">
        <v>35688</v>
      </c>
      <c r="H253" s="90">
        <v>35688</v>
      </c>
      <c r="I253" s="90"/>
      <c r="J253" s="90"/>
      <c r="K253" s="90"/>
      <c r="L253" s="60">
        <f t="shared" si="454"/>
        <v>35688</v>
      </c>
      <c r="M253" s="60">
        <f t="shared" si="454"/>
        <v>35688</v>
      </c>
      <c r="N253" s="60">
        <f t="shared" si="454"/>
        <v>35688</v>
      </c>
      <c r="O253" s="60"/>
      <c r="P253" s="60"/>
      <c r="Q253" s="60"/>
      <c r="R253" s="60">
        <f t="shared" si="518"/>
        <v>35688</v>
      </c>
      <c r="S253" s="60">
        <f t="shared" si="519"/>
        <v>35688</v>
      </c>
      <c r="T253" s="60">
        <f t="shared" si="520"/>
        <v>35688</v>
      </c>
      <c r="U253" s="60"/>
      <c r="V253" s="60"/>
      <c r="W253" s="60"/>
      <c r="X253" s="60">
        <f t="shared" si="521"/>
        <v>35688</v>
      </c>
      <c r="Y253" s="60">
        <f t="shared" si="522"/>
        <v>35688</v>
      </c>
      <c r="Z253" s="60">
        <f t="shared" si="523"/>
        <v>35688</v>
      </c>
    </row>
    <row r="254" spans="1:26" s="2" customFormat="1" ht="60" hidden="1" customHeight="1" x14ac:dyDescent="0.3">
      <c r="A254" s="12">
        <v>911</v>
      </c>
      <c r="B254" s="72"/>
      <c r="C254" s="73">
        <v>21</v>
      </c>
      <c r="D254" s="246" t="s">
        <v>266</v>
      </c>
      <c r="E254" s="190" t="s">
        <v>178</v>
      </c>
      <c r="F254" s="90">
        <v>2401.4</v>
      </c>
      <c r="G254" s="90">
        <v>2401.4</v>
      </c>
      <c r="H254" s="90">
        <v>2401.4</v>
      </c>
      <c r="I254" s="90"/>
      <c r="J254" s="90"/>
      <c r="K254" s="90"/>
      <c r="L254" s="60">
        <f t="shared" si="454"/>
        <v>2401.4</v>
      </c>
      <c r="M254" s="60">
        <f t="shared" si="454"/>
        <v>2401.4</v>
      </c>
      <c r="N254" s="60">
        <f t="shared" si="454"/>
        <v>2401.4</v>
      </c>
      <c r="O254" s="60"/>
      <c r="P254" s="60"/>
      <c r="Q254" s="60"/>
      <c r="R254" s="60">
        <f t="shared" si="518"/>
        <v>2401.4</v>
      </c>
      <c r="S254" s="60">
        <f t="shared" si="519"/>
        <v>2401.4</v>
      </c>
      <c r="T254" s="60">
        <f t="shared" si="520"/>
        <v>2401.4</v>
      </c>
      <c r="U254" s="60"/>
      <c r="V254" s="60"/>
      <c r="W254" s="60"/>
      <c r="X254" s="60">
        <f t="shared" si="521"/>
        <v>2401.4</v>
      </c>
      <c r="Y254" s="60">
        <f t="shared" si="522"/>
        <v>2401.4</v>
      </c>
      <c r="Z254" s="60">
        <f t="shared" si="523"/>
        <v>2401.4</v>
      </c>
    </row>
    <row r="255" spans="1:26" s="2" customFormat="1" ht="65.25" hidden="1" customHeight="1" x14ac:dyDescent="0.3">
      <c r="A255" s="12">
        <v>905</v>
      </c>
      <c r="B255" s="72"/>
      <c r="C255" s="73">
        <v>29</v>
      </c>
      <c r="D255" s="246" t="s">
        <v>267</v>
      </c>
      <c r="E255" s="190" t="s">
        <v>268</v>
      </c>
      <c r="F255" s="90">
        <v>5506.9</v>
      </c>
      <c r="G255" s="90">
        <v>5506.9</v>
      </c>
      <c r="H255" s="90">
        <v>5506.9</v>
      </c>
      <c r="I255" s="90">
        <v>8633.2000000000007</v>
      </c>
      <c r="J255" s="90"/>
      <c r="K255" s="90"/>
      <c r="L255" s="60">
        <f t="shared" si="454"/>
        <v>14140.1</v>
      </c>
      <c r="M255" s="60">
        <f t="shared" si="454"/>
        <v>5506.9</v>
      </c>
      <c r="N255" s="60">
        <f t="shared" si="454"/>
        <v>5506.9</v>
      </c>
      <c r="O255" s="60">
        <v>6634.4</v>
      </c>
      <c r="P255" s="60">
        <v>15267.6</v>
      </c>
      <c r="Q255" s="60">
        <v>15267.6</v>
      </c>
      <c r="R255" s="60">
        <f t="shared" si="518"/>
        <v>20774.5</v>
      </c>
      <c r="S255" s="60">
        <f t="shared" si="519"/>
        <v>20774.5</v>
      </c>
      <c r="T255" s="60">
        <f t="shared" si="520"/>
        <v>20774.5</v>
      </c>
      <c r="U255" s="60"/>
      <c r="V255" s="60"/>
      <c r="W255" s="60"/>
      <c r="X255" s="60">
        <f t="shared" si="521"/>
        <v>20774.5</v>
      </c>
      <c r="Y255" s="60">
        <f t="shared" si="522"/>
        <v>20774.5</v>
      </c>
      <c r="Z255" s="60">
        <f t="shared" si="523"/>
        <v>20774.5</v>
      </c>
    </row>
    <row r="256" spans="1:26" s="2" customFormat="1" ht="63.75" hidden="1" customHeight="1" x14ac:dyDescent="0.3">
      <c r="A256" s="12">
        <v>900</v>
      </c>
      <c r="B256" s="72"/>
      <c r="C256" s="73">
        <v>42</v>
      </c>
      <c r="D256" s="246" t="s">
        <v>269</v>
      </c>
      <c r="E256" s="190" t="s">
        <v>210</v>
      </c>
      <c r="F256" s="90">
        <v>140</v>
      </c>
      <c r="G256" s="90">
        <v>5.8</v>
      </c>
      <c r="H256" s="90">
        <v>5.0999999999999996</v>
      </c>
      <c r="I256" s="90"/>
      <c r="J256" s="90"/>
      <c r="K256" s="90"/>
      <c r="L256" s="60">
        <f t="shared" si="454"/>
        <v>140</v>
      </c>
      <c r="M256" s="60">
        <f t="shared" si="454"/>
        <v>5.8</v>
      </c>
      <c r="N256" s="60">
        <f t="shared" si="454"/>
        <v>5.0999999999999996</v>
      </c>
      <c r="O256" s="60">
        <v>1.7</v>
      </c>
      <c r="P256" s="60"/>
      <c r="Q256" s="60"/>
      <c r="R256" s="60">
        <f t="shared" si="518"/>
        <v>141.69999999999999</v>
      </c>
      <c r="S256" s="60">
        <f t="shared" si="519"/>
        <v>5.8</v>
      </c>
      <c r="T256" s="60">
        <f t="shared" si="520"/>
        <v>5.0999999999999996</v>
      </c>
      <c r="U256" s="60"/>
      <c r="V256" s="60"/>
      <c r="W256" s="60"/>
      <c r="X256" s="60">
        <f t="shared" si="521"/>
        <v>141.69999999999999</v>
      </c>
      <c r="Y256" s="60">
        <f t="shared" si="522"/>
        <v>5.8</v>
      </c>
      <c r="Z256" s="60">
        <f t="shared" si="523"/>
        <v>5.0999999999999996</v>
      </c>
    </row>
    <row r="257" spans="1:26" s="2" customFormat="1" ht="103.5" hidden="1" customHeight="1" x14ac:dyDescent="0.3">
      <c r="A257" s="12">
        <v>900</v>
      </c>
      <c r="B257" s="72"/>
      <c r="C257" s="73">
        <v>14</v>
      </c>
      <c r="D257" s="246" t="s">
        <v>410</v>
      </c>
      <c r="E257" s="190" t="s">
        <v>465</v>
      </c>
      <c r="F257" s="90">
        <v>1650</v>
      </c>
      <c r="G257" s="90">
        <v>0</v>
      </c>
      <c r="H257" s="90">
        <v>0</v>
      </c>
      <c r="I257" s="90"/>
      <c r="J257" s="90"/>
      <c r="K257" s="90"/>
      <c r="L257" s="60">
        <f t="shared" si="454"/>
        <v>1650</v>
      </c>
      <c r="M257" s="60">
        <f t="shared" si="454"/>
        <v>0</v>
      </c>
      <c r="N257" s="60">
        <f t="shared" si="454"/>
        <v>0</v>
      </c>
      <c r="O257" s="60"/>
      <c r="P257" s="60"/>
      <c r="Q257" s="60"/>
      <c r="R257" s="60">
        <f t="shared" si="518"/>
        <v>1650</v>
      </c>
      <c r="S257" s="60">
        <f t="shared" si="519"/>
        <v>0</v>
      </c>
      <c r="T257" s="60">
        <f t="shared" si="520"/>
        <v>0</v>
      </c>
      <c r="U257" s="60"/>
      <c r="V257" s="60"/>
      <c r="W257" s="60"/>
      <c r="X257" s="60">
        <f t="shared" si="521"/>
        <v>1650</v>
      </c>
      <c r="Y257" s="60">
        <f t="shared" si="522"/>
        <v>0</v>
      </c>
      <c r="Z257" s="60">
        <f t="shared" si="523"/>
        <v>0</v>
      </c>
    </row>
    <row r="258" spans="1:26" s="2" customFormat="1" ht="61.5" hidden="1" customHeight="1" x14ac:dyDescent="0.3">
      <c r="A258" s="12">
        <v>900</v>
      </c>
      <c r="B258" s="72"/>
      <c r="C258" s="73">
        <v>15</v>
      </c>
      <c r="D258" s="246" t="s">
        <v>270</v>
      </c>
      <c r="E258" s="190" t="s">
        <v>215</v>
      </c>
      <c r="F258" s="90">
        <v>3415.3</v>
      </c>
      <c r="G258" s="90">
        <v>2841.2</v>
      </c>
      <c r="H258" s="90">
        <v>1012.9</v>
      </c>
      <c r="I258" s="90"/>
      <c r="J258" s="90"/>
      <c r="K258" s="90"/>
      <c r="L258" s="60">
        <f t="shared" si="454"/>
        <v>3415.3</v>
      </c>
      <c r="M258" s="60">
        <f t="shared" si="454"/>
        <v>2841.2</v>
      </c>
      <c r="N258" s="60">
        <f t="shared" si="454"/>
        <v>1012.9</v>
      </c>
      <c r="O258" s="60">
        <v>-1017.4</v>
      </c>
      <c r="P258" s="60"/>
      <c r="Q258" s="60"/>
      <c r="R258" s="60">
        <f t="shared" si="518"/>
        <v>2397.9</v>
      </c>
      <c r="S258" s="60">
        <f t="shared" si="519"/>
        <v>2841.2</v>
      </c>
      <c r="T258" s="60">
        <f t="shared" si="520"/>
        <v>1012.9</v>
      </c>
      <c r="U258" s="60"/>
      <c r="V258" s="60"/>
      <c r="W258" s="60"/>
      <c r="X258" s="60">
        <f t="shared" si="521"/>
        <v>2397.9</v>
      </c>
      <c r="Y258" s="60">
        <f t="shared" si="522"/>
        <v>2841.2</v>
      </c>
      <c r="Z258" s="60">
        <f t="shared" si="523"/>
        <v>1012.9</v>
      </c>
    </row>
    <row r="259" spans="1:26" s="25" customFormat="1" ht="62.25" hidden="1" customHeight="1" x14ac:dyDescent="0.25">
      <c r="A259" s="12">
        <v>900</v>
      </c>
      <c r="B259" s="72"/>
      <c r="C259" s="73">
        <v>16</v>
      </c>
      <c r="D259" s="246" t="s">
        <v>271</v>
      </c>
      <c r="E259" s="200" t="s">
        <v>214</v>
      </c>
      <c r="F259" s="90">
        <v>1256.8</v>
      </c>
      <c r="G259" s="90">
        <v>3992.9</v>
      </c>
      <c r="H259" s="90">
        <v>3193.5</v>
      </c>
      <c r="I259" s="90">
        <v>3967.4</v>
      </c>
      <c r="J259" s="90">
        <v>-696.1</v>
      </c>
      <c r="K259" s="90">
        <v>-1055.5</v>
      </c>
      <c r="L259" s="60">
        <f t="shared" si="454"/>
        <v>5224.2</v>
      </c>
      <c r="M259" s="60">
        <f t="shared" si="454"/>
        <v>3296.8</v>
      </c>
      <c r="N259" s="60">
        <f t="shared" si="454"/>
        <v>2138</v>
      </c>
      <c r="O259" s="60">
        <v>1685.4</v>
      </c>
      <c r="P259" s="60"/>
      <c r="Q259" s="60"/>
      <c r="R259" s="60">
        <f t="shared" si="518"/>
        <v>6909.6</v>
      </c>
      <c r="S259" s="60">
        <f t="shared" si="519"/>
        <v>3296.8</v>
      </c>
      <c r="T259" s="60">
        <f t="shared" si="520"/>
        <v>2138</v>
      </c>
      <c r="U259" s="60"/>
      <c r="V259" s="60"/>
      <c r="W259" s="60"/>
      <c r="X259" s="60">
        <f t="shared" si="521"/>
        <v>6909.6</v>
      </c>
      <c r="Y259" s="60">
        <f t="shared" si="522"/>
        <v>3296.8</v>
      </c>
      <c r="Z259" s="60">
        <f t="shared" si="523"/>
        <v>2138</v>
      </c>
    </row>
    <row r="260" spans="1:26" s="25" customFormat="1" ht="55.5" hidden="1" customHeight="1" x14ac:dyDescent="0.25">
      <c r="A260" s="12">
        <v>911</v>
      </c>
      <c r="B260" s="72"/>
      <c r="C260" s="73"/>
      <c r="D260" s="251" t="s">
        <v>272</v>
      </c>
      <c r="E260" s="170" t="s">
        <v>179</v>
      </c>
      <c r="F260" s="90"/>
      <c r="G260" s="90"/>
      <c r="H260" s="90"/>
      <c r="I260" s="90"/>
      <c r="J260" s="90"/>
      <c r="K260" s="90"/>
      <c r="L260" s="161">
        <f t="shared" si="454"/>
        <v>0</v>
      </c>
      <c r="M260" s="161">
        <f t="shared" si="454"/>
        <v>0</v>
      </c>
      <c r="N260" s="161">
        <f t="shared" si="454"/>
        <v>0</v>
      </c>
      <c r="O260" s="161"/>
      <c r="P260" s="161"/>
      <c r="Q260" s="161"/>
      <c r="R260" s="161">
        <f t="shared" si="518"/>
        <v>0</v>
      </c>
      <c r="S260" s="161">
        <f t="shared" si="519"/>
        <v>0</v>
      </c>
      <c r="T260" s="161">
        <f t="shared" si="520"/>
        <v>0</v>
      </c>
      <c r="U260" s="161"/>
      <c r="V260" s="161"/>
      <c r="W260" s="161"/>
      <c r="X260" s="161">
        <f t="shared" si="521"/>
        <v>0</v>
      </c>
      <c r="Y260" s="161">
        <f t="shared" si="522"/>
        <v>0</v>
      </c>
      <c r="Z260" s="161">
        <f t="shared" si="523"/>
        <v>0</v>
      </c>
    </row>
    <row r="261" spans="1:26" s="2" customFormat="1" ht="41.25" hidden="1" customHeight="1" x14ac:dyDescent="0.25">
      <c r="A261" s="12">
        <v>900</v>
      </c>
      <c r="B261" s="72"/>
      <c r="C261" s="73"/>
      <c r="D261" s="251" t="s">
        <v>325</v>
      </c>
      <c r="E261" s="171" t="s">
        <v>326</v>
      </c>
      <c r="F261" s="90"/>
      <c r="G261" s="90"/>
      <c r="H261" s="90"/>
      <c r="I261" s="90"/>
      <c r="J261" s="90"/>
      <c r="K261" s="90"/>
      <c r="L261" s="161">
        <f t="shared" si="454"/>
        <v>0</v>
      </c>
      <c r="M261" s="161">
        <f t="shared" si="454"/>
        <v>0</v>
      </c>
      <c r="N261" s="161">
        <f t="shared" si="454"/>
        <v>0</v>
      </c>
      <c r="O261" s="161"/>
      <c r="P261" s="161"/>
      <c r="Q261" s="161"/>
      <c r="R261" s="161">
        <f t="shared" si="518"/>
        <v>0</v>
      </c>
      <c r="S261" s="161">
        <f t="shared" si="519"/>
        <v>0</v>
      </c>
      <c r="T261" s="161">
        <f t="shared" si="520"/>
        <v>0</v>
      </c>
      <c r="U261" s="161"/>
      <c r="V261" s="161"/>
      <c r="W261" s="161"/>
      <c r="X261" s="161">
        <f t="shared" si="521"/>
        <v>0</v>
      </c>
      <c r="Y261" s="161">
        <f t="shared" si="522"/>
        <v>0</v>
      </c>
      <c r="Z261" s="161">
        <f t="shared" si="523"/>
        <v>0</v>
      </c>
    </row>
    <row r="262" spans="1:26" s="22" customFormat="1" ht="42" hidden="1" customHeight="1" x14ac:dyDescent="0.3">
      <c r="A262" s="12">
        <v>900</v>
      </c>
      <c r="B262" s="72"/>
      <c r="C262" s="73"/>
      <c r="D262" s="251" t="s">
        <v>332</v>
      </c>
      <c r="E262" s="172" t="s">
        <v>333</v>
      </c>
      <c r="F262" s="90"/>
      <c r="G262" s="90"/>
      <c r="H262" s="90"/>
      <c r="I262" s="90"/>
      <c r="J262" s="90"/>
      <c r="K262" s="90"/>
      <c r="L262" s="161">
        <f t="shared" si="454"/>
        <v>0</v>
      </c>
      <c r="M262" s="161">
        <f t="shared" si="454"/>
        <v>0</v>
      </c>
      <c r="N262" s="161">
        <f t="shared" si="454"/>
        <v>0</v>
      </c>
      <c r="O262" s="161"/>
      <c r="P262" s="161"/>
      <c r="Q262" s="161"/>
      <c r="R262" s="161">
        <f t="shared" si="518"/>
        <v>0</v>
      </c>
      <c r="S262" s="161">
        <f t="shared" si="519"/>
        <v>0</v>
      </c>
      <c r="T262" s="161">
        <f t="shared" si="520"/>
        <v>0</v>
      </c>
      <c r="U262" s="161"/>
      <c r="V262" s="161"/>
      <c r="W262" s="161"/>
      <c r="X262" s="161">
        <f t="shared" si="521"/>
        <v>0</v>
      </c>
      <c r="Y262" s="161">
        <f t="shared" si="522"/>
        <v>0</v>
      </c>
      <c r="Z262" s="161">
        <f t="shared" si="523"/>
        <v>0</v>
      </c>
    </row>
    <row r="263" spans="1:26" s="22" customFormat="1" ht="120" hidden="1" customHeight="1" x14ac:dyDescent="0.3">
      <c r="A263" s="12">
        <v>915</v>
      </c>
      <c r="B263" s="72"/>
      <c r="C263" s="73"/>
      <c r="D263" s="247" t="s">
        <v>380</v>
      </c>
      <c r="E263" s="128" t="s">
        <v>381</v>
      </c>
      <c r="F263" s="90"/>
      <c r="G263" s="90"/>
      <c r="H263" s="90"/>
      <c r="I263" s="90"/>
      <c r="J263" s="90"/>
      <c r="K263" s="90"/>
      <c r="L263" s="60">
        <f t="shared" si="454"/>
        <v>0</v>
      </c>
      <c r="M263" s="60">
        <f t="shared" si="454"/>
        <v>0</v>
      </c>
      <c r="N263" s="60">
        <f t="shared" si="454"/>
        <v>0</v>
      </c>
      <c r="O263" s="60"/>
      <c r="P263" s="60"/>
      <c r="Q263" s="60"/>
      <c r="R263" s="60">
        <f t="shared" si="518"/>
        <v>0</v>
      </c>
      <c r="S263" s="60">
        <f t="shared" si="519"/>
        <v>0</v>
      </c>
      <c r="T263" s="60">
        <f t="shared" si="520"/>
        <v>0</v>
      </c>
      <c r="U263" s="60"/>
      <c r="V263" s="60"/>
      <c r="W263" s="60"/>
      <c r="X263" s="60">
        <f t="shared" si="521"/>
        <v>0</v>
      </c>
      <c r="Y263" s="60">
        <f t="shared" si="522"/>
        <v>0</v>
      </c>
      <c r="Z263" s="60">
        <f t="shared" si="523"/>
        <v>0</v>
      </c>
    </row>
    <row r="264" spans="1:26" s="22" customFormat="1" ht="49.5" hidden="1" customHeight="1" x14ac:dyDescent="0.3">
      <c r="A264" s="12">
        <v>915</v>
      </c>
      <c r="B264" s="72"/>
      <c r="C264" s="73"/>
      <c r="D264" s="247" t="s">
        <v>382</v>
      </c>
      <c r="E264" s="128" t="s">
        <v>383</v>
      </c>
      <c r="F264" s="90"/>
      <c r="G264" s="90"/>
      <c r="H264" s="90"/>
      <c r="I264" s="90"/>
      <c r="J264" s="90"/>
      <c r="K264" s="90"/>
      <c r="L264" s="60">
        <f t="shared" si="454"/>
        <v>0</v>
      </c>
      <c r="M264" s="60">
        <f t="shared" si="454"/>
        <v>0</v>
      </c>
      <c r="N264" s="60">
        <f t="shared" si="454"/>
        <v>0</v>
      </c>
      <c r="O264" s="60"/>
      <c r="P264" s="60"/>
      <c r="Q264" s="60"/>
      <c r="R264" s="60">
        <f t="shared" si="518"/>
        <v>0</v>
      </c>
      <c r="S264" s="60">
        <f t="shared" si="519"/>
        <v>0</v>
      </c>
      <c r="T264" s="60">
        <f t="shared" si="520"/>
        <v>0</v>
      </c>
      <c r="U264" s="60"/>
      <c r="V264" s="60"/>
      <c r="W264" s="60"/>
      <c r="X264" s="60">
        <f t="shared" si="521"/>
        <v>0</v>
      </c>
      <c r="Y264" s="60">
        <f t="shared" si="522"/>
        <v>0</v>
      </c>
      <c r="Z264" s="60">
        <f t="shared" si="523"/>
        <v>0</v>
      </c>
    </row>
    <row r="265" spans="1:26" s="2" customFormat="1" ht="41.25" hidden="1" customHeight="1" x14ac:dyDescent="0.3">
      <c r="A265" s="129"/>
      <c r="B265" s="130"/>
      <c r="C265" s="131"/>
      <c r="D265" s="246" t="s">
        <v>273</v>
      </c>
      <c r="E265" s="189" t="s">
        <v>389</v>
      </c>
      <c r="F265" s="175">
        <f>SUM(F266:F295)</f>
        <v>1428595.5</v>
      </c>
      <c r="G265" s="175">
        <f>SUM(G266:G295)</f>
        <v>1427848.1</v>
      </c>
      <c r="H265" s="175">
        <f>SUM(H266:H295)</f>
        <v>1428048.1</v>
      </c>
      <c r="I265" s="175">
        <f t="shared" ref="I265:N265" si="524">SUM(I266:I295)</f>
        <v>90647.2</v>
      </c>
      <c r="J265" s="175">
        <f t="shared" si="524"/>
        <v>89347.199999999997</v>
      </c>
      <c r="K265" s="175">
        <f t="shared" si="524"/>
        <v>89347.199999999997</v>
      </c>
      <c r="L265" s="187">
        <f t="shared" si="524"/>
        <v>1519242.7</v>
      </c>
      <c r="M265" s="187">
        <f t="shared" si="524"/>
        <v>1517195.2999999998</v>
      </c>
      <c r="N265" s="187">
        <f t="shared" si="524"/>
        <v>1517395.2999999998</v>
      </c>
      <c r="O265" s="187">
        <f t="shared" ref="O265:T265" si="525">SUM(O266:O295)</f>
        <v>-16703.3</v>
      </c>
      <c r="P265" s="187">
        <f t="shared" si="525"/>
        <v>-14265.04304</v>
      </c>
      <c r="Q265" s="187">
        <f t="shared" si="525"/>
        <v>-14265.1</v>
      </c>
      <c r="R265" s="187">
        <f t="shared" si="525"/>
        <v>1502539.3999999997</v>
      </c>
      <c r="S265" s="187">
        <f t="shared" si="525"/>
        <v>1502930.2569599997</v>
      </c>
      <c r="T265" s="187">
        <f t="shared" si="525"/>
        <v>1503130.2</v>
      </c>
      <c r="U265" s="187">
        <f t="shared" ref="U265:Z265" si="526">SUM(U266:U295)</f>
        <v>0</v>
      </c>
      <c r="V265" s="187">
        <f t="shared" si="526"/>
        <v>0</v>
      </c>
      <c r="W265" s="187">
        <f t="shared" si="526"/>
        <v>0</v>
      </c>
      <c r="X265" s="187">
        <f t="shared" si="526"/>
        <v>1502539.3999999997</v>
      </c>
      <c r="Y265" s="187">
        <f t="shared" si="526"/>
        <v>1502930.2569599997</v>
      </c>
      <c r="Z265" s="187">
        <f t="shared" si="526"/>
        <v>1503130.2</v>
      </c>
    </row>
    <row r="266" spans="1:26" s="2" customFormat="1" ht="39" hidden="1" customHeight="1" x14ac:dyDescent="0.3">
      <c r="A266" s="12">
        <v>900</v>
      </c>
      <c r="B266" s="72"/>
      <c r="C266" s="73">
        <v>27</v>
      </c>
      <c r="D266" s="250" t="s">
        <v>80</v>
      </c>
      <c r="E266" s="190" t="s">
        <v>180</v>
      </c>
      <c r="F266" s="90">
        <v>486.2</v>
      </c>
      <c r="G266" s="90">
        <v>486.2</v>
      </c>
      <c r="H266" s="90">
        <v>486.2</v>
      </c>
      <c r="I266" s="90">
        <v>39.299999999999997</v>
      </c>
      <c r="J266" s="90">
        <v>39.299999999999997</v>
      </c>
      <c r="K266" s="90">
        <v>39.299999999999997</v>
      </c>
      <c r="L266" s="60">
        <f t="shared" si="454"/>
        <v>525.5</v>
      </c>
      <c r="M266" s="60">
        <f t="shared" si="454"/>
        <v>525.5</v>
      </c>
      <c r="N266" s="60">
        <f t="shared" si="454"/>
        <v>525.5</v>
      </c>
      <c r="O266" s="60"/>
      <c r="P266" s="60"/>
      <c r="Q266" s="60"/>
      <c r="R266" s="60">
        <f t="shared" ref="R266:R295" si="527">L266+O266</f>
        <v>525.5</v>
      </c>
      <c r="S266" s="60">
        <f t="shared" ref="S266:S295" si="528">M266+P266</f>
        <v>525.5</v>
      </c>
      <c r="T266" s="60">
        <f t="shared" ref="T266:T295" si="529">N266+Q266</f>
        <v>525.5</v>
      </c>
      <c r="U266" s="60"/>
      <c r="V266" s="60"/>
      <c r="W266" s="60"/>
      <c r="X266" s="60">
        <f t="shared" ref="X266:X295" si="530">R266+U266</f>
        <v>525.5</v>
      </c>
      <c r="Y266" s="60">
        <f t="shared" ref="Y266:Y295" si="531">S266+V266</f>
        <v>525.5</v>
      </c>
      <c r="Z266" s="60">
        <f t="shared" ref="Z266:Z295" si="532">T266+W266</f>
        <v>525.5</v>
      </c>
    </row>
    <row r="267" spans="1:26" s="2" customFormat="1" ht="45" hidden="1" customHeight="1" x14ac:dyDescent="0.25">
      <c r="A267" s="12">
        <v>855</v>
      </c>
      <c r="B267" s="72"/>
      <c r="C267" s="73">
        <v>30</v>
      </c>
      <c r="D267" s="250" t="s">
        <v>81</v>
      </c>
      <c r="E267" s="221" t="s">
        <v>211</v>
      </c>
      <c r="F267" s="90">
        <v>1600</v>
      </c>
      <c r="G267" s="90">
        <v>1600</v>
      </c>
      <c r="H267" s="90">
        <v>1600</v>
      </c>
      <c r="I267" s="90"/>
      <c r="J267" s="90"/>
      <c r="K267" s="90"/>
      <c r="L267" s="60">
        <f t="shared" si="454"/>
        <v>1600</v>
      </c>
      <c r="M267" s="60">
        <f t="shared" si="454"/>
        <v>1600</v>
      </c>
      <c r="N267" s="60">
        <f t="shared" si="454"/>
        <v>1600</v>
      </c>
      <c r="O267" s="60"/>
      <c r="P267" s="60"/>
      <c r="Q267" s="60"/>
      <c r="R267" s="60">
        <f t="shared" si="527"/>
        <v>1600</v>
      </c>
      <c r="S267" s="60">
        <f t="shared" si="528"/>
        <v>1600</v>
      </c>
      <c r="T267" s="60">
        <f t="shared" si="529"/>
        <v>1600</v>
      </c>
      <c r="U267" s="60"/>
      <c r="V267" s="60"/>
      <c r="W267" s="60"/>
      <c r="X267" s="60">
        <f t="shared" si="530"/>
        <v>1600</v>
      </c>
      <c r="Y267" s="60">
        <f t="shared" si="531"/>
        <v>1600</v>
      </c>
      <c r="Z267" s="60">
        <f t="shared" si="532"/>
        <v>1600</v>
      </c>
    </row>
    <row r="268" spans="1:26" s="2" customFormat="1" ht="40.5" hidden="1" customHeight="1" x14ac:dyDescent="0.3">
      <c r="A268" s="12">
        <v>900</v>
      </c>
      <c r="B268" s="72"/>
      <c r="C268" s="73">
        <v>45</v>
      </c>
      <c r="D268" s="250" t="s">
        <v>95</v>
      </c>
      <c r="E268" s="190" t="s">
        <v>189</v>
      </c>
      <c r="F268" s="90">
        <v>40</v>
      </c>
      <c r="G268" s="90">
        <v>40</v>
      </c>
      <c r="H268" s="90">
        <v>40</v>
      </c>
      <c r="I268" s="90"/>
      <c r="J268" s="90"/>
      <c r="K268" s="90"/>
      <c r="L268" s="60">
        <f t="shared" si="454"/>
        <v>40</v>
      </c>
      <c r="M268" s="60">
        <f t="shared" si="454"/>
        <v>40</v>
      </c>
      <c r="N268" s="60">
        <f t="shared" si="454"/>
        <v>40</v>
      </c>
      <c r="O268" s="60"/>
      <c r="P268" s="60"/>
      <c r="Q268" s="60"/>
      <c r="R268" s="60">
        <f t="shared" si="527"/>
        <v>40</v>
      </c>
      <c r="S268" s="60">
        <f t="shared" si="528"/>
        <v>40</v>
      </c>
      <c r="T268" s="60">
        <f t="shared" si="529"/>
        <v>40</v>
      </c>
      <c r="U268" s="60"/>
      <c r="V268" s="60"/>
      <c r="W268" s="60"/>
      <c r="X268" s="60">
        <f t="shared" si="530"/>
        <v>40</v>
      </c>
      <c r="Y268" s="60">
        <f t="shared" si="531"/>
        <v>40</v>
      </c>
      <c r="Z268" s="60">
        <f t="shared" si="532"/>
        <v>40</v>
      </c>
    </row>
    <row r="269" spans="1:26" s="2" customFormat="1" ht="41.25" hidden="1" customHeight="1" x14ac:dyDescent="0.3">
      <c r="A269" s="12">
        <v>900</v>
      </c>
      <c r="B269" s="72"/>
      <c r="C269" s="73">
        <v>17</v>
      </c>
      <c r="D269" s="250" t="s">
        <v>223</v>
      </c>
      <c r="E269" s="173" t="s">
        <v>212</v>
      </c>
      <c r="F269" s="90"/>
      <c r="G269" s="90"/>
      <c r="H269" s="90"/>
      <c r="I269" s="90"/>
      <c r="J269" s="90"/>
      <c r="K269" s="90"/>
      <c r="L269" s="161">
        <f t="shared" si="454"/>
        <v>0</v>
      </c>
      <c r="M269" s="161">
        <f t="shared" si="454"/>
        <v>0</v>
      </c>
      <c r="N269" s="161">
        <f t="shared" si="454"/>
        <v>0</v>
      </c>
      <c r="O269" s="161"/>
      <c r="P269" s="161"/>
      <c r="Q269" s="161"/>
      <c r="R269" s="161">
        <f t="shared" si="527"/>
        <v>0</v>
      </c>
      <c r="S269" s="60">
        <f t="shared" si="528"/>
        <v>0</v>
      </c>
      <c r="T269" s="161">
        <f t="shared" si="529"/>
        <v>0</v>
      </c>
      <c r="U269" s="161"/>
      <c r="V269" s="161"/>
      <c r="W269" s="161"/>
      <c r="X269" s="161">
        <f t="shared" si="530"/>
        <v>0</v>
      </c>
      <c r="Y269" s="60">
        <f t="shared" si="531"/>
        <v>0</v>
      </c>
      <c r="Z269" s="161">
        <f t="shared" si="532"/>
        <v>0</v>
      </c>
    </row>
    <row r="270" spans="1:26" s="2" customFormat="1" ht="22.5" hidden="1" customHeight="1" x14ac:dyDescent="0.3">
      <c r="A270" s="12">
        <v>900</v>
      </c>
      <c r="B270" s="72"/>
      <c r="C270" s="73">
        <v>46</v>
      </c>
      <c r="D270" s="250" t="s">
        <v>98</v>
      </c>
      <c r="E270" s="190" t="s">
        <v>192</v>
      </c>
      <c r="F270" s="90">
        <v>115</v>
      </c>
      <c r="G270" s="90">
        <v>115</v>
      </c>
      <c r="H270" s="90">
        <v>115</v>
      </c>
      <c r="I270" s="90"/>
      <c r="J270" s="90"/>
      <c r="K270" s="90"/>
      <c r="L270" s="60">
        <f t="shared" si="454"/>
        <v>115</v>
      </c>
      <c r="M270" s="60">
        <f t="shared" si="454"/>
        <v>115</v>
      </c>
      <c r="N270" s="60">
        <f t="shared" si="454"/>
        <v>115</v>
      </c>
      <c r="O270" s="60"/>
      <c r="P270" s="60"/>
      <c r="Q270" s="60"/>
      <c r="R270" s="60">
        <f t="shared" si="527"/>
        <v>115</v>
      </c>
      <c r="S270" s="60">
        <f t="shared" si="528"/>
        <v>115</v>
      </c>
      <c r="T270" s="60">
        <f t="shared" si="529"/>
        <v>115</v>
      </c>
      <c r="U270" s="60"/>
      <c r="V270" s="60"/>
      <c r="W270" s="60"/>
      <c r="X270" s="60">
        <f t="shared" si="530"/>
        <v>115</v>
      </c>
      <c r="Y270" s="60">
        <f t="shared" si="531"/>
        <v>115</v>
      </c>
      <c r="Z270" s="60">
        <f t="shared" si="532"/>
        <v>115</v>
      </c>
    </row>
    <row r="271" spans="1:26" s="2" customFormat="1" ht="45.75" hidden="1" customHeight="1" x14ac:dyDescent="0.3">
      <c r="A271" s="12">
        <v>900</v>
      </c>
      <c r="B271" s="72"/>
      <c r="C271" s="73">
        <v>37</v>
      </c>
      <c r="D271" s="250" t="s">
        <v>99</v>
      </c>
      <c r="E271" s="190" t="s">
        <v>563</v>
      </c>
      <c r="F271" s="90">
        <v>20774.5</v>
      </c>
      <c r="G271" s="90">
        <v>20774.5</v>
      </c>
      <c r="H271" s="90">
        <v>20774.5</v>
      </c>
      <c r="I271" s="90"/>
      <c r="J271" s="90"/>
      <c r="K271" s="90"/>
      <c r="L271" s="60">
        <f t="shared" ref="L271:N317" si="533">F271+I271</f>
        <v>20774.5</v>
      </c>
      <c r="M271" s="60">
        <f t="shared" si="533"/>
        <v>20774.5</v>
      </c>
      <c r="N271" s="60">
        <f t="shared" si="533"/>
        <v>20774.5</v>
      </c>
      <c r="O271" s="60">
        <f>-6634.4</f>
        <v>-6634.4</v>
      </c>
      <c r="P271" s="217">
        <f>-15267.6+0.05696</f>
        <v>-15267.54304</v>
      </c>
      <c r="Q271" s="217">
        <f>-15267.6</f>
        <v>-15267.6</v>
      </c>
      <c r="R271" s="60">
        <f t="shared" si="527"/>
        <v>14140.1</v>
      </c>
      <c r="S271" s="60">
        <f t="shared" si="528"/>
        <v>5506.9569599999995</v>
      </c>
      <c r="T271" s="60">
        <f t="shared" si="529"/>
        <v>5506.9</v>
      </c>
      <c r="U271" s="60"/>
      <c r="V271" s="217"/>
      <c r="W271" s="217"/>
      <c r="X271" s="60">
        <f t="shared" si="530"/>
        <v>14140.1</v>
      </c>
      <c r="Y271" s="60">
        <f t="shared" si="531"/>
        <v>5506.9569599999995</v>
      </c>
      <c r="Z271" s="60">
        <f t="shared" si="532"/>
        <v>5506.9</v>
      </c>
    </row>
    <row r="272" spans="1:26" s="2" customFormat="1" ht="65.25" hidden="1" customHeight="1" x14ac:dyDescent="0.25">
      <c r="A272" s="12">
        <v>911</v>
      </c>
      <c r="B272" s="72"/>
      <c r="C272" s="73">
        <v>20</v>
      </c>
      <c r="D272" s="250" t="s">
        <v>83</v>
      </c>
      <c r="E272" s="194" t="s">
        <v>562</v>
      </c>
      <c r="F272" s="90">
        <v>264513.8</v>
      </c>
      <c r="G272" s="90">
        <v>264513.8</v>
      </c>
      <c r="H272" s="90">
        <v>264513.8</v>
      </c>
      <c r="I272" s="90">
        <v>22629.599999999999</v>
      </c>
      <c r="J272" s="90">
        <v>22629.599999999999</v>
      </c>
      <c r="K272" s="90">
        <v>22629.599999999999</v>
      </c>
      <c r="L272" s="60">
        <f t="shared" si="533"/>
        <v>287143.39999999997</v>
      </c>
      <c r="M272" s="60">
        <f t="shared" si="533"/>
        <v>287143.39999999997</v>
      </c>
      <c r="N272" s="60">
        <f t="shared" si="533"/>
        <v>287143.39999999997</v>
      </c>
      <c r="O272" s="60">
        <v>-11036.7</v>
      </c>
      <c r="P272" s="60"/>
      <c r="Q272" s="60"/>
      <c r="R272" s="60">
        <f t="shared" si="527"/>
        <v>276106.69999999995</v>
      </c>
      <c r="S272" s="60">
        <f t="shared" si="528"/>
        <v>287143.39999999997</v>
      </c>
      <c r="T272" s="60">
        <f t="shared" si="529"/>
        <v>287143.39999999997</v>
      </c>
      <c r="U272" s="60"/>
      <c r="V272" s="60"/>
      <c r="W272" s="60"/>
      <c r="X272" s="60">
        <f t="shared" si="530"/>
        <v>276106.69999999995</v>
      </c>
      <c r="Y272" s="60">
        <f t="shared" si="531"/>
        <v>287143.39999999997</v>
      </c>
      <c r="Z272" s="60">
        <f t="shared" si="532"/>
        <v>287143.39999999997</v>
      </c>
    </row>
    <row r="273" spans="1:26" s="2" customFormat="1" ht="84" hidden="1" customHeight="1" x14ac:dyDescent="0.25">
      <c r="A273" s="12">
        <v>911</v>
      </c>
      <c r="B273" s="72"/>
      <c r="C273" s="73">
        <v>23</v>
      </c>
      <c r="D273" s="250" t="s">
        <v>84</v>
      </c>
      <c r="E273" s="194" t="s">
        <v>274</v>
      </c>
      <c r="F273" s="90">
        <v>425483.5</v>
      </c>
      <c r="G273" s="90">
        <v>425483.5</v>
      </c>
      <c r="H273" s="90">
        <v>425483.5</v>
      </c>
      <c r="I273" s="90">
        <v>35662.800000000003</v>
      </c>
      <c r="J273" s="90">
        <v>35662.800000000003</v>
      </c>
      <c r="K273" s="90">
        <v>35662.800000000003</v>
      </c>
      <c r="L273" s="60">
        <f t="shared" si="533"/>
        <v>461146.3</v>
      </c>
      <c r="M273" s="60">
        <f t="shared" si="533"/>
        <v>461146.3</v>
      </c>
      <c r="N273" s="60">
        <f t="shared" si="533"/>
        <v>461146.3</v>
      </c>
      <c r="O273" s="60"/>
      <c r="P273" s="60"/>
      <c r="Q273" s="60"/>
      <c r="R273" s="60">
        <f t="shared" si="527"/>
        <v>461146.3</v>
      </c>
      <c r="S273" s="60">
        <f t="shared" si="528"/>
        <v>461146.3</v>
      </c>
      <c r="T273" s="60">
        <f t="shared" si="529"/>
        <v>461146.3</v>
      </c>
      <c r="U273" s="60"/>
      <c r="V273" s="60"/>
      <c r="W273" s="60"/>
      <c r="X273" s="60">
        <f t="shared" si="530"/>
        <v>461146.3</v>
      </c>
      <c r="Y273" s="60">
        <f t="shared" si="531"/>
        <v>461146.3</v>
      </c>
      <c r="Z273" s="60">
        <f t="shared" si="532"/>
        <v>461146.3</v>
      </c>
    </row>
    <row r="274" spans="1:26" s="2" customFormat="1" ht="37.5" hidden="1" customHeight="1" x14ac:dyDescent="0.3">
      <c r="A274" s="12">
        <v>911</v>
      </c>
      <c r="B274" s="72"/>
      <c r="C274" s="73">
        <v>22</v>
      </c>
      <c r="D274" s="250" t="s">
        <v>91</v>
      </c>
      <c r="E274" s="190" t="s">
        <v>185</v>
      </c>
      <c r="F274" s="90">
        <v>54365.4</v>
      </c>
      <c r="G274" s="90">
        <v>54365.4</v>
      </c>
      <c r="H274" s="90">
        <v>54365.4</v>
      </c>
      <c r="I274" s="90">
        <v>3151.2</v>
      </c>
      <c r="J274" s="90">
        <v>3151.2</v>
      </c>
      <c r="K274" s="90">
        <v>3151.2</v>
      </c>
      <c r="L274" s="60">
        <f t="shared" si="533"/>
        <v>57516.6</v>
      </c>
      <c r="M274" s="60">
        <f t="shared" si="533"/>
        <v>57516.6</v>
      </c>
      <c r="N274" s="60">
        <f t="shared" si="533"/>
        <v>57516.6</v>
      </c>
      <c r="O274" s="60"/>
      <c r="P274" s="60"/>
      <c r="Q274" s="60"/>
      <c r="R274" s="60">
        <f t="shared" si="527"/>
        <v>57516.6</v>
      </c>
      <c r="S274" s="60">
        <f t="shared" si="528"/>
        <v>57516.6</v>
      </c>
      <c r="T274" s="60">
        <f t="shared" si="529"/>
        <v>57516.6</v>
      </c>
      <c r="U274" s="60"/>
      <c r="V274" s="60"/>
      <c r="W274" s="60"/>
      <c r="X274" s="60">
        <f t="shared" si="530"/>
        <v>57516.6</v>
      </c>
      <c r="Y274" s="60">
        <f t="shared" si="531"/>
        <v>57516.6</v>
      </c>
      <c r="Z274" s="60">
        <f t="shared" si="532"/>
        <v>57516.6</v>
      </c>
    </row>
    <row r="275" spans="1:26" s="2" customFormat="1" ht="42.75" hidden="1" customHeight="1" x14ac:dyDescent="0.3">
      <c r="A275" s="12">
        <v>911</v>
      </c>
      <c r="B275" s="72"/>
      <c r="C275" s="73">
        <v>24</v>
      </c>
      <c r="D275" s="250" t="s">
        <v>92</v>
      </c>
      <c r="E275" s="222" t="s">
        <v>186</v>
      </c>
      <c r="F275" s="90">
        <v>2738.8</v>
      </c>
      <c r="G275" s="90">
        <v>2738.8</v>
      </c>
      <c r="H275" s="90">
        <v>2738.8</v>
      </c>
      <c r="I275" s="90"/>
      <c r="J275" s="90"/>
      <c r="K275" s="90"/>
      <c r="L275" s="60">
        <f t="shared" si="533"/>
        <v>2738.8</v>
      </c>
      <c r="M275" s="60">
        <f t="shared" si="533"/>
        <v>2738.8</v>
      </c>
      <c r="N275" s="60">
        <f t="shared" si="533"/>
        <v>2738.8</v>
      </c>
      <c r="O275" s="60"/>
      <c r="P275" s="60"/>
      <c r="Q275" s="60"/>
      <c r="R275" s="60">
        <f t="shared" si="527"/>
        <v>2738.8</v>
      </c>
      <c r="S275" s="60">
        <f t="shared" si="528"/>
        <v>2738.8</v>
      </c>
      <c r="T275" s="60">
        <f t="shared" si="529"/>
        <v>2738.8</v>
      </c>
      <c r="U275" s="60"/>
      <c r="V275" s="60"/>
      <c r="W275" s="60"/>
      <c r="X275" s="60">
        <f t="shared" si="530"/>
        <v>2738.8</v>
      </c>
      <c r="Y275" s="60">
        <f t="shared" si="531"/>
        <v>2738.8</v>
      </c>
      <c r="Z275" s="60">
        <f t="shared" si="532"/>
        <v>2738.8</v>
      </c>
    </row>
    <row r="276" spans="1:26" s="2" customFormat="1" ht="56.25" hidden="1" customHeight="1" x14ac:dyDescent="0.3">
      <c r="A276" s="12">
        <v>911</v>
      </c>
      <c r="B276" s="72"/>
      <c r="C276" s="73">
        <v>31</v>
      </c>
      <c r="D276" s="250" t="s">
        <v>93</v>
      </c>
      <c r="E276" s="190" t="s">
        <v>187</v>
      </c>
      <c r="F276" s="90">
        <v>81</v>
      </c>
      <c r="G276" s="90">
        <v>81</v>
      </c>
      <c r="H276" s="90">
        <v>81</v>
      </c>
      <c r="I276" s="90"/>
      <c r="J276" s="90"/>
      <c r="K276" s="90"/>
      <c r="L276" s="60">
        <f t="shared" si="533"/>
        <v>81</v>
      </c>
      <c r="M276" s="60">
        <f t="shared" si="533"/>
        <v>81</v>
      </c>
      <c r="N276" s="60">
        <f t="shared" si="533"/>
        <v>81</v>
      </c>
      <c r="O276" s="60"/>
      <c r="P276" s="60"/>
      <c r="Q276" s="60"/>
      <c r="R276" s="60">
        <f t="shared" si="527"/>
        <v>81</v>
      </c>
      <c r="S276" s="60">
        <f t="shared" si="528"/>
        <v>81</v>
      </c>
      <c r="T276" s="60">
        <f t="shared" si="529"/>
        <v>81</v>
      </c>
      <c r="U276" s="60"/>
      <c r="V276" s="60"/>
      <c r="W276" s="60"/>
      <c r="X276" s="60">
        <f t="shared" si="530"/>
        <v>81</v>
      </c>
      <c r="Y276" s="60">
        <f t="shared" si="531"/>
        <v>81</v>
      </c>
      <c r="Z276" s="60">
        <f t="shared" si="532"/>
        <v>81</v>
      </c>
    </row>
    <row r="277" spans="1:26" s="2" customFormat="1" ht="40.5" hidden="1" customHeight="1" x14ac:dyDescent="0.25">
      <c r="A277" s="12">
        <v>911</v>
      </c>
      <c r="B277" s="72"/>
      <c r="C277" s="73">
        <v>32</v>
      </c>
      <c r="D277" s="250" t="s">
        <v>94</v>
      </c>
      <c r="E277" s="194" t="s">
        <v>188</v>
      </c>
      <c r="F277" s="90">
        <v>477.9</v>
      </c>
      <c r="G277" s="90">
        <v>477.9</v>
      </c>
      <c r="H277" s="90">
        <v>477.9</v>
      </c>
      <c r="I277" s="90"/>
      <c r="J277" s="90"/>
      <c r="K277" s="90"/>
      <c r="L277" s="60">
        <f t="shared" si="533"/>
        <v>477.9</v>
      </c>
      <c r="M277" s="60">
        <f t="shared" si="533"/>
        <v>477.9</v>
      </c>
      <c r="N277" s="60">
        <f t="shared" si="533"/>
        <v>477.9</v>
      </c>
      <c r="O277" s="60">
        <v>15.3</v>
      </c>
      <c r="P277" s="60"/>
      <c r="Q277" s="60"/>
      <c r="R277" s="60">
        <f t="shared" si="527"/>
        <v>493.2</v>
      </c>
      <c r="S277" s="60">
        <f t="shared" si="528"/>
        <v>477.9</v>
      </c>
      <c r="T277" s="60">
        <f t="shared" si="529"/>
        <v>477.9</v>
      </c>
      <c r="U277" s="60"/>
      <c r="V277" s="60"/>
      <c r="W277" s="60"/>
      <c r="X277" s="60">
        <f t="shared" si="530"/>
        <v>493.2</v>
      </c>
      <c r="Y277" s="60">
        <f t="shared" si="531"/>
        <v>477.9</v>
      </c>
      <c r="Z277" s="60">
        <f t="shared" si="532"/>
        <v>477.9</v>
      </c>
    </row>
    <row r="278" spans="1:26" s="2" customFormat="1" ht="30" hidden="1" customHeight="1" x14ac:dyDescent="0.25">
      <c r="A278" s="12">
        <v>911</v>
      </c>
      <c r="B278" s="72"/>
      <c r="C278" s="73">
        <v>34</v>
      </c>
      <c r="D278" s="250" t="s">
        <v>100</v>
      </c>
      <c r="E278" s="194" t="s">
        <v>193</v>
      </c>
      <c r="F278" s="90">
        <v>2005</v>
      </c>
      <c r="G278" s="90">
        <v>2005</v>
      </c>
      <c r="H278" s="90">
        <v>2005</v>
      </c>
      <c r="I278" s="90"/>
      <c r="J278" s="90"/>
      <c r="K278" s="90"/>
      <c r="L278" s="60">
        <f t="shared" si="533"/>
        <v>2005</v>
      </c>
      <c r="M278" s="60">
        <f t="shared" si="533"/>
        <v>2005</v>
      </c>
      <c r="N278" s="60">
        <f t="shared" si="533"/>
        <v>2005</v>
      </c>
      <c r="O278" s="60">
        <v>1002.5</v>
      </c>
      <c r="P278" s="60">
        <v>1002.5</v>
      </c>
      <c r="Q278" s="60">
        <v>1002.5</v>
      </c>
      <c r="R278" s="60">
        <f t="shared" si="527"/>
        <v>3007.5</v>
      </c>
      <c r="S278" s="60">
        <f t="shared" si="528"/>
        <v>3007.5</v>
      </c>
      <c r="T278" s="60">
        <f t="shared" si="529"/>
        <v>3007.5</v>
      </c>
      <c r="U278" s="60"/>
      <c r="V278" s="60"/>
      <c r="W278" s="60"/>
      <c r="X278" s="60">
        <f t="shared" si="530"/>
        <v>3007.5</v>
      </c>
      <c r="Y278" s="60">
        <f t="shared" si="531"/>
        <v>3007.5</v>
      </c>
      <c r="Z278" s="60">
        <f t="shared" si="532"/>
        <v>3007.5</v>
      </c>
    </row>
    <row r="279" spans="1:26" s="2" customFormat="1" ht="26.25" hidden="1" customHeight="1" x14ac:dyDescent="0.25">
      <c r="A279" s="12">
        <v>911</v>
      </c>
      <c r="B279" s="72"/>
      <c r="C279" s="73">
        <v>26</v>
      </c>
      <c r="D279" s="250" t="s">
        <v>276</v>
      </c>
      <c r="E279" s="200" t="s">
        <v>175</v>
      </c>
      <c r="F279" s="90">
        <v>4562.8</v>
      </c>
      <c r="G279" s="90">
        <v>4562.8</v>
      </c>
      <c r="H279" s="90">
        <v>4562.8</v>
      </c>
      <c r="I279" s="90"/>
      <c r="J279" s="90"/>
      <c r="K279" s="90"/>
      <c r="L279" s="60">
        <f t="shared" si="533"/>
        <v>4562.8</v>
      </c>
      <c r="M279" s="60">
        <f t="shared" si="533"/>
        <v>4562.8</v>
      </c>
      <c r="N279" s="60">
        <f t="shared" si="533"/>
        <v>4562.8</v>
      </c>
      <c r="O279" s="60"/>
      <c r="P279" s="60"/>
      <c r="Q279" s="60"/>
      <c r="R279" s="60">
        <f t="shared" si="527"/>
        <v>4562.8</v>
      </c>
      <c r="S279" s="60">
        <f t="shared" si="528"/>
        <v>4562.8</v>
      </c>
      <c r="T279" s="60">
        <f t="shared" si="529"/>
        <v>4562.8</v>
      </c>
      <c r="U279" s="60"/>
      <c r="V279" s="60"/>
      <c r="W279" s="60"/>
      <c r="X279" s="60">
        <f t="shared" si="530"/>
        <v>4562.8</v>
      </c>
      <c r="Y279" s="60">
        <f t="shared" si="531"/>
        <v>4562.8</v>
      </c>
      <c r="Z279" s="60">
        <f t="shared" si="532"/>
        <v>4562.8</v>
      </c>
    </row>
    <row r="280" spans="1:26" s="2" customFormat="1" ht="45" hidden="1" customHeight="1" x14ac:dyDescent="0.25">
      <c r="A280" s="12">
        <v>911</v>
      </c>
      <c r="B280" s="72"/>
      <c r="C280" s="73">
        <v>36</v>
      </c>
      <c r="D280" s="250" t="s">
        <v>275</v>
      </c>
      <c r="E280" s="194" t="s">
        <v>561</v>
      </c>
      <c r="F280" s="90">
        <v>100</v>
      </c>
      <c r="G280" s="90">
        <v>100</v>
      </c>
      <c r="H280" s="90">
        <v>100</v>
      </c>
      <c r="I280" s="90"/>
      <c r="J280" s="90"/>
      <c r="K280" s="90"/>
      <c r="L280" s="60">
        <f t="shared" si="533"/>
        <v>100</v>
      </c>
      <c r="M280" s="60">
        <f t="shared" si="533"/>
        <v>100</v>
      </c>
      <c r="N280" s="60">
        <f t="shared" si="533"/>
        <v>100</v>
      </c>
      <c r="O280" s="60"/>
      <c r="P280" s="60"/>
      <c r="Q280" s="60"/>
      <c r="R280" s="60">
        <f t="shared" si="527"/>
        <v>100</v>
      </c>
      <c r="S280" s="60">
        <f t="shared" si="528"/>
        <v>100</v>
      </c>
      <c r="T280" s="60">
        <f t="shared" si="529"/>
        <v>100</v>
      </c>
      <c r="U280" s="60"/>
      <c r="V280" s="60"/>
      <c r="W280" s="60"/>
      <c r="X280" s="60">
        <f t="shared" si="530"/>
        <v>100</v>
      </c>
      <c r="Y280" s="60">
        <f t="shared" si="531"/>
        <v>100</v>
      </c>
      <c r="Z280" s="60">
        <f t="shared" si="532"/>
        <v>100</v>
      </c>
    </row>
    <row r="281" spans="1:26" s="2" customFormat="1" ht="114" hidden="1" customHeight="1" x14ac:dyDescent="0.25">
      <c r="A281" s="12">
        <v>911</v>
      </c>
      <c r="B281" s="72"/>
      <c r="C281" s="73">
        <v>33</v>
      </c>
      <c r="D281" s="250" t="s">
        <v>82</v>
      </c>
      <c r="E281" s="194" t="s">
        <v>560</v>
      </c>
      <c r="F281" s="90">
        <v>3542.8</v>
      </c>
      <c r="G281" s="90">
        <v>3542.8</v>
      </c>
      <c r="H281" s="90">
        <v>3542.8</v>
      </c>
      <c r="I281" s="90">
        <v>272.2</v>
      </c>
      <c r="J281" s="90">
        <v>272.2</v>
      </c>
      <c r="K281" s="90">
        <v>272.2</v>
      </c>
      <c r="L281" s="60">
        <f t="shared" si="533"/>
        <v>3815</v>
      </c>
      <c r="M281" s="60">
        <f t="shared" si="533"/>
        <v>3815</v>
      </c>
      <c r="N281" s="60">
        <f t="shared" si="533"/>
        <v>3815</v>
      </c>
      <c r="O281" s="60"/>
      <c r="P281" s="60"/>
      <c r="Q281" s="60"/>
      <c r="R281" s="60">
        <f t="shared" si="527"/>
        <v>3815</v>
      </c>
      <c r="S281" s="60">
        <f t="shared" si="528"/>
        <v>3815</v>
      </c>
      <c r="T281" s="60">
        <f t="shared" si="529"/>
        <v>3815</v>
      </c>
      <c r="U281" s="60"/>
      <c r="V281" s="60"/>
      <c r="W281" s="60"/>
      <c r="X281" s="60">
        <f t="shared" si="530"/>
        <v>3815</v>
      </c>
      <c r="Y281" s="60">
        <f t="shared" si="531"/>
        <v>3815</v>
      </c>
      <c r="Z281" s="60">
        <f t="shared" si="532"/>
        <v>3815</v>
      </c>
    </row>
    <row r="282" spans="1:26" s="2" customFormat="1" ht="21.75" hidden="1" customHeight="1" x14ac:dyDescent="0.3">
      <c r="A282" s="12">
        <v>915</v>
      </c>
      <c r="B282" s="72"/>
      <c r="C282" s="73">
        <v>1</v>
      </c>
      <c r="D282" s="250" t="s">
        <v>85</v>
      </c>
      <c r="E282" s="190" t="s">
        <v>558</v>
      </c>
      <c r="F282" s="90">
        <v>1482</v>
      </c>
      <c r="G282" s="90">
        <v>1482</v>
      </c>
      <c r="H282" s="90">
        <v>1482</v>
      </c>
      <c r="I282" s="90"/>
      <c r="J282" s="90"/>
      <c r="K282" s="90"/>
      <c r="L282" s="60">
        <f t="shared" si="533"/>
        <v>1482</v>
      </c>
      <c r="M282" s="60">
        <f t="shared" si="533"/>
        <v>1482</v>
      </c>
      <c r="N282" s="60">
        <f t="shared" si="533"/>
        <v>1482</v>
      </c>
      <c r="O282" s="60"/>
      <c r="P282" s="60"/>
      <c r="Q282" s="60"/>
      <c r="R282" s="60">
        <f t="shared" si="527"/>
        <v>1482</v>
      </c>
      <c r="S282" s="60">
        <f t="shared" si="528"/>
        <v>1482</v>
      </c>
      <c r="T282" s="60">
        <f t="shared" si="529"/>
        <v>1482</v>
      </c>
      <c r="U282" s="60"/>
      <c r="V282" s="60"/>
      <c r="W282" s="60"/>
      <c r="X282" s="60">
        <f t="shared" si="530"/>
        <v>1482</v>
      </c>
      <c r="Y282" s="60">
        <f t="shared" si="531"/>
        <v>1482</v>
      </c>
      <c r="Z282" s="60">
        <f t="shared" si="532"/>
        <v>1482</v>
      </c>
    </row>
    <row r="283" spans="1:26" s="2" customFormat="1" ht="81" hidden="1" customHeight="1" x14ac:dyDescent="0.25">
      <c r="A283" s="12">
        <v>915</v>
      </c>
      <c r="B283" s="72"/>
      <c r="C283" s="73">
        <v>2</v>
      </c>
      <c r="D283" s="250" t="s">
        <v>86</v>
      </c>
      <c r="E283" s="194" t="s">
        <v>559</v>
      </c>
      <c r="F283" s="90">
        <v>23</v>
      </c>
      <c r="G283" s="90">
        <v>23</v>
      </c>
      <c r="H283" s="90">
        <v>23</v>
      </c>
      <c r="I283" s="90"/>
      <c r="J283" s="90"/>
      <c r="K283" s="90"/>
      <c r="L283" s="60">
        <f t="shared" si="533"/>
        <v>23</v>
      </c>
      <c r="M283" s="60">
        <f t="shared" si="533"/>
        <v>23</v>
      </c>
      <c r="N283" s="60">
        <f t="shared" si="533"/>
        <v>23</v>
      </c>
      <c r="O283" s="60"/>
      <c r="P283" s="60"/>
      <c r="Q283" s="60"/>
      <c r="R283" s="60">
        <f t="shared" si="527"/>
        <v>23</v>
      </c>
      <c r="S283" s="60">
        <f t="shared" si="528"/>
        <v>23</v>
      </c>
      <c r="T283" s="60">
        <f t="shared" si="529"/>
        <v>23</v>
      </c>
      <c r="U283" s="60"/>
      <c r="V283" s="60"/>
      <c r="W283" s="60"/>
      <c r="X283" s="60">
        <f t="shared" si="530"/>
        <v>23</v>
      </c>
      <c r="Y283" s="60">
        <f t="shared" si="531"/>
        <v>23</v>
      </c>
      <c r="Z283" s="60">
        <f t="shared" si="532"/>
        <v>23</v>
      </c>
    </row>
    <row r="284" spans="1:26" s="25" customFormat="1" ht="27.75" hidden="1" customHeight="1" x14ac:dyDescent="0.25">
      <c r="A284" s="12">
        <v>915</v>
      </c>
      <c r="B284" s="72"/>
      <c r="C284" s="73">
        <v>7</v>
      </c>
      <c r="D284" s="250" t="s">
        <v>87</v>
      </c>
      <c r="E284" s="194" t="s">
        <v>181</v>
      </c>
      <c r="F284" s="90">
        <v>30</v>
      </c>
      <c r="G284" s="90">
        <v>30</v>
      </c>
      <c r="H284" s="90">
        <v>30</v>
      </c>
      <c r="I284" s="90"/>
      <c r="J284" s="90"/>
      <c r="K284" s="90"/>
      <c r="L284" s="60">
        <f t="shared" si="533"/>
        <v>30</v>
      </c>
      <c r="M284" s="60">
        <f t="shared" si="533"/>
        <v>30</v>
      </c>
      <c r="N284" s="60">
        <f t="shared" si="533"/>
        <v>30</v>
      </c>
      <c r="O284" s="60"/>
      <c r="P284" s="60"/>
      <c r="Q284" s="60"/>
      <c r="R284" s="60">
        <f t="shared" si="527"/>
        <v>30</v>
      </c>
      <c r="S284" s="60">
        <f t="shared" si="528"/>
        <v>30</v>
      </c>
      <c r="T284" s="60">
        <f t="shared" si="529"/>
        <v>30</v>
      </c>
      <c r="U284" s="60"/>
      <c r="V284" s="60"/>
      <c r="W284" s="60"/>
      <c r="X284" s="60">
        <f t="shared" si="530"/>
        <v>30</v>
      </c>
      <c r="Y284" s="60">
        <f t="shared" si="531"/>
        <v>30</v>
      </c>
      <c r="Z284" s="60">
        <f t="shared" si="532"/>
        <v>30</v>
      </c>
    </row>
    <row r="285" spans="1:26" s="25" customFormat="1" ht="58.5" hidden="1" customHeight="1" x14ac:dyDescent="0.25">
      <c r="A285" s="12">
        <v>915</v>
      </c>
      <c r="B285" s="72"/>
      <c r="C285" s="73"/>
      <c r="D285" s="252" t="s">
        <v>88</v>
      </c>
      <c r="E285" s="170" t="s">
        <v>182</v>
      </c>
      <c r="F285" s="90"/>
      <c r="G285" s="90"/>
      <c r="H285" s="90"/>
      <c r="I285" s="90"/>
      <c r="J285" s="90"/>
      <c r="K285" s="90"/>
      <c r="L285" s="161">
        <f t="shared" si="533"/>
        <v>0</v>
      </c>
      <c r="M285" s="161">
        <f t="shared" si="533"/>
        <v>0</v>
      </c>
      <c r="N285" s="161">
        <f t="shared" si="533"/>
        <v>0</v>
      </c>
      <c r="O285" s="161"/>
      <c r="P285" s="161"/>
      <c r="Q285" s="161"/>
      <c r="R285" s="161">
        <f t="shared" si="527"/>
        <v>0</v>
      </c>
      <c r="S285" s="60">
        <f t="shared" si="528"/>
        <v>0</v>
      </c>
      <c r="T285" s="161">
        <f t="shared" si="529"/>
        <v>0</v>
      </c>
      <c r="U285" s="161"/>
      <c r="V285" s="161"/>
      <c r="W285" s="161"/>
      <c r="X285" s="161">
        <f t="shared" si="530"/>
        <v>0</v>
      </c>
      <c r="Y285" s="60">
        <f t="shared" si="531"/>
        <v>0</v>
      </c>
      <c r="Z285" s="161">
        <f t="shared" si="532"/>
        <v>0</v>
      </c>
    </row>
    <row r="286" spans="1:26" s="2" customFormat="1" ht="59.25" hidden="1" customHeight="1" x14ac:dyDescent="0.25">
      <c r="A286" s="12">
        <v>915</v>
      </c>
      <c r="B286" s="72"/>
      <c r="C286" s="73">
        <v>10</v>
      </c>
      <c r="D286" s="250" t="s">
        <v>89</v>
      </c>
      <c r="E286" s="194" t="s">
        <v>183</v>
      </c>
      <c r="F286" s="90">
        <v>52590.8</v>
      </c>
      <c r="G286" s="90">
        <v>51843.4</v>
      </c>
      <c r="H286" s="90">
        <v>51843.4</v>
      </c>
      <c r="I286" s="90">
        <v>9259.7999999999993</v>
      </c>
      <c r="J286" s="90">
        <v>7959.8</v>
      </c>
      <c r="K286" s="90">
        <v>7959.8</v>
      </c>
      <c r="L286" s="60">
        <f t="shared" si="533"/>
        <v>61850.600000000006</v>
      </c>
      <c r="M286" s="60">
        <f t="shared" si="533"/>
        <v>59803.200000000004</v>
      </c>
      <c r="N286" s="60">
        <f t="shared" si="533"/>
        <v>59803.200000000004</v>
      </c>
      <c r="O286" s="60"/>
      <c r="P286" s="60"/>
      <c r="Q286" s="60"/>
      <c r="R286" s="60">
        <f t="shared" si="527"/>
        <v>61850.600000000006</v>
      </c>
      <c r="S286" s="60">
        <f t="shared" si="528"/>
        <v>59803.200000000004</v>
      </c>
      <c r="T286" s="60">
        <f t="shared" si="529"/>
        <v>59803.200000000004</v>
      </c>
      <c r="U286" s="60"/>
      <c r="V286" s="60"/>
      <c r="W286" s="60"/>
      <c r="X286" s="60">
        <f t="shared" si="530"/>
        <v>61850.600000000006</v>
      </c>
      <c r="Y286" s="60">
        <f t="shared" si="531"/>
        <v>59803.200000000004</v>
      </c>
      <c r="Z286" s="60">
        <f t="shared" si="532"/>
        <v>59803.200000000004</v>
      </c>
    </row>
    <row r="287" spans="1:26" s="25" customFormat="1" ht="42.75" hidden="1" customHeight="1" x14ac:dyDescent="0.25">
      <c r="A287" s="12">
        <v>915</v>
      </c>
      <c r="B287" s="72"/>
      <c r="C287" s="73"/>
      <c r="D287" s="252" t="s">
        <v>90</v>
      </c>
      <c r="E287" s="170" t="s">
        <v>184</v>
      </c>
      <c r="F287" s="90"/>
      <c r="G287" s="90"/>
      <c r="H287" s="90"/>
      <c r="I287" s="90"/>
      <c r="J287" s="90"/>
      <c r="K287" s="90"/>
      <c r="L287" s="161">
        <f t="shared" si="533"/>
        <v>0</v>
      </c>
      <c r="M287" s="161">
        <f t="shared" si="533"/>
        <v>0</v>
      </c>
      <c r="N287" s="161">
        <f t="shared" si="533"/>
        <v>0</v>
      </c>
      <c r="O287" s="161"/>
      <c r="P287" s="161"/>
      <c r="Q287" s="161"/>
      <c r="R287" s="161">
        <f t="shared" si="527"/>
        <v>0</v>
      </c>
      <c r="S287" s="60">
        <f t="shared" si="528"/>
        <v>0</v>
      </c>
      <c r="T287" s="161">
        <f t="shared" si="529"/>
        <v>0</v>
      </c>
      <c r="U287" s="161"/>
      <c r="V287" s="161"/>
      <c r="W287" s="161"/>
      <c r="X287" s="161">
        <f t="shared" si="530"/>
        <v>0</v>
      </c>
      <c r="Y287" s="60">
        <f t="shared" si="531"/>
        <v>0</v>
      </c>
      <c r="Z287" s="161">
        <f t="shared" si="532"/>
        <v>0</v>
      </c>
    </row>
    <row r="288" spans="1:26" s="2" customFormat="1" ht="43.5" hidden="1" customHeight="1" x14ac:dyDescent="0.3">
      <c r="A288" s="12">
        <v>915</v>
      </c>
      <c r="B288" s="72"/>
      <c r="C288" s="73">
        <v>9</v>
      </c>
      <c r="D288" s="250" t="s">
        <v>101</v>
      </c>
      <c r="E288" s="190" t="s">
        <v>194</v>
      </c>
      <c r="F288" s="90">
        <v>1558</v>
      </c>
      <c r="G288" s="90">
        <v>1558</v>
      </c>
      <c r="H288" s="90">
        <v>1558</v>
      </c>
      <c r="I288" s="90"/>
      <c r="J288" s="90"/>
      <c r="K288" s="90"/>
      <c r="L288" s="60">
        <f t="shared" si="533"/>
        <v>1558</v>
      </c>
      <c r="M288" s="60">
        <f t="shared" si="533"/>
        <v>1558</v>
      </c>
      <c r="N288" s="60">
        <f t="shared" si="533"/>
        <v>1558</v>
      </c>
      <c r="O288" s="60">
        <v>-50</v>
      </c>
      <c r="P288" s="60"/>
      <c r="Q288" s="60"/>
      <c r="R288" s="60">
        <f t="shared" si="527"/>
        <v>1508</v>
      </c>
      <c r="S288" s="60">
        <f t="shared" si="528"/>
        <v>1558</v>
      </c>
      <c r="T288" s="60">
        <f t="shared" si="529"/>
        <v>1558</v>
      </c>
      <c r="U288" s="60"/>
      <c r="V288" s="60"/>
      <c r="W288" s="60"/>
      <c r="X288" s="60">
        <f t="shared" si="530"/>
        <v>1508</v>
      </c>
      <c r="Y288" s="60">
        <f t="shared" si="531"/>
        <v>1558</v>
      </c>
      <c r="Z288" s="60">
        <f t="shared" si="532"/>
        <v>1558</v>
      </c>
    </row>
    <row r="289" spans="1:26" s="2" customFormat="1" ht="45" hidden="1" customHeight="1" x14ac:dyDescent="0.3">
      <c r="A289" s="12">
        <v>915</v>
      </c>
      <c r="B289" s="72"/>
      <c r="C289" s="73">
        <v>13</v>
      </c>
      <c r="D289" s="250" t="s">
        <v>102</v>
      </c>
      <c r="E289" s="190" t="s">
        <v>195</v>
      </c>
      <c r="F289" s="90">
        <v>31215</v>
      </c>
      <c r="G289" s="90">
        <v>31215</v>
      </c>
      <c r="H289" s="90">
        <v>31215</v>
      </c>
      <c r="I289" s="90">
        <v>2570.6999999999998</v>
      </c>
      <c r="J289" s="90">
        <v>2570.6999999999998</v>
      </c>
      <c r="K289" s="90">
        <v>2570.6999999999998</v>
      </c>
      <c r="L289" s="60">
        <f t="shared" si="533"/>
        <v>33785.699999999997</v>
      </c>
      <c r="M289" s="60">
        <f t="shared" si="533"/>
        <v>33785.699999999997</v>
      </c>
      <c r="N289" s="60">
        <f t="shared" si="533"/>
        <v>33785.699999999997</v>
      </c>
      <c r="O289" s="60"/>
      <c r="P289" s="60"/>
      <c r="Q289" s="60"/>
      <c r="R289" s="60">
        <f t="shared" si="527"/>
        <v>33785.699999999997</v>
      </c>
      <c r="S289" s="60">
        <f t="shared" si="528"/>
        <v>33785.699999999997</v>
      </c>
      <c r="T289" s="60">
        <f t="shared" si="529"/>
        <v>33785.699999999997</v>
      </c>
      <c r="U289" s="60"/>
      <c r="V289" s="60"/>
      <c r="W289" s="60"/>
      <c r="X289" s="60">
        <f t="shared" si="530"/>
        <v>33785.699999999997</v>
      </c>
      <c r="Y289" s="60">
        <f t="shared" si="531"/>
        <v>33785.699999999997</v>
      </c>
      <c r="Z289" s="60">
        <f t="shared" si="532"/>
        <v>33785.699999999997</v>
      </c>
    </row>
    <row r="290" spans="1:26" s="2" customFormat="1" ht="24.75" hidden="1" customHeight="1" x14ac:dyDescent="0.3">
      <c r="A290" s="12">
        <v>915</v>
      </c>
      <c r="B290" s="72"/>
      <c r="C290" s="73">
        <v>4</v>
      </c>
      <c r="D290" s="250" t="s">
        <v>96</v>
      </c>
      <c r="E290" s="190" t="s">
        <v>190</v>
      </c>
      <c r="F290" s="90">
        <v>6156</v>
      </c>
      <c r="G290" s="90">
        <v>6156</v>
      </c>
      <c r="H290" s="90">
        <v>6156</v>
      </c>
      <c r="I290" s="90"/>
      <c r="J290" s="90"/>
      <c r="K290" s="90"/>
      <c r="L290" s="60">
        <f t="shared" si="533"/>
        <v>6156</v>
      </c>
      <c r="M290" s="60">
        <f t="shared" si="533"/>
        <v>6156</v>
      </c>
      <c r="N290" s="60">
        <f t="shared" si="533"/>
        <v>6156</v>
      </c>
      <c r="O290" s="60"/>
      <c r="P290" s="60"/>
      <c r="Q290" s="60"/>
      <c r="R290" s="60">
        <f t="shared" si="527"/>
        <v>6156</v>
      </c>
      <c r="S290" s="60">
        <f t="shared" si="528"/>
        <v>6156</v>
      </c>
      <c r="T290" s="60">
        <f t="shared" si="529"/>
        <v>6156</v>
      </c>
      <c r="U290" s="60"/>
      <c r="V290" s="60"/>
      <c r="W290" s="60"/>
      <c r="X290" s="60">
        <f t="shared" si="530"/>
        <v>6156</v>
      </c>
      <c r="Y290" s="60">
        <f t="shared" si="531"/>
        <v>6156</v>
      </c>
      <c r="Z290" s="60">
        <f t="shared" si="532"/>
        <v>6156</v>
      </c>
    </row>
    <row r="291" spans="1:26" s="2" customFormat="1" ht="24.75" hidden="1" customHeight="1" x14ac:dyDescent="0.25">
      <c r="A291" s="12">
        <v>915</v>
      </c>
      <c r="B291" s="72"/>
      <c r="C291" s="73">
        <v>5</v>
      </c>
      <c r="D291" s="250" t="s">
        <v>97</v>
      </c>
      <c r="E291" s="194" t="s">
        <v>191</v>
      </c>
      <c r="F291" s="90">
        <v>40</v>
      </c>
      <c r="G291" s="90">
        <v>40</v>
      </c>
      <c r="H291" s="90">
        <v>40</v>
      </c>
      <c r="I291" s="90"/>
      <c r="J291" s="90"/>
      <c r="K291" s="90"/>
      <c r="L291" s="60">
        <f t="shared" si="533"/>
        <v>40</v>
      </c>
      <c r="M291" s="60">
        <f t="shared" si="533"/>
        <v>40</v>
      </c>
      <c r="N291" s="60">
        <f t="shared" si="533"/>
        <v>40</v>
      </c>
      <c r="O291" s="60"/>
      <c r="P291" s="60"/>
      <c r="Q291" s="60"/>
      <c r="R291" s="60">
        <f t="shared" si="527"/>
        <v>40</v>
      </c>
      <c r="S291" s="60">
        <f t="shared" si="528"/>
        <v>40</v>
      </c>
      <c r="T291" s="60">
        <f t="shared" si="529"/>
        <v>40</v>
      </c>
      <c r="U291" s="60"/>
      <c r="V291" s="60"/>
      <c r="W291" s="60"/>
      <c r="X291" s="60">
        <f t="shared" si="530"/>
        <v>40</v>
      </c>
      <c r="Y291" s="60">
        <f t="shared" si="531"/>
        <v>40</v>
      </c>
      <c r="Z291" s="60">
        <f t="shared" si="532"/>
        <v>40</v>
      </c>
    </row>
    <row r="292" spans="1:26" s="2" customFormat="1" ht="84.75" hidden="1" customHeight="1" x14ac:dyDescent="0.25">
      <c r="A292" s="12">
        <v>915</v>
      </c>
      <c r="B292" s="72"/>
      <c r="C292" s="73">
        <v>12</v>
      </c>
      <c r="D292" s="250" t="s">
        <v>88</v>
      </c>
      <c r="E292" s="194" t="s">
        <v>552</v>
      </c>
      <c r="F292" s="90">
        <v>131752.70000000001</v>
      </c>
      <c r="G292" s="90">
        <v>131752.70000000001</v>
      </c>
      <c r="H292" s="90">
        <v>131752.70000000001</v>
      </c>
      <c r="I292" s="90">
        <v>10904.3</v>
      </c>
      <c r="J292" s="90">
        <v>10904.3</v>
      </c>
      <c r="K292" s="90">
        <v>10904.3</v>
      </c>
      <c r="L292" s="60">
        <f t="shared" si="533"/>
        <v>142657</v>
      </c>
      <c r="M292" s="60">
        <f t="shared" si="533"/>
        <v>142657</v>
      </c>
      <c r="N292" s="60">
        <f t="shared" si="533"/>
        <v>142657</v>
      </c>
      <c r="O292" s="60"/>
      <c r="P292" s="60"/>
      <c r="Q292" s="60"/>
      <c r="R292" s="60">
        <f t="shared" si="527"/>
        <v>142657</v>
      </c>
      <c r="S292" s="60">
        <f t="shared" si="528"/>
        <v>142657</v>
      </c>
      <c r="T292" s="60">
        <f t="shared" si="529"/>
        <v>142657</v>
      </c>
      <c r="U292" s="60"/>
      <c r="V292" s="60"/>
      <c r="W292" s="60"/>
      <c r="X292" s="60">
        <f t="shared" si="530"/>
        <v>142657</v>
      </c>
      <c r="Y292" s="60">
        <f t="shared" si="531"/>
        <v>142657</v>
      </c>
      <c r="Z292" s="60">
        <f t="shared" si="532"/>
        <v>142657</v>
      </c>
    </row>
    <row r="293" spans="1:26" s="25" customFormat="1" ht="43.5" hidden="1" customHeight="1" x14ac:dyDescent="0.25">
      <c r="A293" s="12">
        <v>919</v>
      </c>
      <c r="B293" s="72"/>
      <c r="C293" s="73">
        <v>44</v>
      </c>
      <c r="D293" s="250"/>
      <c r="E293" s="194" t="s">
        <v>555</v>
      </c>
      <c r="F293" s="90">
        <v>0</v>
      </c>
      <c r="G293" s="90">
        <v>0</v>
      </c>
      <c r="H293" s="90">
        <v>200</v>
      </c>
      <c r="I293" s="90"/>
      <c r="J293" s="90"/>
      <c r="K293" s="90"/>
      <c r="L293" s="60">
        <f t="shared" si="533"/>
        <v>0</v>
      </c>
      <c r="M293" s="60">
        <f t="shared" si="533"/>
        <v>0</v>
      </c>
      <c r="N293" s="60">
        <f t="shared" si="533"/>
        <v>200</v>
      </c>
      <c r="O293" s="60"/>
      <c r="P293" s="60"/>
      <c r="Q293" s="60"/>
      <c r="R293" s="60">
        <f t="shared" si="527"/>
        <v>0</v>
      </c>
      <c r="S293" s="60">
        <f t="shared" si="528"/>
        <v>0</v>
      </c>
      <c r="T293" s="60">
        <f t="shared" si="529"/>
        <v>200</v>
      </c>
      <c r="U293" s="60"/>
      <c r="V293" s="60"/>
      <c r="W293" s="60"/>
      <c r="X293" s="60">
        <f t="shared" si="530"/>
        <v>0</v>
      </c>
      <c r="Y293" s="60">
        <f t="shared" si="531"/>
        <v>0</v>
      </c>
      <c r="Z293" s="60">
        <f t="shared" si="532"/>
        <v>200</v>
      </c>
    </row>
    <row r="294" spans="1:26" s="25" customFormat="1" ht="43.5" hidden="1" customHeight="1" x14ac:dyDescent="0.25">
      <c r="A294" s="12">
        <v>919</v>
      </c>
      <c r="B294" s="72"/>
      <c r="C294" s="73">
        <v>43</v>
      </c>
      <c r="D294" s="250" t="s">
        <v>324</v>
      </c>
      <c r="E294" s="194" t="s">
        <v>556</v>
      </c>
      <c r="F294" s="90">
        <v>2099.1999999999998</v>
      </c>
      <c r="G294" s="90">
        <v>2099.1999999999998</v>
      </c>
      <c r="H294" s="90">
        <v>2099.1999999999998</v>
      </c>
      <c r="I294" s="90"/>
      <c r="J294" s="90"/>
      <c r="K294" s="90"/>
      <c r="L294" s="60">
        <f t="shared" si="533"/>
        <v>2099.1999999999998</v>
      </c>
      <c r="M294" s="60">
        <f t="shared" si="533"/>
        <v>2099.1999999999998</v>
      </c>
      <c r="N294" s="60">
        <f t="shared" si="533"/>
        <v>2099.1999999999998</v>
      </c>
      <c r="O294" s="60"/>
      <c r="P294" s="60"/>
      <c r="Q294" s="60"/>
      <c r="R294" s="60">
        <f t="shared" si="527"/>
        <v>2099.1999999999998</v>
      </c>
      <c r="S294" s="60">
        <f t="shared" si="528"/>
        <v>2099.1999999999998</v>
      </c>
      <c r="T294" s="60">
        <f t="shared" si="529"/>
        <v>2099.1999999999998</v>
      </c>
      <c r="U294" s="60"/>
      <c r="V294" s="60"/>
      <c r="W294" s="60"/>
      <c r="X294" s="60">
        <f t="shared" si="530"/>
        <v>2099.1999999999998</v>
      </c>
      <c r="Y294" s="60">
        <f t="shared" si="531"/>
        <v>2099.1999999999998</v>
      </c>
      <c r="Z294" s="60">
        <f t="shared" si="532"/>
        <v>2099.1999999999998</v>
      </c>
    </row>
    <row r="295" spans="1:26" s="2" customFormat="1" ht="83.25" hidden="1" customHeight="1" x14ac:dyDescent="0.25">
      <c r="A295" s="12">
        <v>919</v>
      </c>
      <c r="B295" s="72"/>
      <c r="C295" s="73">
        <v>19</v>
      </c>
      <c r="D295" s="250" t="s">
        <v>466</v>
      </c>
      <c r="E295" s="194" t="s">
        <v>557</v>
      </c>
      <c r="F295" s="90">
        <v>420762.1</v>
      </c>
      <c r="G295" s="90">
        <v>420762.1</v>
      </c>
      <c r="H295" s="90">
        <v>420762.1</v>
      </c>
      <c r="I295" s="90">
        <v>6157.3</v>
      </c>
      <c r="J295" s="90">
        <v>6157.3</v>
      </c>
      <c r="K295" s="90">
        <v>6157.3</v>
      </c>
      <c r="L295" s="60">
        <f t="shared" si="533"/>
        <v>426919.39999999997</v>
      </c>
      <c r="M295" s="60">
        <f t="shared" si="533"/>
        <v>426919.39999999997</v>
      </c>
      <c r="N295" s="60">
        <f t="shared" si="533"/>
        <v>426919.39999999997</v>
      </c>
      <c r="O295" s="60"/>
      <c r="P295" s="60"/>
      <c r="Q295" s="60"/>
      <c r="R295" s="60">
        <f t="shared" si="527"/>
        <v>426919.39999999997</v>
      </c>
      <c r="S295" s="60">
        <f t="shared" si="528"/>
        <v>426919.39999999997</v>
      </c>
      <c r="T295" s="60">
        <f t="shared" si="529"/>
        <v>426919.39999999997</v>
      </c>
      <c r="U295" s="60"/>
      <c r="V295" s="60"/>
      <c r="W295" s="60"/>
      <c r="X295" s="60">
        <f t="shared" si="530"/>
        <v>426919.39999999997</v>
      </c>
      <c r="Y295" s="60">
        <f t="shared" si="531"/>
        <v>426919.39999999997</v>
      </c>
      <c r="Z295" s="60">
        <f t="shared" si="532"/>
        <v>426919.39999999997</v>
      </c>
    </row>
    <row r="296" spans="1:26" s="132" customFormat="1" ht="18.75" hidden="1" customHeight="1" x14ac:dyDescent="0.3">
      <c r="A296" s="12"/>
      <c r="B296" s="72">
        <v>15</v>
      </c>
      <c r="C296" s="73"/>
      <c r="D296" s="245" t="s">
        <v>277</v>
      </c>
      <c r="E296" s="189" t="s">
        <v>196</v>
      </c>
      <c r="F296" s="175">
        <f>SUM(F297:F300)</f>
        <v>914778.6</v>
      </c>
      <c r="G296" s="175">
        <f t="shared" ref="G296:N296" si="534">SUM(G297:G300)</f>
        <v>798147.29999999993</v>
      </c>
      <c r="H296" s="175">
        <f t="shared" si="534"/>
        <v>43667.7</v>
      </c>
      <c r="I296" s="175">
        <f t="shared" si="534"/>
        <v>0</v>
      </c>
      <c r="J296" s="175">
        <f t="shared" si="534"/>
        <v>0</v>
      </c>
      <c r="K296" s="175">
        <f t="shared" si="534"/>
        <v>0</v>
      </c>
      <c r="L296" s="187">
        <f t="shared" si="534"/>
        <v>914778.6</v>
      </c>
      <c r="M296" s="187">
        <f t="shared" si="534"/>
        <v>798147.29999999993</v>
      </c>
      <c r="N296" s="187">
        <f t="shared" si="534"/>
        <v>43667.7</v>
      </c>
      <c r="O296" s="187">
        <f t="shared" ref="O296:T296" si="535">SUM(O297:O300)</f>
        <v>0</v>
      </c>
      <c r="P296" s="187">
        <f t="shared" si="535"/>
        <v>0</v>
      </c>
      <c r="Q296" s="187">
        <f t="shared" si="535"/>
        <v>0</v>
      </c>
      <c r="R296" s="187">
        <f t="shared" si="535"/>
        <v>914778.6</v>
      </c>
      <c r="S296" s="187">
        <f t="shared" si="535"/>
        <v>798147.29999999993</v>
      </c>
      <c r="T296" s="187">
        <f t="shared" si="535"/>
        <v>43667.7</v>
      </c>
      <c r="U296" s="187">
        <f t="shared" ref="U296:Z296" si="536">SUM(U297:U300)</f>
        <v>0</v>
      </c>
      <c r="V296" s="187">
        <f t="shared" si="536"/>
        <v>0</v>
      </c>
      <c r="W296" s="187">
        <f t="shared" si="536"/>
        <v>0</v>
      </c>
      <c r="X296" s="187">
        <f t="shared" si="536"/>
        <v>914778.6</v>
      </c>
      <c r="Y296" s="187">
        <f t="shared" si="536"/>
        <v>798147.29999999993</v>
      </c>
      <c r="Z296" s="187">
        <f t="shared" si="536"/>
        <v>43667.7</v>
      </c>
    </row>
    <row r="297" spans="1:26" s="2" customFormat="1" ht="45.75" hidden="1" customHeight="1" x14ac:dyDescent="0.25">
      <c r="A297" s="12">
        <v>855</v>
      </c>
      <c r="B297" s="72"/>
      <c r="C297" s="73">
        <v>1</v>
      </c>
      <c r="D297" s="246" t="s">
        <v>278</v>
      </c>
      <c r="E297" s="194" t="s">
        <v>197</v>
      </c>
      <c r="F297" s="90">
        <v>871109.5</v>
      </c>
      <c r="G297" s="90">
        <v>754478.2</v>
      </c>
      <c r="H297" s="90">
        <v>0</v>
      </c>
      <c r="I297" s="90"/>
      <c r="J297" s="90"/>
      <c r="K297" s="90"/>
      <c r="L297" s="60">
        <f t="shared" si="533"/>
        <v>871109.5</v>
      </c>
      <c r="M297" s="60">
        <f t="shared" si="533"/>
        <v>754478.2</v>
      </c>
      <c r="N297" s="60">
        <f t="shared" si="533"/>
        <v>0</v>
      </c>
      <c r="O297" s="60"/>
      <c r="P297" s="60"/>
      <c r="Q297" s="60"/>
      <c r="R297" s="60">
        <f t="shared" ref="R297:R299" si="537">L297+O297</f>
        <v>871109.5</v>
      </c>
      <c r="S297" s="60">
        <f t="shared" ref="S297:S299" si="538">M297+P297</f>
        <v>754478.2</v>
      </c>
      <c r="T297" s="60">
        <f t="shared" ref="T297:T299" si="539">N297+Q297</f>
        <v>0</v>
      </c>
      <c r="U297" s="60"/>
      <c r="V297" s="60"/>
      <c r="W297" s="60"/>
      <c r="X297" s="60">
        <f t="shared" ref="X297:X299" si="540">R297+U297</f>
        <v>871109.5</v>
      </c>
      <c r="Y297" s="60">
        <f t="shared" ref="Y297:Y299" si="541">S297+V297</f>
        <v>754478.2</v>
      </c>
      <c r="Z297" s="60">
        <f t="shared" ref="Z297:Z299" si="542">T297+W297</f>
        <v>0</v>
      </c>
    </row>
    <row r="298" spans="1:26" s="2" customFormat="1" ht="63.75" hidden="1" customHeight="1" x14ac:dyDescent="0.25">
      <c r="A298" s="12">
        <v>911</v>
      </c>
      <c r="B298" s="72"/>
      <c r="C298" s="73">
        <v>3</v>
      </c>
      <c r="D298" s="246" t="s">
        <v>467</v>
      </c>
      <c r="E298" s="194" t="s">
        <v>327</v>
      </c>
      <c r="F298" s="90">
        <v>43669.1</v>
      </c>
      <c r="G298" s="90">
        <v>43669.1</v>
      </c>
      <c r="H298" s="90">
        <v>43667.7</v>
      </c>
      <c r="I298" s="90"/>
      <c r="J298" s="90"/>
      <c r="K298" s="90"/>
      <c r="L298" s="60">
        <f t="shared" si="533"/>
        <v>43669.1</v>
      </c>
      <c r="M298" s="60">
        <f t="shared" si="533"/>
        <v>43669.1</v>
      </c>
      <c r="N298" s="60">
        <f t="shared" si="533"/>
        <v>43667.7</v>
      </c>
      <c r="O298" s="60"/>
      <c r="P298" s="60"/>
      <c r="Q298" s="60"/>
      <c r="R298" s="60">
        <f t="shared" si="537"/>
        <v>43669.1</v>
      </c>
      <c r="S298" s="60">
        <f t="shared" si="538"/>
        <v>43669.1</v>
      </c>
      <c r="T298" s="60">
        <f t="shared" si="539"/>
        <v>43667.7</v>
      </c>
      <c r="U298" s="60"/>
      <c r="V298" s="60"/>
      <c r="W298" s="60"/>
      <c r="X298" s="60">
        <f t="shared" si="540"/>
        <v>43669.1</v>
      </c>
      <c r="Y298" s="60">
        <f t="shared" si="541"/>
        <v>43669.1</v>
      </c>
      <c r="Z298" s="60">
        <f t="shared" si="542"/>
        <v>43667.7</v>
      </c>
    </row>
    <row r="299" spans="1:26" s="2" customFormat="1" ht="37.5" hidden="1" customHeight="1" x14ac:dyDescent="0.25">
      <c r="A299" s="12"/>
      <c r="B299" s="72"/>
      <c r="C299" s="73"/>
      <c r="D299" s="247" t="s">
        <v>330</v>
      </c>
      <c r="E299" s="87" t="s">
        <v>331</v>
      </c>
      <c r="F299" s="90"/>
      <c r="G299" s="90"/>
      <c r="H299" s="90"/>
      <c r="I299" s="90"/>
      <c r="J299" s="90"/>
      <c r="K299" s="90"/>
      <c r="L299" s="60">
        <f t="shared" si="533"/>
        <v>0</v>
      </c>
      <c r="M299" s="60">
        <f t="shared" si="533"/>
        <v>0</v>
      </c>
      <c r="N299" s="60">
        <f t="shared" si="533"/>
        <v>0</v>
      </c>
      <c r="O299" s="60"/>
      <c r="P299" s="60"/>
      <c r="Q299" s="60"/>
      <c r="R299" s="60">
        <f t="shared" si="537"/>
        <v>0</v>
      </c>
      <c r="S299" s="60">
        <f t="shared" si="538"/>
        <v>0</v>
      </c>
      <c r="T299" s="60">
        <f t="shared" si="539"/>
        <v>0</v>
      </c>
      <c r="U299" s="60"/>
      <c r="V299" s="60"/>
      <c r="W299" s="60"/>
      <c r="X299" s="60">
        <f t="shared" si="540"/>
        <v>0</v>
      </c>
      <c r="Y299" s="60">
        <f t="shared" si="541"/>
        <v>0</v>
      </c>
      <c r="Z299" s="60">
        <f t="shared" si="542"/>
        <v>0</v>
      </c>
    </row>
    <row r="300" spans="1:26" s="22" customFormat="1" ht="27" hidden="1" customHeight="1" x14ac:dyDescent="0.25">
      <c r="A300" s="17"/>
      <c r="B300" s="72"/>
      <c r="C300" s="73"/>
      <c r="D300" s="247" t="s">
        <v>328</v>
      </c>
      <c r="E300" s="133" t="s">
        <v>336</v>
      </c>
      <c r="F300" s="90">
        <f>SUM(F301:F304)</f>
        <v>0</v>
      </c>
      <c r="G300" s="90">
        <f t="shared" ref="G300:N300" si="543">SUM(G301:G304)</f>
        <v>0</v>
      </c>
      <c r="H300" s="90">
        <f t="shared" si="543"/>
        <v>0</v>
      </c>
      <c r="I300" s="90">
        <f t="shared" si="543"/>
        <v>0</v>
      </c>
      <c r="J300" s="90">
        <f t="shared" si="543"/>
        <v>0</v>
      </c>
      <c r="K300" s="90">
        <f t="shared" si="543"/>
        <v>0</v>
      </c>
      <c r="L300" s="90">
        <f t="shared" si="543"/>
        <v>0</v>
      </c>
      <c r="M300" s="90">
        <f t="shared" si="543"/>
        <v>0</v>
      </c>
      <c r="N300" s="90">
        <f t="shared" si="543"/>
        <v>0</v>
      </c>
      <c r="O300" s="90">
        <f t="shared" ref="O300:T300" si="544">SUM(O301:O304)</f>
        <v>0</v>
      </c>
      <c r="P300" s="90">
        <f t="shared" si="544"/>
        <v>0</v>
      </c>
      <c r="Q300" s="90">
        <f t="shared" si="544"/>
        <v>0</v>
      </c>
      <c r="R300" s="90">
        <f t="shared" si="544"/>
        <v>0</v>
      </c>
      <c r="S300" s="90">
        <f t="shared" si="544"/>
        <v>0</v>
      </c>
      <c r="T300" s="90">
        <f t="shared" si="544"/>
        <v>0</v>
      </c>
      <c r="U300" s="90">
        <f t="shared" ref="U300:Z300" si="545">SUM(U301:U304)</f>
        <v>0</v>
      </c>
      <c r="V300" s="90">
        <f t="shared" si="545"/>
        <v>0</v>
      </c>
      <c r="W300" s="90">
        <f t="shared" si="545"/>
        <v>0</v>
      </c>
      <c r="X300" s="90">
        <f t="shared" si="545"/>
        <v>0</v>
      </c>
      <c r="Y300" s="90">
        <f t="shared" si="545"/>
        <v>0</v>
      </c>
      <c r="Z300" s="90">
        <f t="shared" si="545"/>
        <v>0</v>
      </c>
    </row>
    <row r="301" spans="1:26" s="2" customFormat="1" ht="62.25" hidden="1" customHeight="1" x14ac:dyDescent="0.25">
      <c r="A301" s="12"/>
      <c r="B301" s="72"/>
      <c r="C301" s="73"/>
      <c r="D301" s="253">
        <v>390002211</v>
      </c>
      <c r="E301" s="87" t="s">
        <v>339</v>
      </c>
      <c r="F301" s="90"/>
      <c r="G301" s="90"/>
      <c r="H301" s="90"/>
      <c r="I301" s="90"/>
      <c r="J301" s="90"/>
      <c r="K301" s="90"/>
      <c r="L301" s="90">
        <f t="shared" si="533"/>
        <v>0</v>
      </c>
      <c r="M301" s="90">
        <f t="shared" si="533"/>
        <v>0</v>
      </c>
      <c r="N301" s="90">
        <f t="shared" si="533"/>
        <v>0</v>
      </c>
      <c r="O301" s="90"/>
      <c r="P301" s="90"/>
      <c r="Q301" s="90"/>
      <c r="R301" s="90">
        <f t="shared" ref="R301:R304" si="546">L301+O301</f>
        <v>0</v>
      </c>
      <c r="S301" s="90">
        <f t="shared" ref="S301:S304" si="547">M301+P301</f>
        <v>0</v>
      </c>
      <c r="T301" s="90">
        <f t="shared" ref="T301:T304" si="548">N301+Q301</f>
        <v>0</v>
      </c>
      <c r="U301" s="90"/>
      <c r="V301" s="90"/>
      <c r="W301" s="90"/>
      <c r="X301" s="90">
        <f t="shared" ref="X301:X304" si="549">R301+U301</f>
        <v>0</v>
      </c>
      <c r="Y301" s="90">
        <f t="shared" ref="Y301:Y304" si="550">S301+V301</f>
        <v>0</v>
      </c>
      <c r="Z301" s="90">
        <f t="shared" ref="Z301:Z304" si="551">T301+W301</f>
        <v>0</v>
      </c>
    </row>
    <row r="302" spans="1:26" s="22" customFormat="1" ht="53.25" hidden="1" customHeight="1" x14ac:dyDescent="0.25">
      <c r="A302" s="12">
        <v>900</v>
      </c>
      <c r="B302" s="72"/>
      <c r="C302" s="73"/>
      <c r="D302" s="253" t="s">
        <v>337</v>
      </c>
      <c r="E302" s="134" t="s">
        <v>338</v>
      </c>
      <c r="F302" s="90"/>
      <c r="G302" s="90"/>
      <c r="H302" s="90"/>
      <c r="I302" s="90"/>
      <c r="J302" s="90"/>
      <c r="K302" s="90"/>
      <c r="L302" s="90">
        <f t="shared" si="533"/>
        <v>0</v>
      </c>
      <c r="M302" s="90">
        <f t="shared" si="533"/>
        <v>0</v>
      </c>
      <c r="N302" s="90">
        <f t="shared" si="533"/>
        <v>0</v>
      </c>
      <c r="O302" s="90"/>
      <c r="P302" s="90"/>
      <c r="Q302" s="90"/>
      <c r="R302" s="90">
        <f t="shared" si="546"/>
        <v>0</v>
      </c>
      <c r="S302" s="90">
        <f t="shared" si="547"/>
        <v>0</v>
      </c>
      <c r="T302" s="90">
        <f t="shared" si="548"/>
        <v>0</v>
      </c>
      <c r="U302" s="90"/>
      <c r="V302" s="90"/>
      <c r="W302" s="90"/>
      <c r="X302" s="90">
        <f t="shared" si="549"/>
        <v>0</v>
      </c>
      <c r="Y302" s="90">
        <f t="shared" si="550"/>
        <v>0</v>
      </c>
      <c r="Z302" s="90">
        <f t="shared" si="551"/>
        <v>0</v>
      </c>
    </row>
    <row r="303" spans="1:26" s="2" customFormat="1" ht="38.25" hidden="1" customHeight="1" x14ac:dyDescent="0.25">
      <c r="A303" s="12"/>
      <c r="B303" s="72"/>
      <c r="C303" s="73"/>
      <c r="D303" s="253" t="s">
        <v>342</v>
      </c>
      <c r="E303" s="134" t="s">
        <v>341</v>
      </c>
      <c r="F303" s="90"/>
      <c r="G303" s="90"/>
      <c r="H303" s="90"/>
      <c r="I303" s="90"/>
      <c r="J303" s="90"/>
      <c r="K303" s="90"/>
      <c r="L303" s="90">
        <f t="shared" si="533"/>
        <v>0</v>
      </c>
      <c r="M303" s="90">
        <f t="shared" si="533"/>
        <v>0</v>
      </c>
      <c r="N303" s="90">
        <f t="shared" si="533"/>
        <v>0</v>
      </c>
      <c r="O303" s="90"/>
      <c r="P303" s="90"/>
      <c r="Q303" s="90"/>
      <c r="R303" s="90">
        <f t="shared" si="546"/>
        <v>0</v>
      </c>
      <c r="S303" s="90">
        <f t="shared" si="547"/>
        <v>0</v>
      </c>
      <c r="T303" s="90">
        <f t="shared" si="548"/>
        <v>0</v>
      </c>
      <c r="U303" s="90"/>
      <c r="V303" s="90"/>
      <c r="W303" s="90"/>
      <c r="X303" s="90">
        <f t="shared" si="549"/>
        <v>0</v>
      </c>
      <c r="Y303" s="90">
        <f t="shared" si="550"/>
        <v>0</v>
      </c>
      <c r="Z303" s="90">
        <f t="shared" si="551"/>
        <v>0</v>
      </c>
    </row>
    <row r="304" spans="1:26" s="2" customFormat="1" ht="38.25" hidden="1" customHeight="1" x14ac:dyDescent="0.25">
      <c r="A304" s="12"/>
      <c r="B304" s="72"/>
      <c r="C304" s="73"/>
      <c r="D304" s="253" t="s">
        <v>368</v>
      </c>
      <c r="E304" s="134" t="s">
        <v>369</v>
      </c>
      <c r="F304" s="90"/>
      <c r="G304" s="90"/>
      <c r="H304" s="90"/>
      <c r="I304" s="90"/>
      <c r="J304" s="90"/>
      <c r="K304" s="90"/>
      <c r="L304" s="90">
        <f t="shared" si="533"/>
        <v>0</v>
      </c>
      <c r="M304" s="90">
        <f t="shared" si="533"/>
        <v>0</v>
      </c>
      <c r="N304" s="90">
        <f t="shared" si="533"/>
        <v>0</v>
      </c>
      <c r="O304" s="90"/>
      <c r="P304" s="90"/>
      <c r="Q304" s="90"/>
      <c r="R304" s="90">
        <f t="shared" si="546"/>
        <v>0</v>
      </c>
      <c r="S304" s="90">
        <f t="shared" si="547"/>
        <v>0</v>
      </c>
      <c r="T304" s="90">
        <f t="shared" si="548"/>
        <v>0</v>
      </c>
      <c r="U304" s="90"/>
      <c r="V304" s="90"/>
      <c r="W304" s="90"/>
      <c r="X304" s="90">
        <f t="shared" si="549"/>
        <v>0</v>
      </c>
      <c r="Y304" s="90">
        <f t="shared" si="550"/>
        <v>0</v>
      </c>
      <c r="Z304" s="90">
        <f t="shared" si="551"/>
        <v>0</v>
      </c>
    </row>
    <row r="305" spans="1:26" s="132" customFormat="1" ht="22.5" hidden="1" customHeight="1" x14ac:dyDescent="0.25">
      <c r="A305" s="12"/>
      <c r="B305" s="72"/>
      <c r="C305" s="73"/>
      <c r="D305" s="245" t="s">
        <v>334</v>
      </c>
      <c r="E305" s="193" t="s">
        <v>279</v>
      </c>
      <c r="F305" s="175">
        <f t="shared" ref="F305:N305" si="552">F306+F307</f>
        <v>407.9</v>
      </c>
      <c r="G305" s="175">
        <f t="shared" si="552"/>
        <v>0</v>
      </c>
      <c r="H305" s="175">
        <f t="shared" si="552"/>
        <v>0</v>
      </c>
      <c r="I305" s="175">
        <f t="shared" si="552"/>
        <v>0</v>
      </c>
      <c r="J305" s="175">
        <f t="shared" si="552"/>
        <v>0</v>
      </c>
      <c r="K305" s="175">
        <f t="shared" si="552"/>
        <v>0</v>
      </c>
      <c r="L305" s="187">
        <f t="shared" si="552"/>
        <v>407.9</v>
      </c>
      <c r="M305" s="187">
        <f t="shared" si="552"/>
        <v>0</v>
      </c>
      <c r="N305" s="187">
        <f t="shared" si="552"/>
        <v>0</v>
      </c>
      <c r="O305" s="187">
        <f t="shared" ref="O305:T305" si="553">O306+O307</f>
        <v>0</v>
      </c>
      <c r="P305" s="187">
        <f t="shared" si="553"/>
        <v>0</v>
      </c>
      <c r="Q305" s="187">
        <f t="shared" si="553"/>
        <v>0</v>
      </c>
      <c r="R305" s="187">
        <f t="shared" si="553"/>
        <v>407.9</v>
      </c>
      <c r="S305" s="187">
        <f t="shared" si="553"/>
        <v>0</v>
      </c>
      <c r="T305" s="187">
        <f t="shared" si="553"/>
        <v>0</v>
      </c>
      <c r="U305" s="187">
        <f t="shared" ref="U305:Z305" si="554">U306+U307</f>
        <v>0</v>
      </c>
      <c r="V305" s="187">
        <f t="shared" si="554"/>
        <v>0</v>
      </c>
      <c r="W305" s="187">
        <f t="shared" si="554"/>
        <v>0</v>
      </c>
      <c r="X305" s="187">
        <f t="shared" si="554"/>
        <v>407.9</v>
      </c>
      <c r="Y305" s="187">
        <f t="shared" si="554"/>
        <v>0</v>
      </c>
      <c r="Z305" s="187">
        <f t="shared" si="554"/>
        <v>0</v>
      </c>
    </row>
    <row r="306" spans="1:26" s="132" customFormat="1" ht="37.5" hidden="1" customHeight="1" x14ac:dyDescent="0.25">
      <c r="A306" s="12">
        <v>915</v>
      </c>
      <c r="B306" s="72"/>
      <c r="C306" s="73"/>
      <c r="D306" s="245" t="s">
        <v>335</v>
      </c>
      <c r="E306" s="223" t="s">
        <v>198</v>
      </c>
      <c r="F306" s="90">
        <v>407.9</v>
      </c>
      <c r="G306" s="90">
        <v>0</v>
      </c>
      <c r="H306" s="90">
        <v>0</v>
      </c>
      <c r="I306" s="90"/>
      <c r="J306" s="90"/>
      <c r="K306" s="90"/>
      <c r="L306" s="60">
        <f t="shared" si="533"/>
        <v>407.9</v>
      </c>
      <c r="M306" s="60">
        <f t="shared" si="533"/>
        <v>0</v>
      </c>
      <c r="N306" s="60">
        <f t="shared" si="533"/>
        <v>0</v>
      </c>
      <c r="O306" s="60"/>
      <c r="P306" s="60"/>
      <c r="Q306" s="60"/>
      <c r="R306" s="60">
        <f t="shared" ref="R306:R307" si="555">L306+O306</f>
        <v>407.9</v>
      </c>
      <c r="S306" s="60">
        <f t="shared" ref="S306:S307" si="556">M306+P306</f>
        <v>0</v>
      </c>
      <c r="T306" s="60">
        <f t="shared" ref="T306:T307" si="557">N306+Q306</f>
        <v>0</v>
      </c>
      <c r="U306" s="60"/>
      <c r="V306" s="60"/>
      <c r="W306" s="60"/>
      <c r="X306" s="60">
        <f t="shared" ref="X306:X307" si="558">R306+U306</f>
        <v>407.9</v>
      </c>
      <c r="Y306" s="60">
        <f t="shared" ref="Y306:Y307" si="559">S306+V306</f>
        <v>0</v>
      </c>
      <c r="Z306" s="60">
        <f t="shared" ref="Z306:Z307" si="560">T306+W306</f>
        <v>0</v>
      </c>
    </row>
    <row r="307" spans="1:26" s="136" customFormat="1" ht="39" hidden="1" customHeight="1" x14ac:dyDescent="0.25">
      <c r="A307" s="12">
        <v>915</v>
      </c>
      <c r="B307" s="72"/>
      <c r="C307" s="73"/>
      <c r="D307" s="248" t="s">
        <v>372</v>
      </c>
      <c r="E307" s="135" t="s">
        <v>373</v>
      </c>
      <c r="F307" s="90"/>
      <c r="G307" s="90"/>
      <c r="H307" s="90"/>
      <c r="I307" s="90"/>
      <c r="J307" s="90"/>
      <c r="K307" s="90"/>
      <c r="L307" s="90">
        <f t="shared" si="533"/>
        <v>0</v>
      </c>
      <c r="M307" s="90">
        <f t="shared" si="533"/>
        <v>0</v>
      </c>
      <c r="N307" s="90">
        <f t="shared" si="533"/>
        <v>0</v>
      </c>
      <c r="O307" s="90"/>
      <c r="P307" s="90"/>
      <c r="Q307" s="90"/>
      <c r="R307" s="90">
        <f t="shared" si="555"/>
        <v>0</v>
      </c>
      <c r="S307" s="90">
        <f t="shared" si="556"/>
        <v>0</v>
      </c>
      <c r="T307" s="90">
        <f t="shared" si="557"/>
        <v>0</v>
      </c>
      <c r="U307" s="90"/>
      <c r="V307" s="90"/>
      <c r="W307" s="90"/>
      <c r="X307" s="90">
        <f t="shared" si="558"/>
        <v>0</v>
      </c>
      <c r="Y307" s="90">
        <f t="shared" si="559"/>
        <v>0</v>
      </c>
      <c r="Z307" s="90">
        <f t="shared" si="560"/>
        <v>0</v>
      </c>
    </row>
    <row r="308" spans="1:26" s="22" customFormat="1" ht="28.5" customHeight="1" x14ac:dyDescent="0.25">
      <c r="A308" s="17"/>
      <c r="B308" s="72"/>
      <c r="C308" s="73"/>
      <c r="D308" s="184" t="s">
        <v>280</v>
      </c>
      <c r="E308" s="84" t="s">
        <v>199</v>
      </c>
      <c r="F308" s="175">
        <f>F309</f>
        <v>1180.0999999999999</v>
      </c>
      <c r="G308" s="175">
        <f>G309</f>
        <v>1419.6</v>
      </c>
      <c r="H308" s="175">
        <f>H309</f>
        <v>1818.8999999999999</v>
      </c>
      <c r="I308" s="175">
        <f t="shared" ref="I308:Z308" si="561">I309</f>
        <v>-52</v>
      </c>
      <c r="J308" s="175">
        <f t="shared" si="561"/>
        <v>0</v>
      </c>
      <c r="K308" s="175">
        <f t="shared" si="561"/>
        <v>0</v>
      </c>
      <c r="L308" s="81">
        <f t="shared" si="561"/>
        <v>1128.0999999999999</v>
      </c>
      <c r="M308" s="81">
        <f t="shared" si="561"/>
        <v>1419.6</v>
      </c>
      <c r="N308" s="81">
        <f t="shared" si="561"/>
        <v>1818.8999999999999</v>
      </c>
      <c r="O308" s="81">
        <f t="shared" si="561"/>
        <v>0</v>
      </c>
      <c r="P308" s="81">
        <f t="shared" si="561"/>
        <v>0</v>
      </c>
      <c r="Q308" s="81">
        <f t="shared" si="561"/>
        <v>0</v>
      </c>
      <c r="R308" s="81">
        <f t="shared" si="561"/>
        <v>1128.0999999999999</v>
      </c>
      <c r="S308" s="81">
        <f t="shared" si="561"/>
        <v>1419.6</v>
      </c>
      <c r="T308" s="81">
        <f t="shared" si="561"/>
        <v>1818.8999999999999</v>
      </c>
      <c r="U308" s="81">
        <f t="shared" si="561"/>
        <v>4200</v>
      </c>
      <c r="V308" s="81">
        <f t="shared" si="561"/>
        <v>0</v>
      </c>
      <c r="W308" s="81">
        <f t="shared" si="561"/>
        <v>0</v>
      </c>
      <c r="X308" s="81">
        <f t="shared" si="561"/>
        <v>5328.1</v>
      </c>
      <c r="Y308" s="81">
        <f t="shared" si="561"/>
        <v>1419.6</v>
      </c>
      <c r="Z308" s="81">
        <f t="shared" si="561"/>
        <v>1818.8999999999999</v>
      </c>
    </row>
    <row r="309" spans="1:26" s="22" customFormat="1" ht="22.5" customHeight="1" x14ac:dyDescent="0.25">
      <c r="A309" s="17"/>
      <c r="B309" s="72"/>
      <c r="C309" s="73"/>
      <c r="D309" s="254" t="s">
        <v>468</v>
      </c>
      <c r="E309" s="137" t="s">
        <v>200</v>
      </c>
      <c r="F309" s="90">
        <f>F310+F311+F312+F313</f>
        <v>1180.0999999999999</v>
      </c>
      <c r="G309" s="90">
        <f>G310+G311+G312+G313</f>
        <v>1419.6</v>
      </c>
      <c r="H309" s="90">
        <f>H310+H311+H312+H313</f>
        <v>1818.8999999999999</v>
      </c>
      <c r="I309" s="90">
        <f t="shared" ref="I309:N309" si="562">I310+I311+I312+I313</f>
        <v>-52</v>
      </c>
      <c r="J309" s="90">
        <f t="shared" si="562"/>
        <v>0</v>
      </c>
      <c r="K309" s="90">
        <f t="shared" si="562"/>
        <v>0</v>
      </c>
      <c r="L309" s="56">
        <f>L310+L311+L312+L313</f>
        <v>1128.0999999999999</v>
      </c>
      <c r="M309" s="56">
        <f t="shared" si="562"/>
        <v>1419.6</v>
      </c>
      <c r="N309" s="56">
        <f t="shared" si="562"/>
        <v>1818.8999999999999</v>
      </c>
      <c r="O309" s="56">
        <f t="shared" ref="O309:Q309" si="563">O310+O311+O312+O313</f>
        <v>0</v>
      </c>
      <c r="P309" s="56">
        <f t="shared" si="563"/>
        <v>0</v>
      </c>
      <c r="Q309" s="56">
        <f t="shared" si="563"/>
        <v>0</v>
      </c>
      <c r="R309" s="56">
        <f>R310+R311+R312+R313</f>
        <v>1128.0999999999999</v>
      </c>
      <c r="S309" s="56">
        <f t="shared" ref="S309:W309" si="564">S310+S311+S312+S313</f>
        <v>1419.6</v>
      </c>
      <c r="T309" s="56">
        <f t="shared" si="564"/>
        <v>1818.8999999999999</v>
      </c>
      <c r="U309" s="56">
        <f t="shared" si="564"/>
        <v>4200</v>
      </c>
      <c r="V309" s="56">
        <f t="shared" si="564"/>
        <v>0</v>
      </c>
      <c r="W309" s="56">
        <f t="shared" si="564"/>
        <v>0</v>
      </c>
      <c r="X309" s="56">
        <f>X310+X311+X312+X313</f>
        <v>5328.1</v>
      </c>
      <c r="Y309" s="56">
        <f t="shared" ref="Y309:Z309" si="565">Y310+Y311+Y312+Y313</f>
        <v>1419.6</v>
      </c>
      <c r="Z309" s="56">
        <f t="shared" si="565"/>
        <v>1818.8999999999999</v>
      </c>
    </row>
    <row r="310" spans="1:26" s="22" customFormat="1" ht="32.25" customHeight="1" x14ac:dyDescent="0.25">
      <c r="A310" s="209">
        <v>955</v>
      </c>
      <c r="B310" s="210"/>
      <c r="C310" s="211"/>
      <c r="D310" s="254" t="s">
        <v>419</v>
      </c>
      <c r="E310" s="137" t="s">
        <v>200</v>
      </c>
      <c r="F310" s="56"/>
      <c r="G310" s="56"/>
      <c r="H310" s="56"/>
      <c r="I310" s="56"/>
      <c r="J310" s="56"/>
      <c r="K310" s="56"/>
      <c r="L310" s="56">
        <f t="shared" si="533"/>
        <v>0</v>
      </c>
      <c r="M310" s="56">
        <f t="shared" si="533"/>
        <v>0</v>
      </c>
      <c r="N310" s="56">
        <f t="shared" si="533"/>
        <v>0</v>
      </c>
      <c r="O310" s="56"/>
      <c r="P310" s="56"/>
      <c r="Q310" s="56"/>
      <c r="R310" s="56">
        <f t="shared" ref="R310:R311" si="566">L310+O310</f>
        <v>0</v>
      </c>
      <c r="S310" s="56">
        <f t="shared" ref="S310:S317" si="567">M310+P310</f>
        <v>0</v>
      </c>
      <c r="T310" s="56">
        <f t="shared" ref="T310:T317" si="568">N310+Q310</f>
        <v>0</v>
      </c>
      <c r="U310" s="56">
        <v>4200</v>
      </c>
      <c r="V310" s="56"/>
      <c r="W310" s="56"/>
      <c r="X310" s="56">
        <f t="shared" ref="X310:X311" si="569">R310+U310</f>
        <v>4200</v>
      </c>
      <c r="Y310" s="56">
        <f t="shared" ref="Y310:Y317" si="570">S310+V310</f>
        <v>0</v>
      </c>
      <c r="Z310" s="56">
        <f t="shared" ref="Z310:Z317" si="571">T310+W310</f>
        <v>0</v>
      </c>
    </row>
    <row r="311" spans="1:26" s="22" customFormat="1" ht="32.25" hidden="1" customHeight="1" x14ac:dyDescent="0.25">
      <c r="A311" s="12">
        <v>900</v>
      </c>
      <c r="B311" s="72"/>
      <c r="C311" s="73"/>
      <c r="D311" s="247" t="s">
        <v>419</v>
      </c>
      <c r="E311" s="138" t="s">
        <v>200</v>
      </c>
      <c r="F311" s="90"/>
      <c r="G311" s="90"/>
      <c r="H311" s="90"/>
      <c r="I311" s="90"/>
      <c r="J311" s="90"/>
      <c r="K311" s="90"/>
      <c r="L311" s="90">
        <f t="shared" si="533"/>
        <v>0</v>
      </c>
      <c r="M311" s="90">
        <f t="shared" si="533"/>
        <v>0</v>
      </c>
      <c r="N311" s="90">
        <f t="shared" si="533"/>
        <v>0</v>
      </c>
      <c r="O311" s="90"/>
      <c r="P311" s="90"/>
      <c r="Q311" s="90"/>
      <c r="R311" s="90">
        <f t="shared" si="566"/>
        <v>0</v>
      </c>
      <c r="S311" s="90">
        <f t="shared" si="567"/>
        <v>0</v>
      </c>
      <c r="T311" s="90">
        <f t="shared" si="568"/>
        <v>0</v>
      </c>
      <c r="U311" s="90"/>
      <c r="V311" s="90"/>
      <c r="W311" s="90"/>
      <c r="X311" s="90">
        <f t="shared" si="569"/>
        <v>0</v>
      </c>
      <c r="Y311" s="90">
        <f t="shared" si="570"/>
        <v>0</v>
      </c>
      <c r="Z311" s="90">
        <f t="shared" si="571"/>
        <v>0</v>
      </c>
    </row>
    <row r="312" spans="1:26" s="139" customFormat="1" ht="27" customHeight="1" x14ac:dyDescent="0.25">
      <c r="A312" s="12">
        <v>919</v>
      </c>
      <c r="B312" s="72"/>
      <c r="C312" s="73"/>
      <c r="D312" s="254" t="s">
        <v>417</v>
      </c>
      <c r="E312" s="137" t="s">
        <v>200</v>
      </c>
      <c r="F312" s="90">
        <v>631.79999999999995</v>
      </c>
      <c r="G312" s="90">
        <v>871.3</v>
      </c>
      <c r="H312" s="90">
        <v>1270.5999999999999</v>
      </c>
      <c r="I312" s="90">
        <v>-52</v>
      </c>
      <c r="J312" s="90"/>
      <c r="K312" s="90"/>
      <c r="L312" s="56">
        <f>F312+I312</f>
        <v>579.79999999999995</v>
      </c>
      <c r="M312" s="56">
        <f t="shared" si="533"/>
        <v>871.3</v>
      </c>
      <c r="N312" s="56">
        <f t="shared" si="533"/>
        <v>1270.5999999999999</v>
      </c>
      <c r="O312" s="56"/>
      <c r="P312" s="56"/>
      <c r="Q312" s="56"/>
      <c r="R312" s="56">
        <f>L312+O312</f>
        <v>579.79999999999995</v>
      </c>
      <c r="S312" s="56">
        <f t="shared" si="567"/>
        <v>871.3</v>
      </c>
      <c r="T312" s="56">
        <f t="shared" si="568"/>
        <v>1270.5999999999999</v>
      </c>
      <c r="U312" s="56"/>
      <c r="V312" s="56"/>
      <c r="W312" s="56"/>
      <c r="X312" s="56">
        <f>R312+U312</f>
        <v>579.79999999999995</v>
      </c>
      <c r="Y312" s="56">
        <f t="shared" si="570"/>
        <v>871.3</v>
      </c>
      <c r="Z312" s="56">
        <f t="shared" si="571"/>
        <v>1270.5999999999999</v>
      </c>
    </row>
    <row r="313" spans="1:26" s="139" customFormat="1" ht="24.75" customHeight="1" x14ac:dyDescent="0.25">
      <c r="A313" s="12">
        <v>911</v>
      </c>
      <c r="B313" s="72"/>
      <c r="C313" s="73"/>
      <c r="D313" s="254" t="s">
        <v>419</v>
      </c>
      <c r="E313" s="137" t="s">
        <v>200</v>
      </c>
      <c r="F313" s="90">
        <v>548.29999999999995</v>
      </c>
      <c r="G313" s="90">
        <v>548.29999999999995</v>
      </c>
      <c r="H313" s="90">
        <v>548.29999999999995</v>
      </c>
      <c r="I313" s="90"/>
      <c r="J313" s="90"/>
      <c r="K313" s="90"/>
      <c r="L313" s="56">
        <f>F313+I313</f>
        <v>548.29999999999995</v>
      </c>
      <c r="M313" s="56">
        <f t="shared" si="533"/>
        <v>548.29999999999995</v>
      </c>
      <c r="N313" s="56">
        <f t="shared" si="533"/>
        <v>548.29999999999995</v>
      </c>
      <c r="O313" s="56"/>
      <c r="P313" s="56"/>
      <c r="Q313" s="56"/>
      <c r="R313" s="56">
        <f>L313+O313</f>
        <v>548.29999999999995</v>
      </c>
      <c r="S313" s="56">
        <f t="shared" si="567"/>
        <v>548.29999999999995</v>
      </c>
      <c r="T313" s="56">
        <f t="shared" si="568"/>
        <v>548.29999999999995</v>
      </c>
      <c r="U313" s="56"/>
      <c r="V313" s="56"/>
      <c r="W313" s="56"/>
      <c r="X313" s="56">
        <f>R313+U313</f>
        <v>548.29999999999995</v>
      </c>
      <c r="Y313" s="56">
        <f t="shared" si="570"/>
        <v>548.29999999999995</v>
      </c>
      <c r="Z313" s="56">
        <f t="shared" si="571"/>
        <v>548.29999999999995</v>
      </c>
    </row>
    <row r="314" spans="1:26" s="25" customFormat="1" ht="44.25" hidden="1" customHeight="1" x14ac:dyDescent="0.25">
      <c r="A314" s="12">
        <v>911</v>
      </c>
      <c r="B314" s="72"/>
      <c r="C314" s="73"/>
      <c r="D314" s="122" t="s">
        <v>418</v>
      </c>
      <c r="E314" s="87" t="s">
        <v>577</v>
      </c>
      <c r="F314" s="90"/>
      <c r="G314" s="90"/>
      <c r="H314" s="90"/>
      <c r="I314" s="90"/>
      <c r="J314" s="90"/>
      <c r="K314" s="90"/>
      <c r="L314" s="90">
        <f t="shared" si="533"/>
        <v>0</v>
      </c>
      <c r="M314" s="90">
        <f t="shared" si="533"/>
        <v>0</v>
      </c>
      <c r="N314" s="90">
        <f t="shared" si="533"/>
        <v>0</v>
      </c>
      <c r="O314" s="90"/>
      <c r="P314" s="90"/>
      <c r="Q314" s="90"/>
      <c r="R314" s="90">
        <f t="shared" ref="R314:R317" si="572">L314+O314</f>
        <v>0</v>
      </c>
      <c r="S314" s="90">
        <f t="shared" si="567"/>
        <v>0</v>
      </c>
      <c r="T314" s="90">
        <f t="shared" si="568"/>
        <v>0</v>
      </c>
      <c r="U314" s="90"/>
      <c r="V314" s="90"/>
      <c r="W314" s="90"/>
      <c r="X314" s="90">
        <f t="shared" ref="X314:X317" si="573">R314+U314</f>
        <v>0</v>
      </c>
      <c r="Y314" s="90">
        <f t="shared" si="570"/>
        <v>0</v>
      </c>
      <c r="Z314" s="90">
        <f t="shared" si="571"/>
        <v>0</v>
      </c>
    </row>
    <row r="315" spans="1:26" s="25" customFormat="1" ht="44.25" hidden="1" customHeight="1" x14ac:dyDescent="0.25">
      <c r="A315" s="12"/>
      <c r="B315" s="72"/>
      <c r="C315" s="73"/>
      <c r="D315" s="140" t="s">
        <v>222</v>
      </c>
      <c r="E315" s="141" t="s">
        <v>469</v>
      </c>
      <c r="F315" s="90"/>
      <c r="G315" s="90"/>
      <c r="H315" s="90"/>
      <c r="I315" s="90"/>
      <c r="J315" s="90"/>
      <c r="K315" s="90"/>
      <c r="L315" s="90">
        <f t="shared" si="533"/>
        <v>0</v>
      </c>
      <c r="M315" s="90">
        <f t="shared" si="533"/>
        <v>0</v>
      </c>
      <c r="N315" s="90">
        <f t="shared" si="533"/>
        <v>0</v>
      </c>
      <c r="O315" s="90"/>
      <c r="P315" s="90"/>
      <c r="Q315" s="90"/>
      <c r="R315" s="90">
        <f t="shared" si="572"/>
        <v>0</v>
      </c>
      <c r="S315" s="90">
        <f t="shared" si="567"/>
        <v>0</v>
      </c>
      <c r="T315" s="90">
        <f t="shared" si="568"/>
        <v>0</v>
      </c>
      <c r="U315" s="90"/>
      <c r="V315" s="90"/>
      <c r="W315" s="90"/>
      <c r="X315" s="90">
        <f t="shared" si="573"/>
        <v>0</v>
      </c>
      <c r="Y315" s="90">
        <f t="shared" si="570"/>
        <v>0</v>
      </c>
      <c r="Z315" s="90">
        <f t="shared" si="571"/>
        <v>0</v>
      </c>
    </row>
    <row r="316" spans="1:26" s="21" customFormat="1" ht="24.75" customHeight="1" x14ac:dyDescent="0.35">
      <c r="A316" s="26"/>
      <c r="B316" s="79"/>
      <c r="C316" s="80"/>
      <c r="D316" s="119"/>
      <c r="E316" s="120" t="s">
        <v>201</v>
      </c>
      <c r="F316" s="175">
        <f t="shared" ref="F316:K316" si="574">F213+F214</f>
        <v>3979364</v>
      </c>
      <c r="G316" s="175">
        <f t="shared" si="574"/>
        <v>3810458.8</v>
      </c>
      <c r="H316" s="175">
        <f t="shared" si="574"/>
        <v>2737906</v>
      </c>
      <c r="I316" s="175">
        <f t="shared" si="574"/>
        <v>326350.09999999998</v>
      </c>
      <c r="J316" s="175">
        <f t="shared" si="574"/>
        <v>196225.59999999998</v>
      </c>
      <c r="K316" s="175">
        <f t="shared" si="574"/>
        <v>88832</v>
      </c>
      <c r="L316" s="81">
        <f t="shared" si="533"/>
        <v>4305714.0999999996</v>
      </c>
      <c r="M316" s="81">
        <f t="shared" si="533"/>
        <v>4006684.4</v>
      </c>
      <c r="N316" s="81">
        <f t="shared" si="533"/>
        <v>2826738</v>
      </c>
      <c r="O316" s="81">
        <f>O213+O214</f>
        <v>285186.4231999999</v>
      </c>
      <c r="P316" s="81">
        <f>P213+P214</f>
        <v>193454.75695999997</v>
      </c>
      <c r="Q316" s="81">
        <f>Q213+Q214</f>
        <v>17374</v>
      </c>
      <c r="R316" s="81">
        <f t="shared" si="572"/>
        <v>4590900.5231999997</v>
      </c>
      <c r="S316" s="81">
        <f t="shared" si="567"/>
        <v>4200139.1569600003</v>
      </c>
      <c r="T316" s="81">
        <f t="shared" si="568"/>
        <v>2844112</v>
      </c>
      <c r="U316" s="81">
        <f>U213+U214</f>
        <v>4200</v>
      </c>
      <c r="V316" s="81">
        <f>V213+V214</f>
        <v>0</v>
      </c>
      <c r="W316" s="81">
        <f>W213+W214</f>
        <v>0</v>
      </c>
      <c r="X316" s="81">
        <f t="shared" si="573"/>
        <v>4595100.5231999997</v>
      </c>
      <c r="Y316" s="81">
        <f t="shared" si="570"/>
        <v>4200139.1569600003</v>
      </c>
      <c r="Z316" s="81">
        <f t="shared" si="571"/>
        <v>2844112</v>
      </c>
    </row>
    <row r="317" spans="1:26" s="2" customFormat="1" ht="24.75" customHeight="1" x14ac:dyDescent="0.25">
      <c r="A317" s="27"/>
      <c r="B317" s="142"/>
      <c r="C317" s="143"/>
      <c r="D317" s="144" t="s">
        <v>103</v>
      </c>
      <c r="E317" s="120" t="s">
        <v>281</v>
      </c>
      <c r="F317" s="175">
        <f t="shared" ref="F317:K317" si="575">F213+F305+F308</f>
        <v>666836</v>
      </c>
      <c r="G317" s="175">
        <f t="shared" si="575"/>
        <v>687481.6</v>
      </c>
      <c r="H317" s="175">
        <f t="shared" si="575"/>
        <v>711071.9</v>
      </c>
      <c r="I317" s="175">
        <f t="shared" si="575"/>
        <v>-52</v>
      </c>
      <c r="J317" s="175">
        <f t="shared" si="575"/>
        <v>0</v>
      </c>
      <c r="K317" s="175">
        <f t="shared" si="575"/>
        <v>0</v>
      </c>
      <c r="L317" s="81">
        <f t="shared" si="533"/>
        <v>666784</v>
      </c>
      <c r="M317" s="81">
        <f t="shared" si="533"/>
        <v>687481.6</v>
      </c>
      <c r="N317" s="81">
        <f t="shared" si="533"/>
        <v>711071.9</v>
      </c>
      <c r="O317" s="81">
        <f>O213+O305+O308</f>
        <v>282.5</v>
      </c>
      <c r="P317" s="81">
        <f>P213+P305+P308</f>
        <v>0</v>
      </c>
      <c r="Q317" s="81">
        <f>Q213+Q305+Q308</f>
        <v>0</v>
      </c>
      <c r="R317" s="81">
        <f t="shared" si="572"/>
        <v>667066.5</v>
      </c>
      <c r="S317" s="81">
        <f t="shared" si="567"/>
        <v>687481.6</v>
      </c>
      <c r="T317" s="81">
        <f t="shared" si="568"/>
        <v>711071.9</v>
      </c>
      <c r="U317" s="81">
        <f>U213+U305+U308</f>
        <v>4200</v>
      </c>
      <c r="V317" s="81">
        <f>V213+V305+V308</f>
        <v>0</v>
      </c>
      <c r="W317" s="81">
        <f>W213+W305+W308</f>
        <v>0</v>
      </c>
      <c r="X317" s="81">
        <f t="shared" si="573"/>
        <v>671266.5</v>
      </c>
      <c r="Y317" s="81">
        <f t="shared" si="570"/>
        <v>687481.6</v>
      </c>
      <c r="Z317" s="81">
        <f t="shared" si="571"/>
        <v>711071.9</v>
      </c>
    </row>
    <row r="318" spans="1:26" ht="18.75" hidden="1" customHeight="1" x14ac:dyDescent="0.25">
      <c r="A318" s="28"/>
      <c r="B318" s="145"/>
      <c r="C318" s="145"/>
      <c r="D318" s="57"/>
      <c r="E318" s="55"/>
    </row>
    <row r="319" spans="1:26" s="1" customFormat="1" ht="21" hidden="1" customHeight="1" x14ac:dyDescent="0.35">
      <c r="A319" s="29"/>
      <c r="B319" s="146"/>
      <c r="C319" s="146"/>
      <c r="D319" s="30"/>
      <c r="E319" s="31" t="s">
        <v>548</v>
      </c>
      <c r="F319" s="61">
        <f>F111</f>
        <v>3996</v>
      </c>
      <c r="G319" s="61">
        <f>G111</f>
        <v>3996</v>
      </c>
      <c r="H319" s="61">
        <f>H111</f>
        <v>3996</v>
      </c>
    </row>
    <row r="320" spans="1:26" s="1" customFormat="1" ht="21.75" hidden="1" customHeight="1" x14ac:dyDescent="0.35">
      <c r="A320" s="26"/>
      <c r="B320" s="79"/>
      <c r="C320" s="79"/>
      <c r="D320" s="14"/>
      <c r="E320" s="32" t="s">
        <v>542</v>
      </c>
      <c r="F320" s="61">
        <f>F23+F49</f>
        <v>23234</v>
      </c>
      <c r="G320" s="61">
        <f>G23+G49</f>
        <v>24186</v>
      </c>
      <c r="H320" s="61">
        <f>H23+H49</f>
        <v>24648</v>
      </c>
    </row>
    <row r="321" spans="1:20" s="1" customFormat="1" ht="21" hidden="1" customHeight="1" x14ac:dyDescent="0.35">
      <c r="A321" s="26"/>
      <c r="B321" s="79"/>
      <c r="C321" s="79"/>
      <c r="D321" s="14"/>
      <c r="E321" s="33" t="s">
        <v>543</v>
      </c>
      <c r="F321" s="61">
        <f>F102</f>
        <v>1994</v>
      </c>
      <c r="G321" s="61">
        <f>G102</f>
        <v>1994</v>
      </c>
      <c r="H321" s="61">
        <f>H102</f>
        <v>1994</v>
      </c>
    </row>
    <row r="322" spans="1:20" s="1" customFormat="1" ht="21" hidden="1" customHeight="1" x14ac:dyDescent="0.35">
      <c r="A322" s="26"/>
      <c r="B322" s="79"/>
      <c r="C322" s="79"/>
      <c r="D322" s="14"/>
      <c r="E322" s="33" t="s">
        <v>544</v>
      </c>
      <c r="F322" s="61">
        <f>F308</f>
        <v>1180.0999999999999</v>
      </c>
      <c r="G322" s="61">
        <f>G308</f>
        <v>1419.6</v>
      </c>
      <c r="H322" s="61">
        <f>H308</f>
        <v>1818.8999999999999</v>
      </c>
    </row>
    <row r="323" spans="1:20" s="1" customFormat="1" ht="21" hidden="1" customHeight="1" x14ac:dyDescent="0.35">
      <c r="A323" s="26"/>
      <c r="B323" s="79"/>
      <c r="C323" s="79"/>
      <c r="D323" s="14"/>
      <c r="E323" s="33" t="s">
        <v>545</v>
      </c>
      <c r="F323" s="61">
        <f>F305</f>
        <v>407.9</v>
      </c>
      <c r="G323" s="61">
        <f>G305</f>
        <v>0</v>
      </c>
      <c r="H323" s="61">
        <f>H305</f>
        <v>0</v>
      </c>
    </row>
    <row r="324" spans="1:20" s="1" customFormat="1" ht="21" hidden="1" customHeight="1" x14ac:dyDescent="0.35">
      <c r="A324" s="26"/>
      <c r="B324" s="79"/>
      <c r="C324" s="79"/>
      <c r="D324" s="14"/>
      <c r="E324" s="33" t="s">
        <v>286</v>
      </c>
      <c r="F324" s="61">
        <f>F103+F105+F110+F313</f>
        <v>6538.3</v>
      </c>
      <c r="G324" s="61">
        <f>G103+G105+G110+G313</f>
        <v>6538.3</v>
      </c>
      <c r="H324" s="61">
        <f>H103+H105+H110+H313</f>
        <v>6538.3</v>
      </c>
    </row>
    <row r="325" spans="1:20" s="1" customFormat="1" ht="21" hidden="1" customHeight="1" x14ac:dyDescent="0.35">
      <c r="A325" s="26"/>
      <c r="B325" s="79"/>
      <c r="C325" s="79"/>
      <c r="D325" s="14"/>
      <c r="E325" s="33" t="s">
        <v>546</v>
      </c>
      <c r="F325" s="61">
        <f>F81</f>
        <v>18280</v>
      </c>
      <c r="G325" s="61">
        <f>G81</f>
        <v>18280</v>
      </c>
      <c r="H325" s="61">
        <f>H81</f>
        <v>18280</v>
      </c>
    </row>
    <row r="326" spans="1:20" s="1" customFormat="1" ht="21" hidden="1" customHeight="1" x14ac:dyDescent="0.35">
      <c r="A326" s="26"/>
      <c r="B326" s="79"/>
      <c r="C326" s="79"/>
      <c r="D326" s="14"/>
      <c r="E326" s="33" t="s">
        <v>547</v>
      </c>
      <c r="F326" s="61">
        <f>F114</f>
        <v>5872</v>
      </c>
      <c r="G326" s="61">
        <f>G114</f>
        <v>5295</v>
      </c>
      <c r="H326" s="61">
        <f>H114</f>
        <v>5272</v>
      </c>
    </row>
    <row r="327" spans="1:20" s="1" customFormat="1" ht="21" hidden="1" customHeight="1" x14ac:dyDescent="0.35">
      <c r="A327" s="26"/>
      <c r="B327" s="79"/>
      <c r="C327" s="79"/>
      <c r="D327" s="14"/>
      <c r="E327" s="33" t="s">
        <v>284</v>
      </c>
      <c r="F327" s="62">
        <f>F213+F216</f>
        <v>1307501</v>
      </c>
      <c r="G327" s="62">
        <f>G213+G216</f>
        <v>997973</v>
      </c>
      <c r="H327" s="62">
        <f>H213+H216</f>
        <v>994255</v>
      </c>
    </row>
    <row r="328" spans="1:20" s="1" customFormat="1" ht="40.5" hidden="1" customHeight="1" x14ac:dyDescent="0.35">
      <c r="A328" s="26"/>
      <c r="B328" s="79"/>
      <c r="C328" s="79"/>
      <c r="D328" s="14"/>
      <c r="E328" s="34" t="s">
        <v>549</v>
      </c>
      <c r="F328" s="62">
        <f>F327-F319-F326-F320-F216-F325-F321</f>
        <v>611872</v>
      </c>
      <c r="G328" s="62">
        <f>G327-G319-G326-G320-G216-G325-G321</f>
        <v>632311</v>
      </c>
      <c r="H328" s="62">
        <f>H327-H319-H326-H320-H216-H325-H321</f>
        <v>655063</v>
      </c>
    </row>
    <row r="329" spans="1:20" ht="18.75" hidden="1" customHeight="1" x14ac:dyDescent="0.3"/>
    <row r="330" spans="1:20" ht="18.75" hidden="1" customHeight="1" x14ac:dyDescent="0.25">
      <c r="A330" s="12"/>
      <c r="B330" s="126"/>
      <c r="C330" s="126"/>
      <c r="D330" s="35"/>
      <c r="E330" s="36"/>
    </row>
    <row r="331" spans="1:20" s="4" customFormat="1" ht="19.5" hidden="1" customHeight="1" x14ac:dyDescent="0.25">
      <c r="A331" s="37"/>
      <c r="B331" s="147"/>
      <c r="C331" s="147"/>
      <c r="D331" s="38"/>
      <c r="E331" s="39" t="s">
        <v>104</v>
      </c>
      <c r="F331" s="63">
        <f t="shared" ref="F331:T331" si="576">F16+F23+F33+F46+F57</f>
        <v>581154</v>
      </c>
      <c r="G331" s="63">
        <f t="shared" si="576"/>
        <v>602441</v>
      </c>
      <c r="H331" s="63">
        <f t="shared" si="576"/>
        <v>625547</v>
      </c>
      <c r="I331" s="63">
        <f t="shared" si="576"/>
        <v>0</v>
      </c>
      <c r="J331" s="63">
        <f t="shared" si="576"/>
        <v>0</v>
      </c>
      <c r="K331" s="63">
        <f t="shared" si="576"/>
        <v>0</v>
      </c>
      <c r="L331" s="179">
        <f t="shared" si="576"/>
        <v>581154</v>
      </c>
      <c r="M331" s="179">
        <f t="shared" si="576"/>
        <v>602441</v>
      </c>
      <c r="N331" s="179">
        <f t="shared" si="576"/>
        <v>625547</v>
      </c>
      <c r="O331" s="179">
        <f t="shared" si="576"/>
        <v>0</v>
      </c>
      <c r="P331" s="179">
        <f t="shared" si="576"/>
        <v>0</v>
      </c>
      <c r="Q331" s="179">
        <f t="shared" si="576"/>
        <v>0</v>
      </c>
      <c r="R331" s="179">
        <f t="shared" si="576"/>
        <v>581154</v>
      </c>
      <c r="S331" s="179">
        <f t="shared" si="576"/>
        <v>602441</v>
      </c>
      <c r="T331" s="179">
        <f t="shared" si="576"/>
        <v>625547</v>
      </c>
    </row>
    <row r="332" spans="1:20" s="4" customFormat="1" ht="19.5" hidden="1" customHeight="1" x14ac:dyDescent="0.25">
      <c r="A332" s="37"/>
      <c r="B332" s="93"/>
      <c r="C332" s="93"/>
      <c r="D332" s="40"/>
      <c r="E332" s="39" t="s">
        <v>135</v>
      </c>
      <c r="F332" s="63">
        <f t="shared" ref="F332:T332" si="577">F67+F92+F100+F114+F128</f>
        <v>84094</v>
      </c>
      <c r="G332" s="63">
        <f t="shared" si="577"/>
        <v>83621</v>
      </c>
      <c r="H332" s="63">
        <f t="shared" si="577"/>
        <v>83706</v>
      </c>
      <c r="I332" s="63">
        <f t="shared" si="577"/>
        <v>0</v>
      </c>
      <c r="J332" s="63">
        <f t="shared" si="577"/>
        <v>0</v>
      </c>
      <c r="K332" s="63">
        <f t="shared" si="577"/>
        <v>0</v>
      </c>
      <c r="L332" s="179">
        <f t="shared" si="577"/>
        <v>84094</v>
      </c>
      <c r="M332" s="179">
        <f t="shared" si="577"/>
        <v>83621</v>
      </c>
      <c r="N332" s="179">
        <f t="shared" si="577"/>
        <v>83706</v>
      </c>
      <c r="O332" s="179">
        <f t="shared" si="577"/>
        <v>0</v>
      </c>
      <c r="P332" s="179">
        <f t="shared" si="577"/>
        <v>0</v>
      </c>
      <c r="Q332" s="179">
        <f t="shared" si="577"/>
        <v>0</v>
      </c>
      <c r="R332" s="179">
        <f t="shared" si="577"/>
        <v>84094</v>
      </c>
      <c r="S332" s="179">
        <f t="shared" si="577"/>
        <v>83621</v>
      </c>
      <c r="T332" s="179">
        <f t="shared" si="577"/>
        <v>83706</v>
      </c>
    </row>
    <row r="333" spans="1:20" s="4" customFormat="1" ht="19.5" hidden="1" customHeight="1" x14ac:dyDescent="0.25">
      <c r="A333" s="37"/>
      <c r="B333" s="93"/>
      <c r="C333" s="93"/>
      <c r="D333" s="41"/>
      <c r="E333" s="39" t="s">
        <v>216</v>
      </c>
      <c r="F333" s="63">
        <f t="shared" ref="F333:T333" si="578">F17+F23+F33+F46+F57++F67+F92+F100+F114+F128</f>
        <v>665248</v>
      </c>
      <c r="G333" s="63">
        <f t="shared" si="578"/>
        <v>686062</v>
      </c>
      <c r="H333" s="63">
        <f t="shared" si="578"/>
        <v>709253</v>
      </c>
      <c r="I333" s="63">
        <f t="shared" si="578"/>
        <v>0</v>
      </c>
      <c r="J333" s="63">
        <f t="shared" si="578"/>
        <v>0</v>
      </c>
      <c r="K333" s="63">
        <f t="shared" si="578"/>
        <v>0</v>
      </c>
      <c r="L333" s="179">
        <f t="shared" si="578"/>
        <v>665248</v>
      </c>
      <c r="M333" s="179">
        <f t="shared" si="578"/>
        <v>686062</v>
      </c>
      <c r="N333" s="179">
        <f t="shared" si="578"/>
        <v>709253</v>
      </c>
      <c r="O333" s="179">
        <f t="shared" si="578"/>
        <v>0</v>
      </c>
      <c r="P333" s="179">
        <f t="shared" si="578"/>
        <v>0</v>
      </c>
      <c r="Q333" s="179">
        <f t="shared" si="578"/>
        <v>0</v>
      </c>
      <c r="R333" s="179">
        <f t="shared" si="578"/>
        <v>665248</v>
      </c>
      <c r="S333" s="179">
        <f t="shared" si="578"/>
        <v>686062</v>
      </c>
      <c r="T333" s="179">
        <f t="shared" si="578"/>
        <v>709253</v>
      </c>
    </row>
    <row r="334" spans="1:20" ht="19.5" hidden="1" customHeight="1" x14ac:dyDescent="0.35">
      <c r="A334" s="12"/>
      <c r="B334" s="72"/>
      <c r="C334" s="72"/>
      <c r="D334" s="42"/>
      <c r="E334" s="43" t="s">
        <v>208</v>
      </c>
      <c r="F334" s="64">
        <f t="shared" ref="F334:T334" si="579">F14</f>
        <v>287183.33095085819</v>
      </c>
      <c r="G334" s="64">
        <f t="shared" si="579"/>
        <v>296852.5885293344</v>
      </c>
      <c r="H334" s="64">
        <f t="shared" si="579"/>
        <v>307525.39486295107</v>
      </c>
      <c r="I334" s="64">
        <f t="shared" si="579"/>
        <v>0</v>
      </c>
      <c r="J334" s="64">
        <f t="shared" si="579"/>
        <v>0</v>
      </c>
      <c r="K334" s="64">
        <f t="shared" si="579"/>
        <v>0</v>
      </c>
      <c r="L334" s="180">
        <f t="shared" si="579"/>
        <v>287183.33095085819</v>
      </c>
      <c r="M334" s="180">
        <f t="shared" si="579"/>
        <v>296852.5885293344</v>
      </c>
      <c r="N334" s="180">
        <f t="shared" si="579"/>
        <v>307525.39486295107</v>
      </c>
      <c r="O334" s="180">
        <f t="shared" si="579"/>
        <v>0</v>
      </c>
      <c r="P334" s="180">
        <f t="shared" si="579"/>
        <v>0</v>
      </c>
      <c r="Q334" s="180">
        <f t="shared" si="579"/>
        <v>0</v>
      </c>
      <c r="R334" s="180">
        <f t="shared" si="579"/>
        <v>287183.33095085819</v>
      </c>
      <c r="S334" s="180">
        <f t="shared" si="579"/>
        <v>296852.5885293344</v>
      </c>
      <c r="T334" s="180">
        <f t="shared" si="579"/>
        <v>307525.39486295107</v>
      </c>
    </row>
    <row r="335" spans="1:20" ht="18.75" hidden="1" customHeight="1" x14ac:dyDescent="0.25">
      <c r="A335" s="12"/>
      <c r="B335" s="72"/>
      <c r="C335" s="72"/>
      <c r="D335" s="14"/>
      <c r="E335" s="5" t="s">
        <v>213</v>
      </c>
      <c r="F335" s="65">
        <f t="shared" ref="F335:T335" si="580">F213-F334</f>
        <v>378064.66904914181</v>
      </c>
      <c r="G335" s="65">
        <f t="shared" si="580"/>
        <v>389209.4114706656</v>
      </c>
      <c r="H335" s="65">
        <f t="shared" si="580"/>
        <v>401727.60513704893</v>
      </c>
      <c r="I335" s="65">
        <f t="shared" si="580"/>
        <v>0</v>
      </c>
      <c r="J335" s="65">
        <f t="shared" si="580"/>
        <v>0</v>
      </c>
      <c r="K335" s="65">
        <f t="shared" si="580"/>
        <v>0</v>
      </c>
      <c r="L335" s="65">
        <f t="shared" si="580"/>
        <v>378064.66904914181</v>
      </c>
      <c r="M335" s="65">
        <f t="shared" si="580"/>
        <v>389209.4114706656</v>
      </c>
      <c r="N335" s="65">
        <f t="shared" si="580"/>
        <v>401727.60513704893</v>
      </c>
      <c r="O335" s="65">
        <f t="shared" si="580"/>
        <v>282.5</v>
      </c>
      <c r="P335" s="65">
        <f t="shared" si="580"/>
        <v>0</v>
      </c>
      <c r="Q335" s="65">
        <f t="shared" si="580"/>
        <v>0</v>
      </c>
      <c r="R335" s="65">
        <f t="shared" si="580"/>
        <v>378347.16904914181</v>
      </c>
      <c r="S335" s="65">
        <f t="shared" si="580"/>
        <v>389209.4114706656</v>
      </c>
      <c r="T335" s="65">
        <f t="shared" si="580"/>
        <v>401727.60513704893</v>
      </c>
    </row>
    <row r="336" spans="1:20" ht="20.25" hidden="1" customHeight="1" x14ac:dyDescent="0.25">
      <c r="A336" s="44"/>
      <c r="D336" s="45"/>
      <c r="E336" s="46" t="s">
        <v>282</v>
      </c>
      <c r="F336" s="53">
        <v>5</v>
      </c>
      <c r="G336" s="53">
        <v>5</v>
      </c>
      <c r="H336" s="53">
        <v>5</v>
      </c>
      <c r="I336" s="53"/>
      <c r="J336" s="53"/>
      <c r="K336" s="53"/>
      <c r="L336" s="53">
        <v>5</v>
      </c>
      <c r="M336" s="53">
        <v>5</v>
      </c>
      <c r="N336" s="53">
        <v>5</v>
      </c>
      <c r="O336" s="53">
        <v>5</v>
      </c>
      <c r="P336" s="53">
        <v>5</v>
      </c>
      <c r="Q336" s="53">
        <v>5</v>
      </c>
      <c r="R336" s="53">
        <v>5</v>
      </c>
      <c r="S336" s="53">
        <v>5</v>
      </c>
      <c r="T336" s="53">
        <v>5</v>
      </c>
    </row>
    <row r="337" spans="1:26" ht="20.25" hidden="1" customHeight="1" x14ac:dyDescent="0.3">
      <c r="A337" s="44"/>
      <c r="B337" s="148"/>
      <c r="C337" s="148"/>
      <c r="D337" s="47"/>
      <c r="E337" s="48" t="s">
        <v>283</v>
      </c>
      <c r="F337" s="53">
        <f>F335/100*5</f>
        <v>18903.233452457091</v>
      </c>
      <c r="G337" s="53">
        <f t="shared" ref="G337:H337" si="581">G335/100*5</f>
        <v>19460.470573533279</v>
      </c>
      <c r="H337" s="53">
        <f t="shared" si="581"/>
        <v>20086.380256852448</v>
      </c>
      <c r="I337" s="53">
        <f>I335/100*5</f>
        <v>0</v>
      </c>
      <c r="J337" s="53">
        <f t="shared" ref="J337:K337" si="582">J335/100*5</f>
        <v>0</v>
      </c>
      <c r="K337" s="53">
        <f t="shared" si="582"/>
        <v>0</v>
      </c>
      <c r="L337" s="53">
        <f>L335/100*5</f>
        <v>18903.233452457091</v>
      </c>
      <c r="M337" s="53">
        <f t="shared" ref="M337:N337" si="583">M335/100*5</f>
        <v>19460.470573533279</v>
      </c>
      <c r="N337" s="53">
        <f t="shared" si="583"/>
        <v>20086.380256852448</v>
      </c>
      <c r="O337" s="53">
        <f>O335/100*5</f>
        <v>14.125</v>
      </c>
      <c r="P337" s="53">
        <f t="shared" ref="P337:Q337" si="584">P335/100*5</f>
        <v>0</v>
      </c>
      <c r="Q337" s="53">
        <f t="shared" si="584"/>
        <v>0</v>
      </c>
      <c r="R337" s="53">
        <f>R335/100*5</f>
        <v>18917.358452457091</v>
      </c>
      <c r="S337" s="53">
        <f t="shared" ref="S337:T337" si="585">S335/100*5</f>
        <v>19460.470573533279</v>
      </c>
      <c r="T337" s="53">
        <f t="shared" si="585"/>
        <v>20086.380256852448</v>
      </c>
    </row>
    <row r="338" spans="1:26" ht="20.25" hidden="1" customHeight="1" x14ac:dyDescent="0.25">
      <c r="A338" s="44"/>
      <c r="D338" s="45"/>
      <c r="E338" s="149" t="s">
        <v>541</v>
      </c>
      <c r="F338" s="150">
        <f>F335/100*5</f>
        <v>18903.233452457091</v>
      </c>
      <c r="G338" s="150">
        <f t="shared" ref="G338:H338" si="586">G335/100*5</f>
        <v>19460.470573533279</v>
      </c>
      <c r="H338" s="150">
        <f t="shared" si="586"/>
        <v>20086.380256852448</v>
      </c>
      <c r="I338" s="150">
        <f>I335/100*5</f>
        <v>0</v>
      </c>
      <c r="J338" s="150">
        <f t="shared" ref="J338:K338" si="587">J335/100*5</f>
        <v>0</v>
      </c>
      <c r="K338" s="150">
        <f t="shared" si="587"/>
        <v>0</v>
      </c>
      <c r="L338" s="181">
        <f>L335/100*5</f>
        <v>18903.233452457091</v>
      </c>
      <c r="M338" s="181">
        <f t="shared" ref="M338:N338" si="588">M335/100*5</f>
        <v>19460.470573533279</v>
      </c>
      <c r="N338" s="181">
        <f t="shared" si="588"/>
        <v>20086.380256852448</v>
      </c>
      <c r="O338" s="181">
        <f>O335/100*5</f>
        <v>14.125</v>
      </c>
      <c r="P338" s="181">
        <f t="shared" ref="P338:Q338" si="589">P335/100*5</f>
        <v>0</v>
      </c>
      <c r="Q338" s="181">
        <f t="shared" si="589"/>
        <v>0</v>
      </c>
      <c r="R338" s="181">
        <f>R335/100*5</f>
        <v>18917.358452457091</v>
      </c>
      <c r="S338" s="181">
        <f t="shared" ref="S338:T338" si="590">S335/100*5</f>
        <v>19460.470573533279</v>
      </c>
      <c r="T338" s="181">
        <f t="shared" si="590"/>
        <v>20086.380256852448</v>
      </c>
    </row>
    <row r="339" spans="1:26" ht="36" customHeight="1" x14ac:dyDescent="0.3">
      <c r="A339" s="49"/>
      <c r="B339" s="49"/>
      <c r="C339" s="49"/>
      <c r="D339" s="237" t="s">
        <v>550</v>
      </c>
      <c r="E339" s="237"/>
      <c r="F339" s="238" t="s">
        <v>551</v>
      </c>
      <c r="G339" s="238"/>
      <c r="H339" s="151"/>
      <c r="M339" s="237" t="s">
        <v>551</v>
      </c>
      <c r="N339" s="237"/>
      <c r="T339" s="183" t="s">
        <v>591</v>
      </c>
      <c r="Y339" s="255" t="s">
        <v>591</v>
      </c>
      <c r="Z339" s="255"/>
    </row>
    <row r="340" spans="1:26" ht="12" customHeight="1" x14ac:dyDescent="0.3">
      <c r="A340" s="49"/>
      <c r="B340" s="49"/>
      <c r="C340" s="49"/>
      <c r="D340" s="152"/>
      <c r="E340" s="153"/>
      <c r="F340" s="151"/>
      <c r="G340" s="151"/>
      <c r="H340" s="151"/>
    </row>
    <row r="341" spans="1:26" ht="26.25" customHeight="1" x14ac:dyDescent="0.3">
      <c r="A341" s="49"/>
      <c r="B341" s="49"/>
      <c r="C341" s="49"/>
      <c r="D341" s="152"/>
      <c r="E341" s="153"/>
      <c r="F341" s="151"/>
      <c r="G341" s="151"/>
      <c r="H341" s="151"/>
    </row>
  </sheetData>
  <mergeCells count="39">
    <mergeCell ref="D4:T4"/>
    <mergeCell ref="D3:T3"/>
    <mergeCell ref="E6:T6"/>
    <mergeCell ref="D2:Z2"/>
    <mergeCell ref="Y339:Z339"/>
    <mergeCell ref="M339:N339"/>
    <mergeCell ref="D339:E339"/>
    <mergeCell ref="F339:G339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F12:H12"/>
    <mergeCell ref="O10:O11"/>
    <mergeCell ref="P10:P11"/>
    <mergeCell ref="Q10:Q11"/>
    <mergeCell ref="S10:S11"/>
    <mergeCell ref="R10:R11"/>
    <mergeCell ref="Z10:Z11"/>
    <mergeCell ref="Y1:Z1"/>
    <mergeCell ref="U3:Z3"/>
    <mergeCell ref="Y4:Z4"/>
    <mergeCell ref="Y6:Z6"/>
    <mergeCell ref="D7:Z7"/>
    <mergeCell ref="D5:Z5"/>
    <mergeCell ref="U10:U11"/>
    <mergeCell ref="V10:V11"/>
    <mergeCell ref="W10:W11"/>
    <mergeCell ref="X10:X11"/>
    <mergeCell ref="Y10:Y11"/>
    <mergeCell ref="T10:T11"/>
    <mergeCell ref="D1:T1"/>
  </mergeCells>
  <pageMargins left="1.1811023622047245" right="0.55118110236220474" top="0.78740157480314965" bottom="0.78740157480314965" header="0.15748031496062992" footer="0.11811023622047245"/>
  <pageSetup paperSize="9" scale="52" fitToHeight="15" orientation="portrait" r:id="rId1"/>
  <headerFooter>
    <oddHeader>&amp;C&amp;P</oddHeader>
  </headerFooter>
  <rowBreaks count="2" manualBreakCount="2">
    <brk id="285" max="16383" man="1"/>
    <brk id="340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май 2022-2024</vt:lpstr>
      <vt:lpstr>'май 2022-2024'!Заголовки_для_печати</vt:lpstr>
      <vt:lpstr>'май 2022-2024'!Область_печати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2022-05-12T08:29:08Z</dcterms:modified>
</cp:coreProperties>
</file>