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9440" windowHeight="11610"/>
  </bookViews>
  <sheets>
    <sheet name="октябрь 2022 " sheetId="48" r:id="rId1"/>
  </sheets>
  <definedNames>
    <definedName name="_xlnm.Print_Titles" localSheetId="0">'октябрь 2022 '!$18:$18</definedName>
    <definedName name="_xlnm.Print_Area" localSheetId="0">'октябрь 2022 '!$A$1:$AL$352</definedName>
  </definedNames>
  <calcPr calcId="152511"/>
</workbook>
</file>

<file path=xl/calcChain.xml><?xml version="1.0" encoding="utf-8"?>
<calcChain xmlns="http://schemas.openxmlformats.org/spreadsheetml/2006/main">
  <c r="AF232" i="48" l="1"/>
  <c r="AL232" i="48" s="1"/>
  <c r="AG231" i="48" l="1"/>
  <c r="AG232" i="48"/>
  <c r="AL109" i="48" l="1"/>
  <c r="AK109" i="48"/>
  <c r="AJ109" i="48"/>
  <c r="AH108" i="48"/>
  <c r="AH107" i="48" s="1"/>
  <c r="AI108" i="48"/>
  <c r="AI107" i="48" s="1"/>
  <c r="AG108" i="48"/>
  <c r="AG107" i="48" s="1"/>
  <c r="AJ232" i="48" l="1"/>
  <c r="AL233" i="48" l="1"/>
  <c r="AG302" i="48" l="1"/>
  <c r="AG303" i="48"/>
  <c r="AG274" i="48" s="1"/>
  <c r="AG260" i="48" s="1"/>
  <c r="AL303" i="48"/>
  <c r="AK303" i="48"/>
  <c r="M281" i="48"/>
  <c r="AL277" i="48"/>
  <c r="AK277" i="48"/>
  <c r="AJ277" i="48"/>
  <c r="AL253" i="48"/>
  <c r="AK253" i="48"/>
  <c r="AJ253" i="48"/>
  <c r="AJ231" i="48"/>
  <c r="AL231" i="48"/>
  <c r="AK231" i="48"/>
  <c r="AG129" i="48"/>
  <c r="AI320" i="48"/>
  <c r="AI319" i="48" s="1"/>
  <c r="AH320" i="48"/>
  <c r="AH319" i="48" s="1"/>
  <c r="AG320" i="48"/>
  <c r="AG319" i="48" s="1"/>
  <c r="AI316" i="48"/>
  <c r="AH316" i="48"/>
  <c r="AG316" i="48"/>
  <c r="AI311" i="48"/>
  <c r="AI307" i="48" s="1"/>
  <c r="AH311" i="48"/>
  <c r="AH307" i="48" s="1"/>
  <c r="AG311" i="48"/>
  <c r="AG307" i="48" s="1"/>
  <c r="AI274" i="48"/>
  <c r="AI260" i="48" s="1"/>
  <c r="AH274" i="48"/>
  <c r="AH260" i="48" s="1"/>
  <c r="AI244" i="48"/>
  <c r="AH244" i="48"/>
  <c r="AI228" i="48"/>
  <c r="AH228" i="48"/>
  <c r="AG228" i="48"/>
  <c r="AI227" i="48"/>
  <c r="AI224" i="48"/>
  <c r="AI223" i="48" s="1"/>
  <c r="AH224" i="48"/>
  <c r="AG224" i="48"/>
  <c r="AH223" i="48"/>
  <c r="AI215" i="48"/>
  <c r="AH215" i="48"/>
  <c r="AG215" i="48"/>
  <c r="AI212" i="48"/>
  <c r="AI211" i="48" s="1"/>
  <c r="AH212" i="48"/>
  <c r="AG212" i="48"/>
  <c r="AG211" i="48" s="1"/>
  <c r="AI206" i="48"/>
  <c r="AI203" i="48" s="1"/>
  <c r="AH206" i="48"/>
  <c r="AH203" i="48" s="1"/>
  <c r="AG206" i="48"/>
  <c r="AG203" i="48"/>
  <c r="AI201" i="48"/>
  <c r="AH201" i="48"/>
  <c r="AG201" i="48"/>
  <c r="AI199" i="48"/>
  <c r="AH199" i="48"/>
  <c r="AG199" i="48"/>
  <c r="AI191" i="48"/>
  <c r="AI190" i="48" s="1"/>
  <c r="AH191" i="48"/>
  <c r="AH190" i="48" s="1"/>
  <c r="AG191" i="48"/>
  <c r="AG190" i="48" s="1"/>
  <c r="AI182" i="48"/>
  <c r="AI181" i="48" s="1"/>
  <c r="AH182" i="48"/>
  <c r="AH181" i="48" s="1"/>
  <c r="AG182" i="48"/>
  <c r="AG181" i="48" s="1"/>
  <c r="AI177" i="48"/>
  <c r="AI176" i="48" s="1"/>
  <c r="AH177" i="48"/>
  <c r="AH176" i="48" s="1"/>
  <c r="AG177" i="48"/>
  <c r="AG176" i="48" s="1"/>
  <c r="AI170" i="48"/>
  <c r="AH170" i="48"/>
  <c r="AG170" i="48"/>
  <c r="AI166" i="48"/>
  <c r="AI165" i="48" s="1"/>
  <c r="AH166" i="48"/>
  <c r="AH165" i="48" s="1"/>
  <c r="AG166" i="48"/>
  <c r="AG165" i="48" s="1"/>
  <c r="AI161" i="48"/>
  <c r="AH161" i="48"/>
  <c r="AG161" i="48"/>
  <c r="AI158" i="48"/>
  <c r="AH158" i="48"/>
  <c r="AG158" i="48"/>
  <c r="AI151" i="48"/>
  <c r="AI150" i="48" s="1"/>
  <c r="AH151" i="48"/>
  <c r="AH150" i="48" s="1"/>
  <c r="AG151" i="48"/>
  <c r="AG150" i="48" s="1"/>
  <c r="AI143" i="48"/>
  <c r="AI142" i="48" s="1"/>
  <c r="AH143" i="48"/>
  <c r="AH142" i="48" s="1"/>
  <c r="AG143" i="48"/>
  <c r="AG142" i="48" s="1"/>
  <c r="AI138" i="48"/>
  <c r="AI137" i="48" s="1"/>
  <c r="AH138" i="48"/>
  <c r="AH137" i="48" s="1"/>
  <c r="AG138" i="48"/>
  <c r="AG137" i="48" s="1"/>
  <c r="AI133" i="48"/>
  <c r="AI132" i="48" s="1"/>
  <c r="AH133" i="48"/>
  <c r="AH132" i="48" s="1"/>
  <c r="AG133" i="48"/>
  <c r="AG132" i="48" s="1"/>
  <c r="AI129" i="48"/>
  <c r="AI127" i="48" s="1"/>
  <c r="AI126" i="48" s="1"/>
  <c r="AH129" i="48"/>
  <c r="AH127" i="48" s="1"/>
  <c r="AH126" i="48" s="1"/>
  <c r="AG127" i="48"/>
  <c r="AG126" i="48" s="1"/>
  <c r="AI123" i="48"/>
  <c r="AI122" i="48" s="1"/>
  <c r="AH123" i="48"/>
  <c r="AH122" i="48" s="1"/>
  <c r="AG123" i="48"/>
  <c r="AG122" i="48"/>
  <c r="AI117" i="48"/>
  <c r="AH117" i="48"/>
  <c r="AG117" i="48"/>
  <c r="AI114" i="48"/>
  <c r="AI113" i="48" s="1"/>
  <c r="AI106" i="48" s="1"/>
  <c r="AH114" i="48"/>
  <c r="AG114" i="48"/>
  <c r="AI103" i="48"/>
  <c r="AI99" i="48" s="1"/>
  <c r="AI98" i="48" s="1"/>
  <c r="AH103" i="48"/>
  <c r="AH99" i="48" s="1"/>
  <c r="AH98" i="48" s="1"/>
  <c r="AG103" i="48"/>
  <c r="AG99" i="48" s="1"/>
  <c r="AG98" i="48" s="1"/>
  <c r="AI95" i="48"/>
  <c r="AI94" i="48" s="1"/>
  <c r="AH95" i="48"/>
  <c r="AH94" i="48" s="1"/>
  <c r="AG94" i="48"/>
  <c r="AI92" i="48"/>
  <c r="AI91" i="48" s="1"/>
  <c r="AH92" i="48"/>
  <c r="AH91" i="48" s="1"/>
  <c r="AG92" i="48"/>
  <c r="AG91" i="48" s="1"/>
  <c r="AI88" i="48"/>
  <c r="AI87" i="48" s="1"/>
  <c r="AH88" i="48"/>
  <c r="AG88" i="48"/>
  <c r="AH87" i="48"/>
  <c r="AG87" i="48"/>
  <c r="AI85" i="48"/>
  <c r="AI84" i="48" s="1"/>
  <c r="AH85" i="48"/>
  <c r="AH84" i="48" s="1"/>
  <c r="AG85" i="48"/>
  <c r="AG84" i="48" s="1"/>
  <c r="AI82" i="48"/>
  <c r="AI81" i="48" s="1"/>
  <c r="AH82" i="48"/>
  <c r="AH81" i="48" s="1"/>
  <c r="AG82" i="48"/>
  <c r="AG81" i="48" s="1"/>
  <c r="AI78" i="48"/>
  <c r="AI77" i="48" s="1"/>
  <c r="AH78" i="48"/>
  <c r="AH77" i="48" s="1"/>
  <c r="AG78" i="48"/>
  <c r="AG77" i="48"/>
  <c r="AI70" i="48"/>
  <c r="AH70" i="48"/>
  <c r="AG70" i="48"/>
  <c r="AI68" i="48"/>
  <c r="AH68" i="48"/>
  <c r="AH67" i="48" s="1"/>
  <c r="AG68" i="48"/>
  <c r="AI64" i="48"/>
  <c r="AH64" i="48"/>
  <c r="AH63" i="48" s="1"/>
  <c r="AG64" i="48"/>
  <c r="AI61" i="48"/>
  <c r="AH61" i="48"/>
  <c r="AG61" i="48"/>
  <c r="AI59" i="48"/>
  <c r="AH59" i="48"/>
  <c r="AG59" i="48"/>
  <c r="AI55" i="48"/>
  <c r="AH55" i="48"/>
  <c r="AG55" i="48"/>
  <c r="AI53" i="48"/>
  <c r="AH53" i="48"/>
  <c r="AG53" i="48"/>
  <c r="AI50" i="48"/>
  <c r="AH50" i="48"/>
  <c r="AH39" i="48" s="1"/>
  <c r="AG50" i="48"/>
  <c r="AI47" i="48"/>
  <c r="AH47" i="48"/>
  <c r="AG47" i="48"/>
  <c r="AI40" i="48"/>
  <c r="AH40" i="48"/>
  <c r="AG40" i="48"/>
  <c r="AI37" i="48"/>
  <c r="AH37" i="48"/>
  <c r="AG37" i="48"/>
  <c r="AI35" i="48"/>
  <c r="AH35" i="48"/>
  <c r="AG35" i="48"/>
  <c r="AI33" i="48"/>
  <c r="AH33" i="48"/>
  <c r="AG33" i="48"/>
  <c r="AI31" i="48"/>
  <c r="AH31" i="48"/>
  <c r="AG31" i="48"/>
  <c r="AG30" i="48" s="1"/>
  <c r="AG29" i="48" s="1"/>
  <c r="AI23" i="48"/>
  <c r="AH23" i="48"/>
  <c r="AG23" i="48"/>
  <c r="AG22" i="48" s="1"/>
  <c r="AH58" i="48" l="1"/>
  <c r="AG157" i="48"/>
  <c r="AH157" i="48"/>
  <c r="AH227" i="48"/>
  <c r="AH222" i="48" s="1"/>
  <c r="AH221" i="48" s="1"/>
  <c r="AI39" i="48"/>
  <c r="AH113" i="48"/>
  <c r="AH106" i="48" s="1"/>
  <c r="AH136" i="48"/>
  <c r="AI157" i="48"/>
  <c r="AH52" i="48"/>
  <c r="AI58" i="48"/>
  <c r="AI52" i="48" s="1"/>
  <c r="AG121" i="48"/>
  <c r="AI136" i="48"/>
  <c r="AI135" i="48" s="1"/>
  <c r="AH22" i="48"/>
  <c r="AI22" i="48"/>
  <c r="AI20" i="48" s="1"/>
  <c r="AI345" i="48" s="1"/>
  <c r="AH30" i="48"/>
  <c r="AH29" i="48" s="1"/>
  <c r="AI30" i="48"/>
  <c r="AI29" i="48" s="1"/>
  <c r="AI21" i="48" s="1"/>
  <c r="AG113" i="48"/>
  <c r="AJ303" i="48"/>
  <c r="AI67" i="48"/>
  <c r="AI63" i="48" s="1"/>
  <c r="AH76" i="48"/>
  <c r="AH73" i="48" s="1"/>
  <c r="AG73" i="48"/>
  <c r="AH121" i="48"/>
  <c r="AI76" i="48"/>
  <c r="AI73" i="48" s="1"/>
  <c r="AI222" i="48"/>
  <c r="AI221" i="48" s="1"/>
  <c r="AG106" i="48"/>
  <c r="AG67" i="48"/>
  <c r="AG63" i="48" s="1"/>
  <c r="AG58" i="48"/>
  <c r="AG52" i="48" s="1"/>
  <c r="AG39" i="48"/>
  <c r="AG20" i="48"/>
  <c r="AG345" i="48" s="1"/>
  <c r="AH21" i="48"/>
  <c r="AH20" i="48"/>
  <c r="AH345" i="48" s="1"/>
  <c r="AI121" i="48"/>
  <c r="AH211" i="48"/>
  <c r="AH135" i="48" s="1"/>
  <c r="AG136" i="48"/>
  <c r="AG135" i="48" s="1"/>
  <c r="AG244" i="48"/>
  <c r="AG223" i="48"/>
  <c r="AG342" i="48" l="1"/>
  <c r="AI344" i="48"/>
  <c r="AH344" i="48"/>
  <c r="AI342" i="48"/>
  <c r="AH342" i="48"/>
  <c r="AI72" i="48"/>
  <c r="AI343" i="48"/>
  <c r="AH343" i="48"/>
  <c r="AG343" i="48"/>
  <c r="AG344" i="48"/>
  <c r="AH72" i="48"/>
  <c r="AH220" i="48" s="1"/>
  <c r="AH346" i="48" s="1"/>
  <c r="AH349" i="48" s="1"/>
  <c r="AG72" i="48"/>
  <c r="AG21" i="48"/>
  <c r="AI220" i="48"/>
  <c r="AI346" i="48" s="1"/>
  <c r="AI349" i="48" s="1"/>
  <c r="AA341" i="48"/>
  <c r="AG220" i="48" l="1"/>
  <c r="AG346" i="48" s="1"/>
  <c r="AG349" i="48" s="1"/>
  <c r="AI327" i="48"/>
  <c r="AI328" i="48"/>
  <c r="AH328" i="48"/>
  <c r="AH327" i="48"/>
  <c r="AA233" i="48"/>
  <c r="AA232" i="48"/>
  <c r="AG328" i="48" l="1"/>
  <c r="AA224" i="48"/>
  <c r="AA226" i="48"/>
  <c r="AA249" i="48" l="1"/>
  <c r="AA262" i="48"/>
  <c r="AC320" i="48" l="1"/>
  <c r="AC319" i="48" s="1"/>
  <c r="AB320" i="48"/>
  <c r="AB319" i="48" s="1"/>
  <c r="AA320" i="48"/>
  <c r="AA319" i="48" s="1"/>
  <c r="AC316" i="48"/>
  <c r="AB316" i="48"/>
  <c r="AA316" i="48"/>
  <c r="AC311" i="48"/>
  <c r="AC307" i="48" s="1"/>
  <c r="AB311" i="48"/>
  <c r="AB307" i="48" s="1"/>
  <c r="AA311" i="48"/>
  <c r="AA307" i="48" s="1"/>
  <c r="AC274" i="48"/>
  <c r="AC260" i="48" s="1"/>
  <c r="AB274" i="48"/>
  <c r="AB260" i="48" s="1"/>
  <c r="AA274" i="48"/>
  <c r="AA260" i="48" s="1"/>
  <c r="AC244" i="48"/>
  <c r="AB244" i="48"/>
  <c r="AA244" i="48"/>
  <c r="AC228" i="48"/>
  <c r="AB228" i="48"/>
  <c r="AA228" i="48"/>
  <c r="AC224" i="48"/>
  <c r="AC223" i="48" s="1"/>
  <c r="AB224" i="48"/>
  <c r="AB223" i="48" s="1"/>
  <c r="AA223" i="48"/>
  <c r="AC215" i="48"/>
  <c r="AB215" i="48"/>
  <c r="AA215" i="48"/>
  <c r="AC212" i="48"/>
  <c r="AB212" i="48"/>
  <c r="AA212" i="48"/>
  <c r="AC206" i="48"/>
  <c r="AC203" i="48" s="1"/>
  <c r="AB206" i="48"/>
  <c r="AB203" i="48" s="1"/>
  <c r="AA206" i="48"/>
  <c r="AA203" i="48" s="1"/>
  <c r="AC201" i="48"/>
  <c r="AB201" i="48"/>
  <c r="AA201" i="48"/>
  <c r="AC199" i="48"/>
  <c r="AB199" i="48"/>
  <c r="AA199" i="48"/>
  <c r="AC191" i="48"/>
  <c r="AC190" i="48" s="1"/>
  <c r="AB191" i="48"/>
  <c r="AB190" i="48" s="1"/>
  <c r="AA191" i="48"/>
  <c r="AA190" i="48" s="1"/>
  <c r="AC182" i="48"/>
  <c r="AC181" i="48" s="1"/>
  <c r="AB182" i="48"/>
  <c r="AB181" i="48" s="1"/>
  <c r="AA182" i="48"/>
  <c r="AA181" i="48" s="1"/>
  <c r="AC177" i="48"/>
  <c r="AC176" i="48" s="1"/>
  <c r="AB177" i="48"/>
  <c r="AB176" i="48" s="1"/>
  <c r="AA177" i="48"/>
  <c r="AA176" i="48" s="1"/>
  <c r="AC170" i="48"/>
  <c r="AB170" i="48"/>
  <c r="AA170" i="48"/>
  <c r="AC166" i="48"/>
  <c r="AC165" i="48" s="1"/>
  <c r="AB166" i="48"/>
  <c r="AB165" i="48" s="1"/>
  <c r="AA166" i="48"/>
  <c r="AA165" i="48" s="1"/>
  <c r="AC161" i="48"/>
  <c r="AB161" i="48"/>
  <c r="AA161" i="48"/>
  <c r="AC158" i="48"/>
  <c r="AB158" i="48"/>
  <c r="AA158" i="48"/>
  <c r="AC151" i="48"/>
  <c r="AC150" i="48" s="1"/>
  <c r="AB151" i="48"/>
  <c r="AB150" i="48" s="1"/>
  <c r="AA151" i="48"/>
  <c r="AA150" i="48" s="1"/>
  <c r="AC143" i="48"/>
  <c r="AC142" i="48" s="1"/>
  <c r="AB143" i="48"/>
  <c r="AB142" i="48" s="1"/>
  <c r="AA143" i="48"/>
  <c r="AA142" i="48" s="1"/>
  <c r="AC138" i="48"/>
  <c r="AC137" i="48" s="1"/>
  <c r="AB138" i="48"/>
  <c r="AB137" i="48" s="1"/>
  <c r="AA138" i="48"/>
  <c r="AA137" i="48" s="1"/>
  <c r="AC133" i="48"/>
  <c r="AC132" i="48" s="1"/>
  <c r="AB133" i="48"/>
  <c r="AB132" i="48" s="1"/>
  <c r="AA133" i="48"/>
  <c r="AA132" i="48" s="1"/>
  <c r="AC129" i="48"/>
  <c r="AC127" i="48" s="1"/>
  <c r="AC126" i="48" s="1"/>
  <c r="AB129" i="48"/>
  <c r="AB127" i="48" s="1"/>
  <c r="AB126" i="48" s="1"/>
  <c r="AA129" i="48"/>
  <c r="AA127" i="48" s="1"/>
  <c r="AA126" i="48" s="1"/>
  <c r="AC123" i="48"/>
  <c r="AC122" i="48" s="1"/>
  <c r="AB123" i="48"/>
  <c r="AB122" i="48" s="1"/>
  <c r="AA123" i="48"/>
  <c r="AA122" i="48" s="1"/>
  <c r="AC117" i="48"/>
  <c r="AB117" i="48"/>
  <c r="AA117" i="48"/>
  <c r="AC114" i="48"/>
  <c r="AB114" i="48"/>
  <c r="AA114" i="48"/>
  <c r="AC108" i="48"/>
  <c r="AC107" i="48" s="1"/>
  <c r="AB108" i="48"/>
  <c r="AB107" i="48" s="1"/>
  <c r="AA108" i="48"/>
  <c r="AA107" i="48" s="1"/>
  <c r="AC103" i="48"/>
  <c r="AC99" i="48" s="1"/>
  <c r="AC98" i="48" s="1"/>
  <c r="AB103" i="48"/>
  <c r="AB99" i="48" s="1"/>
  <c r="AB98" i="48" s="1"/>
  <c r="AA103" i="48"/>
  <c r="AA99" i="48" s="1"/>
  <c r="AA98" i="48" s="1"/>
  <c r="AC95" i="48"/>
  <c r="AC94" i="48" s="1"/>
  <c r="AB95" i="48"/>
  <c r="AB94" i="48" s="1"/>
  <c r="AA95" i="48"/>
  <c r="AA94" i="48" s="1"/>
  <c r="AC92" i="48"/>
  <c r="AC91" i="48" s="1"/>
  <c r="AB92" i="48"/>
  <c r="AB91" i="48" s="1"/>
  <c r="AA92" i="48"/>
  <c r="AA91" i="48" s="1"/>
  <c r="AC88" i="48"/>
  <c r="AC87" i="48" s="1"/>
  <c r="AB88" i="48"/>
  <c r="AB87" i="48" s="1"/>
  <c r="AA88" i="48"/>
  <c r="AA87" i="48" s="1"/>
  <c r="AC85" i="48"/>
  <c r="AC84" i="48" s="1"/>
  <c r="AB85" i="48"/>
  <c r="AB84" i="48" s="1"/>
  <c r="AA85" i="48"/>
  <c r="AA84" i="48" s="1"/>
  <c r="AC82" i="48"/>
  <c r="AC81" i="48" s="1"/>
  <c r="AB82" i="48"/>
  <c r="AB81" i="48" s="1"/>
  <c r="AA82" i="48"/>
  <c r="AA81" i="48" s="1"/>
  <c r="AC78" i="48"/>
  <c r="AC77" i="48" s="1"/>
  <c r="AB78" i="48"/>
  <c r="AB77" i="48" s="1"/>
  <c r="AA78" i="48"/>
  <c r="AA77" i="48" s="1"/>
  <c r="AC70" i="48"/>
  <c r="AB70" i="48"/>
  <c r="AA70" i="48"/>
  <c r="AC68" i="48"/>
  <c r="AB68" i="48"/>
  <c r="AA68" i="48"/>
  <c r="AC64" i="48"/>
  <c r="AB64" i="48"/>
  <c r="AA64" i="48"/>
  <c r="AC61" i="48"/>
  <c r="AB61" i="48"/>
  <c r="AA61" i="48"/>
  <c r="AC59" i="48"/>
  <c r="AB59" i="48"/>
  <c r="AA59" i="48"/>
  <c r="AC55" i="48"/>
  <c r="AB55" i="48"/>
  <c r="AA55" i="48"/>
  <c r="AC53" i="48"/>
  <c r="AB53" i="48"/>
  <c r="AA53" i="48"/>
  <c r="AC50" i="48"/>
  <c r="AB50" i="48"/>
  <c r="AA50" i="48"/>
  <c r="AC47" i="48"/>
  <c r="AB47" i="48"/>
  <c r="AA47" i="48"/>
  <c r="AC40" i="48"/>
  <c r="AB40" i="48"/>
  <c r="AA40" i="48"/>
  <c r="AC37" i="48"/>
  <c r="AB37" i="48"/>
  <c r="AA37" i="48"/>
  <c r="AC35" i="48"/>
  <c r="AB35" i="48"/>
  <c r="AA35" i="48"/>
  <c r="AC33" i="48"/>
  <c r="AB33" i="48"/>
  <c r="AA33" i="48"/>
  <c r="AC31" i="48"/>
  <c r="AB31" i="48"/>
  <c r="AA31" i="48"/>
  <c r="AC23" i="48"/>
  <c r="AC22" i="48" s="1"/>
  <c r="AB23" i="48"/>
  <c r="AB22" i="48" s="1"/>
  <c r="AA23" i="48"/>
  <c r="AA22" i="48" s="1"/>
  <c r="AA20" i="48" s="1"/>
  <c r="Q349" i="48"/>
  <c r="P349" i="48"/>
  <c r="O349" i="48"/>
  <c r="H330" i="48"/>
  <c r="G330" i="48"/>
  <c r="F330" i="48"/>
  <c r="N326" i="48"/>
  <c r="T326" i="48" s="1"/>
  <c r="Z326" i="48" s="1"/>
  <c r="AF326" i="48" s="1"/>
  <c r="AL326" i="48" s="1"/>
  <c r="M326" i="48"/>
  <c r="S326" i="48" s="1"/>
  <c r="Y326" i="48" s="1"/>
  <c r="AE326" i="48" s="1"/>
  <c r="AK326" i="48" s="1"/>
  <c r="L326" i="48"/>
  <c r="R326" i="48" s="1"/>
  <c r="X326" i="48" s="1"/>
  <c r="AD326" i="48" s="1"/>
  <c r="AJ326" i="48" s="1"/>
  <c r="N325" i="48"/>
  <c r="T325" i="48" s="1"/>
  <c r="Z325" i="48" s="1"/>
  <c r="AF325" i="48" s="1"/>
  <c r="AL325" i="48" s="1"/>
  <c r="M325" i="48"/>
  <c r="S325" i="48" s="1"/>
  <c r="Y325" i="48" s="1"/>
  <c r="AE325" i="48" s="1"/>
  <c r="AK325" i="48" s="1"/>
  <c r="L325" i="48"/>
  <c r="R325" i="48" s="1"/>
  <c r="X325" i="48" s="1"/>
  <c r="AD325" i="48" s="1"/>
  <c r="AJ325" i="48" s="1"/>
  <c r="N324" i="48"/>
  <c r="T324" i="48" s="1"/>
  <c r="Z324" i="48" s="1"/>
  <c r="AF324" i="48" s="1"/>
  <c r="AL324" i="48" s="1"/>
  <c r="M324" i="48"/>
  <c r="S324" i="48" s="1"/>
  <c r="Y324" i="48" s="1"/>
  <c r="AE324" i="48" s="1"/>
  <c r="AK324" i="48" s="1"/>
  <c r="L324" i="48"/>
  <c r="R324" i="48" s="1"/>
  <c r="X324" i="48" s="1"/>
  <c r="AD324" i="48" s="1"/>
  <c r="AJ324" i="48" s="1"/>
  <c r="N323" i="48"/>
  <c r="T323" i="48" s="1"/>
  <c r="Z323" i="48" s="1"/>
  <c r="AF323" i="48" s="1"/>
  <c r="AL323" i="48" s="1"/>
  <c r="M323" i="48"/>
  <c r="S323" i="48" s="1"/>
  <c r="Y323" i="48" s="1"/>
  <c r="AE323" i="48" s="1"/>
  <c r="AK323" i="48" s="1"/>
  <c r="L323" i="48"/>
  <c r="N322" i="48"/>
  <c r="T322" i="48" s="1"/>
  <c r="Z322" i="48" s="1"/>
  <c r="AF322" i="48" s="1"/>
  <c r="AL322" i="48" s="1"/>
  <c r="M322" i="48"/>
  <c r="S322" i="48" s="1"/>
  <c r="Y322" i="48" s="1"/>
  <c r="AE322" i="48" s="1"/>
  <c r="AK322" i="48" s="1"/>
  <c r="L322" i="48"/>
  <c r="R322" i="48" s="1"/>
  <c r="X322" i="48" s="1"/>
  <c r="AD322" i="48" s="1"/>
  <c r="AJ322" i="48" s="1"/>
  <c r="N321" i="48"/>
  <c r="T321" i="48" s="1"/>
  <c r="M321" i="48"/>
  <c r="S321" i="48" s="1"/>
  <c r="L321" i="48"/>
  <c r="R321" i="48" s="1"/>
  <c r="X321" i="48" s="1"/>
  <c r="AD321" i="48" s="1"/>
  <c r="AJ321" i="48" s="1"/>
  <c r="W320" i="48"/>
  <c r="W319" i="48" s="1"/>
  <c r="V320" i="48"/>
  <c r="V319" i="48" s="1"/>
  <c r="U320" i="48"/>
  <c r="U319" i="48" s="1"/>
  <c r="Q320" i="48"/>
  <c r="Q319" i="48" s="1"/>
  <c r="P320" i="48"/>
  <c r="P319" i="48" s="1"/>
  <c r="O320" i="48"/>
  <c r="O319" i="48" s="1"/>
  <c r="K320" i="48"/>
  <c r="K319" i="48" s="1"/>
  <c r="J320" i="48"/>
  <c r="J319" i="48" s="1"/>
  <c r="I320" i="48"/>
  <c r="I319" i="48" s="1"/>
  <c r="H320" i="48"/>
  <c r="H319" i="48" s="1"/>
  <c r="H333" i="48" s="1"/>
  <c r="G320" i="48"/>
  <c r="G319" i="48" s="1"/>
  <c r="G333" i="48" s="1"/>
  <c r="F320" i="48"/>
  <c r="F319" i="48" s="1"/>
  <c r="F333" i="48" s="1"/>
  <c r="N318" i="48"/>
  <c r="M318" i="48"/>
  <c r="S318" i="48" s="1"/>
  <c r="Y318" i="48" s="1"/>
  <c r="AE318" i="48" s="1"/>
  <c r="AK318" i="48" s="1"/>
  <c r="L318" i="48"/>
  <c r="R318" i="48" s="1"/>
  <c r="X318" i="48" s="1"/>
  <c r="AD318" i="48" s="1"/>
  <c r="AJ318" i="48" s="1"/>
  <c r="N317" i="48"/>
  <c r="T317" i="48" s="1"/>
  <c r="M317" i="48"/>
  <c r="S317" i="48" s="1"/>
  <c r="L317" i="48"/>
  <c r="R317" i="48" s="1"/>
  <c r="W316" i="48"/>
  <c r="V316" i="48"/>
  <c r="U316" i="48"/>
  <c r="Q316" i="48"/>
  <c r="P316" i="48"/>
  <c r="O316" i="48"/>
  <c r="K316" i="48"/>
  <c r="J316" i="48"/>
  <c r="I316" i="48"/>
  <c r="H316" i="48"/>
  <c r="H334" i="48" s="1"/>
  <c r="G316" i="48"/>
  <c r="G334" i="48" s="1"/>
  <c r="F316" i="48"/>
  <c r="F334" i="48" s="1"/>
  <c r="N315" i="48"/>
  <c r="T315" i="48" s="1"/>
  <c r="Z315" i="48" s="1"/>
  <c r="AF315" i="48" s="1"/>
  <c r="AL315" i="48" s="1"/>
  <c r="M315" i="48"/>
  <c r="S315" i="48" s="1"/>
  <c r="Y315" i="48" s="1"/>
  <c r="AE315" i="48" s="1"/>
  <c r="AK315" i="48" s="1"/>
  <c r="L315" i="48"/>
  <c r="R315" i="48" s="1"/>
  <c r="X315" i="48" s="1"/>
  <c r="AD315" i="48" s="1"/>
  <c r="AJ315" i="48" s="1"/>
  <c r="N314" i="48"/>
  <c r="T314" i="48" s="1"/>
  <c r="Z314" i="48" s="1"/>
  <c r="AF314" i="48" s="1"/>
  <c r="AL314" i="48" s="1"/>
  <c r="M314" i="48"/>
  <c r="L314" i="48"/>
  <c r="R314" i="48" s="1"/>
  <c r="X314" i="48" s="1"/>
  <c r="AD314" i="48" s="1"/>
  <c r="AJ314" i="48" s="1"/>
  <c r="N313" i="48"/>
  <c r="T313" i="48" s="1"/>
  <c r="Z313" i="48" s="1"/>
  <c r="AF313" i="48" s="1"/>
  <c r="AL313" i="48" s="1"/>
  <c r="M313" i="48"/>
  <c r="S313" i="48" s="1"/>
  <c r="Y313" i="48" s="1"/>
  <c r="AE313" i="48" s="1"/>
  <c r="AK313" i="48" s="1"/>
  <c r="L313" i="48"/>
  <c r="R313" i="48" s="1"/>
  <c r="X313" i="48" s="1"/>
  <c r="AD313" i="48" s="1"/>
  <c r="AJ313" i="48" s="1"/>
  <c r="N312" i="48"/>
  <c r="T312" i="48" s="1"/>
  <c r="M312" i="48"/>
  <c r="S312" i="48" s="1"/>
  <c r="Y312" i="48" s="1"/>
  <c r="AE312" i="48" s="1"/>
  <c r="AK312" i="48" s="1"/>
  <c r="L312" i="48"/>
  <c r="R312" i="48" s="1"/>
  <c r="W311" i="48"/>
  <c r="W307" i="48" s="1"/>
  <c r="V311" i="48"/>
  <c r="V307" i="48" s="1"/>
  <c r="U311" i="48"/>
  <c r="U307" i="48" s="1"/>
  <c r="Q311" i="48"/>
  <c r="P311" i="48"/>
  <c r="P307" i="48" s="1"/>
  <c r="O311" i="48"/>
  <c r="O307" i="48" s="1"/>
  <c r="K311" i="48"/>
  <c r="K307" i="48" s="1"/>
  <c r="J311" i="48"/>
  <c r="J307" i="48" s="1"/>
  <c r="I311" i="48"/>
  <c r="I307" i="48" s="1"/>
  <c r="H311" i="48"/>
  <c r="H307" i="48" s="1"/>
  <c r="G311" i="48"/>
  <c r="G307" i="48" s="1"/>
  <c r="F311" i="48"/>
  <c r="F307" i="48" s="1"/>
  <c r="N310" i="48"/>
  <c r="T310" i="48" s="1"/>
  <c r="Z310" i="48" s="1"/>
  <c r="AF310" i="48" s="1"/>
  <c r="AL310" i="48" s="1"/>
  <c r="M310" i="48"/>
  <c r="L310" i="48"/>
  <c r="R310" i="48" s="1"/>
  <c r="X310" i="48" s="1"/>
  <c r="AD310" i="48" s="1"/>
  <c r="AJ310" i="48" s="1"/>
  <c r="N309" i="48"/>
  <c r="T309" i="48" s="1"/>
  <c r="M309" i="48"/>
  <c r="S309" i="48" s="1"/>
  <c r="Y309" i="48" s="1"/>
  <c r="AE309" i="48" s="1"/>
  <c r="AK309" i="48" s="1"/>
  <c r="L309" i="48"/>
  <c r="R309" i="48" s="1"/>
  <c r="X309" i="48" s="1"/>
  <c r="AD309" i="48" s="1"/>
  <c r="AJ309" i="48" s="1"/>
  <c r="N308" i="48"/>
  <c r="T308" i="48" s="1"/>
  <c r="Z308" i="48" s="1"/>
  <c r="AF308" i="48" s="1"/>
  <c r="AL308" i="48" s="1"/>
  <c r="M308" i="48"/>
  <c r="S308" i="48" s="1"/>
  <c r="Y308" i="48" s="1"/>
  <c r="AE308" i="48" s="1"/>
  <c r="AK308" i="48" s="1"/>
  <c r="L308" i="48"/>
  <c r="R308" i="48" s="1"/>
  <c r="X308" i="48" s="1"/>
  <c r="AD308" i="48" s="1"/>
  <c r="AJ308" i="48" s="1"/>
  <c r="Q307" i="48"/>
  <c r="N306" i="48"/>
  <c r="T306" i="48" s="1"/>
  <c r="Z306" i="48" s="1"/>
  <c r="AF306" i="48" s="1"/>
  <c r="AL306" i="48" s="1"/>
  <c r="M306" i="48"/>
  <c r="S306" i="48" s="1"/>
  <c r="Y306" i="48" s="1"/>
  <c r="AE306" i="48" s="1"/>
  <c r="AK306" i="48" s="1"/>
  <c r="L306" i="48"/>
  <c r="R306" i="48" s="1"/>
  <c r="X306" i="48" s="1"/>
  <c r="AD306" i="48" s="1"/>
  <c r="AJ306" i="48" s="1"/>
  <c r="N305" i="48"/>
  <c r="T305" i="48" s="1"/>
  <c r="Z305" i="48" s="1"/>
  <c r="AF305" i="48" s="1"/>
  <c r="AL305" i="48" s="1"/>
  <c r="M305" i="48"/>
  <c r="S305" i="48" s="1"/>
  <c r="Y305" i="48" s="1"/>
  <c r="AE305" i="48" s="1"/>
  <c r="AK305" i="48" s="1"/>
  <c r="L305" i="48"/>
  <c r="R305" i="48" s="1"/>
  <c r="X305" i="48" s="1"/>
  <c r="AD305" i="48" s="1"/>
  <c r="AJ305" i="48" s="1"/>
  <c r="N304" i="48"/>
  <c r="T304" i="48" s="1"/>
  <c r="Z304" i="48" s="1"/>
  <c r="AF304" i="48" s="1"/>
  <c r="AL304" i="48" s="1"/>
  <c r="M304" i="48"/>
  <c r="S304" i="48" s="1"/>
  <c r="Y304" i="48" s="1"/>
  <c r="AE304" i="48" s="1"/>
  <c r="AK304" i="48" s="1"/>
  <c r="L304" i="48"/>
  <c r="R304" i="48" s="1"/>
  <c r="X304" i="48" s="1"/>
  <c r="AD304" i="48" s="1"/>
  <c r="AJ304" i="48" s="1"/>
  <c r="N302" i="48"/>
  <c r="T302" i="48" s="1"/>
  <c r="Z302" i="48" s="1"/>
  <c r="AF302" i="48" s="1"/>
  <c r="AL302" i="48" s="1"/>
  <c r="M302" i="48"/>
  <c r="S302" i="48" s="1"/>
  <c r="Y302" i="48" s="1"/>
  <c r="AE302" i="48" s="1"/>
  <c r="AK302" i="48" s="1"/>
  <c r="L302" i="48"/>
  <c r="R302" i="48" s="1"/>
  <c r="X302" i="48" s="1"/>
  <c r="AD302" i="48" s="1"/>
  <c r="AJ302" i="48" s="1"/>
  <c r="N301" i="48"/>
  <c r="T301" i="48" s="1"/>
  <c r="Z301" i="48" s="1"/>
  <c r="AF301" i="48" s="1"/>
  <c r="AL301" i="48" s="1"/>
  <c r="M301" i="48"/>
  <c r="S301" i="48" s="1"/>
  <c r="Y301" i="48" s="1"/>
  <c r="AE301" i="48" s="1"/>
  <c r="AK301" i="48" s="1"/>
  <c r="L301" i="48"/>
  <c r="R301" i="48" s="1"/>
  <c r="X301" i="48" s="1"/>
  <c r="AD301" i="48" s="1"/>
  <c r="AJ301" i="48" s="1"/>
  <c r="N300" i="48"/>
  <c r="T300" i="48" s="1"/>
  <c r="Z300" i="48" s="1"/>
  <c r="AF300" i="48" s="1"/>
  <c r="AL300" i="48" s="1"/>
  <c r="M300" i="48"/>
  <c r="S300" i="48" s="1"/>
  <c r="Y300" i="48" s="1"/>
  <c r="AE300" i="48" s="1"/>
  <c r="AK300" i="48" s="1"/>
  <c r="L300" i="48"/>
  <c r="R300" i="48" s="1"/>
  <c r="X300" i="48" s="1"/>
  <c r="AD300" i="48" s="1"/>
  <c r="AJ300" i="48" s="1"/>
  <c r="N299" i="48"/>
  <c r="T299" i="48" s="1"/>
  <c r="Z299" i="48" s="1"/>
  <c r="AF299" i="48" s="1"/>
  <c r="AL299" i="48" s="1"/>
  <c r="M299" i="48"/>
  <c r="S299" i="48" s="1"/>
  <c r="Y299" i="48" s="1"/>
  <c r="AE299" i="48" s="1"/>
  <c r="AK299" i="48" s="1"/>
  <c r="L299" i="48"/>
  <c r="R299" i="48" s="1"/>
  <c r="X299" i="48" s="1"/>
  <c r="AD299" i="48" s="1"/>
  <c r="AJ299" i="48" s="1"/>
  <c r="N298" i="48"/>
  <c r="T298" i="48" s="1"/>
  <c r="Z298" i="48" s="1"/>
  <c r="AF298" i="48" s="1"/>
  <c r="AL298" i="48" s="1"/>
  <c r="M298" i="48"/>
  <c r="S298" i="48" s="1"/>
  <c r="Y298" i="48" s="1"/>
  <c r="AE298" i="48" s="1"/>
  <c r="AK298" i="48" s="1"/>
  <c r="L298" i="48"/>
  <c r="R298" i="48" s="1"/>
  <c r="X298" i="48" s="1"/>
  <c r="AD298" i="48" s="1"/>
  <c r="AJ298" i="48" s="1"/>
  <c r="N297" i="48"/>
  <c r="T297" i="48" s="1"/>
  <c r="Z297" i="48" s="1"/>
  <c r="AF297" i="48" s="1"/>
  <c r="AL297" i="48" s="1"/>
  <c r="M297" i="48"/>
  <c r="S297" i="48" s="1"/>
  <c r="Y297" i="48" s="1"/>
  <c r="AE297" i="48" s="1"/>
  <c r="AK297" i="48" s="1"/>
  <c r="L297" i="48"/>
  <c r="R297" i="48" s="1"/>
  <c r="X297" i="48" s="1"/>
  <c r="AD297" i="48" s="1"/>
  <c r="AJ297" i="48" s="1"/>
  <c r="N296" i="48"/>
  <c r="T296" i="48" s="1"/>
  <c r="Z296" i="48" s="1"/>
  <c r="AF296" i="48" s="1"/>
  <c r="AL296" i="48" s="1"/>
  <c r="M296" i="48"/>
  <c r="S296" i="48" s="1"/>
  <c r="Y296" i="48" s="1"/>
  <c r="AE296" i="48" s="1"/>
  <c r="AK296" i="48" s="1"/>
  <c r="L296" i="48"/>
  <c r="R296" i="48" s="1"/>
  <c r="X296" i="48" s="1"/>
  <c r="AD296" i="48" s="1"/>
  <c r="AJ296" i="48" s="1"/>
  <c r="N295" i="48"/>
  <c r="T295" i="48" s="1"/>
  <c r="Z295" i="48" s="1"/>
  <c r="AF295" i="48" s="1"/>
  <c r="AL295" i="48" s="1"/>
  <c r="M295" i="48"/>
  <c r="S295" i="48" s="1"/>
  <c r="Y295" i="48" s="1"/>
  <c r="AE295" i="48" s="1"/>
  <c r="AK295" i="48" s="1"/>
  <c r="L295" i="48"/>
  <c r="R295" i="48" s="1"/>
  <c r="X295" i="48" s="1"/>
  <c r="AD295" i="48" s="1"/>
  <c r="AJ295" i="48" s="1"/>
  <c r="N294" i="48"/>
  <c r="T294" i="48" s="1"/>
  <c r="Z294" i="48" s="1"/>
  <c r="AF294" i="48" s="1"/>
  <c r="AL294" i="48" s="1"/>
  <c r="M294" i="48"/>
  <c r="S294" i="48" s="1"/>
  <c r="Y294" i="48" s="1"/>
  <c r="AE294" i="48" s="1"/>
  <c r="AK294" i="48" s="1"/>
  <c r="L294" i="48"/>
  <c r="R294" i="48" s="1"/>
  <c r="X294" i="48" s="1"/>
  <c r="AD294" i="48" s="1"/>
  <c r="AJ294" i="48" s="1"/>
  <c r="N293" i="48"/>
  <c r="T293" i="48" s="1"/>
  <c r="Z293" i="48" s="1"/>
  <c r="AF293" i="48" s="1"/>
  <c r="AL293" i="48" s="1"/>
  <c r="M293" i="48"/>
  <c r="S293" i="48" s="1"/>
  <c r="Y293" i="48" s="1"/>
  <c r="AE293" i="48" s="1"/>
  <c r="AK293" i="48" s="1"/>
  <c r="L293" i="48"/>
  <c r="R293" i="48" s="1"/>
  <c r="X293" i="48" s="1"/>
  <c r="AD293" i="48" s="1"/>
  <c r="AJ293" i="48" s="1"/>
  <c r="N292" i="48"/>
  <c r="T292" i="48" s="1"/>
  <c r="Z292" i="48" s="1"/>
  <c r="AF292" i="48" s="1"/>
  <c r="AL292" i="48" s="1"/>
  <c r="M292" i="48"/>
  <c r="S292" i="48" s="1"/>
  <c r="Y292" i="48" s="1"/>
  <c r="AE292" i="48" s="1"/>
  <c r="AK292" i="48" s="1"/>
  <c r="L292" i="48"/>
  <c r="R292" i="48" s="1"/>
  <c r="X292" i="48" s="1"/>
  <c r="AD292" i="48" s="1"/>
  <c r="AJ292" i="48" s="1"/>
  <c r="N291" i="48"/>
  <c r="T291" i="48" s="1"/>
  <c r="Z291" i="48" s="1"/>
  <c r="AF291" i="48" s="1"/>
  <c r="AL291" i="48" s="1"/>
  <c r="M291" i="48"/>
  <c r="S291" i="48" s="1"/>
  <c r="Y291" i="48" s="1"/>
  <c r="AE291" i="48" s="1"/>
  <c r="AK291" i="48" s="1"/>
  <c r="L291" i="48"/>
  <c r="R291" i="48" s="1"/>
  <c r="X291" i="48" s="1"/>
  <c r="AD291" i="48" s="1"/>
  <c r="AJ291" i="48" s="1"/>
  <c r="N290" i="48"/>
  <c r="T290" i="48" s="1"/>
  <c r="Z290" i="48" s="1"/>
  <c r="AF290" i="48" s="1"/>
  <c r="AL290" i="48" s="1"/>
  <c r="M290" i="48"/>
  <c r="S290" i="48" s="1"/>
  <c r="Y290" i="48" s="1"/>
  <c r="AE290" i="48" s="1"/>
  <c r="AK290" i="48" s="1"/>
  <c r="L290" i="48"/>
  <c r="R290" i="48" s="1"/>
  <c r="X290" i="48" s="1"/>
  <c r="AD290" i="48" s="1"/>
  <c r="AJ290" i="48" s="1"/>
  <c r="N289" i="48"/>
  <c r="T289" i="48" s="1"/>
  <c r="Z289" i="48" s="1"/>
  <c r="AF289" i="48" s="1"/>
  <c r="AL289" i="48" s="1"/>
  <c r="M289" i="48"/>
  <c r="S289" i="48" s="1"/>
  <c r="Y289" i="48" s="1"/>
  <c r="AE289" i="48" s="1"/>
  <c r="AK289" i="48" s="1"/>
  <c r="L289" i="48"/>
  <c r="R289" i="48" s="1"/>
  <c r="X289" i="48" s="1"/>
  <c r="AD289" i="48" s="1"/>
  <c r="AJ289" i="48" s="1"/>
  <c r="N288" i="48"/>
  <c r="T288" i="48" s="1"/>
  <c r="Z288" i="48" s="1"/>
  <c r="AF288" i="48" s="1"/>
  <c r="AL288" i="48" s="1"/>
  <c r="M288" i="48"/>
  <c r="S288" i="48" s="1"/>
  <c r="Y288" i="48" s="1"/>
  <c r="AE288" i="48" s="1"/>
  <c r="AK288" i="48" s="1"/>
  <c r="L288" i="48"/>
  <c r="R288" i="48" s="1"/>
  <c r="X288" i="48" s="1"/>
  <c r="AD288" i="48" s="1"/>
  <c r="AJ288" i="48" s="1"/>
  <c r="N287" i="48"/>
  <c r="T287" i="48" s="1"/>
  <c r="Z287" i="48" s="1"/>
  <c r="AF287" i="48" s="1"/>
  <c r="AL287" i="48" s="1"/>
  <c r="M287" i="48"/>
  <c r="S287" i="48" s="1"/>
  <c r="Y287" i="48" s="1"/>
  <c r="AE287" i="48" s="1"/>
  <c r="AK287" i="48" s="1"/>
  <c r="L287" i="48"/>
  <c r="R287" i="48" s="1"/>
  <c r="X287" i="48" s="1"/>
  <c r="AD287" i="48" s="1"/>
  <c r="AJ287" i="48" s="1"/>
  <c r="N286" i="48"/>
  <c r="T286" i="48" s="1"/>
  <c r="Z286" i="48" s="1"/>
  <c r="AF286" i="48" s="1"/>
  <c r="AL286" i="48" s="1"/>
  <c r="M286" i="48"/>
  <c r="S286" i="48" s="1"/>
  <c r="Y286" i="48" s="1"/>
  <c r="AE286" i="48" s="1"/>
  <c r="AK286" i="48" s="1"/>
  <c r="L286" i="48"/>
  <c r="R286" i="48" s="1"/>
  <c r="X286" i="48" s="1"/>
  <c r="AD286" i="48" s="1"/>
  <c r="AJ286" i="48" s="1"/>
  <c r="N285" i="48"/>
  <c r="T285" i="48" s="1"/>
  <c r="Z285" i="48" s="1"/>
  <c r="AF285" i="48" s="1"/>
  <c r="AL285" i="48" s="1"/>
  <c r="M285" i="48"/>
  <c r="S285" i="48" s="1"/>
  <c r="Y285" i="48" s="1"/>
  <c r="AE285" i="48" s="1"/>
  <c r="AK285" i="48" s="1"/>
  <c r="L285" i="48"/>
  <c r="R285" i="48" s="1"/>
  <c r="X285" i="48" s="1"/>
  <c r="AD285" i="48" s="1"/>
  <c r="AJ285" i="48" s="1"/>
  <c r="N284" i="48"/>
  <c r="T284" i="48" s="1"/>
  <c r="Z284" i="48" s="1"/>
  <c r="AF284" i="48" s="1"/>
  <c r="AL284" i="48" s="1"/>
  <c r="M284" i="48"/>
  <c r="S284" i="48" s="1"/>
  <c r="Y284" i="48" s="1"/>
  <c r="AE284" i="48" s="1"/>
  <c r="AK284" i="48" s="1"/>
  <c r="L284" i="48"/>
  <c r="R284" i="48" s="1"/>
  <c r="X284" i="48" s="1"/>
  <c r="AD284" i="48" s="1"/>
  <c r="AJ284" i="48" s="1"/>
  <c r="N283" i="48"/>
  <c r="T283" i="48" s="1"/>
  <c r="Z283" i="48" s="1"/>
  <c r="AF283" i="48" s="1"/>
  <c r="AL283" i="48" s="1"/>
  <c r="M283" i="48"/>
  <c r="S283" i="48" s="1"/>
  <c r="Y283" i="48" s="1"/>
  <c r="AE283" i="48" s="1"/>
  <c r="AK283" i="48" s="1"/>
  <c r="L283" i="48"/>
  <c r="R283" i="48" s="1"/>
  <c r="X283" i="48" s="1"/>
  <c r="AD283" i="48" s="1"/>
  <c r="AJ283" i="48" s="1"/>
  <c r="N282" i="48"/>
  <c r="T282" i="48" s="1"/>
  <c r="Z282" i="48" s="1"/>
  <c r="AF282" i="48" s="1"/>
  <c r="AL282" i="48" s="1"/>
  <c r="M282" i="48"/>
  <c r="S282" i="48" s="1"/>
  <c r="Y282" i="48" s="1"/>
  <c r="AE282" i="48" s="1"/>
  <c r="AK282" i="48" s="1"/>
  <c r="L282" i="48"/>
  <c r="R282" i="48" s="1"/>
  <c r="X282" i="48" s="1"/>
  <c r="AD282" i="48" s="1"/>
  <c r="AJ282" i="48" s="1"/>
  <c r="Q281" i="48"/>
  <c r="P281" i="48"/>
  <c r="P274" i="48" s="1"/>
  <c r="P260" i="48" s="1"/>
  <c r="O281" i="48"/>
  <c r="O274" i="48" s="1"/>
  <c r="O260" i="48" s="1"/>
  <c r="N281" i="48"/>
  <c r="L281" i="48"/>
  <c r="N280" i="48"/>
  <c r="T280" i="48" s="1"/>
  <c r="Z280" i="48" s="1"/>
  <c r="AF280" i="48" s="1"/>
  <c r="AL280" i="48" s="1"/>
  <c r="M280" i="48"/>
  <c r="S280" i="48" s="1"/>
  <c r="Y280" i="48" s="1"/>
  <c r="AE280" i="48" s="1"/>
  <c r="AK280" i="48" s="1"/>
  <c r="L280" i="48"/>
  <c r="R280" i="48" s="1"/>
  <c r="X280" i="48" s="1"/>
  <c r="AD280" i="48" s="1"/>
  <c r="AJ280" i="48" s="1"/>
  <c r="N279" i="48"/>
  <c r="T279" i="48" s="1"/>
  <c r="Z279" i="48" s="1"/>
  <c r="AF279" i="48" s="1"/>
  <c r="AL279" i="48" s="1"/>
  <c r="M279" i="48"/>
  <c r="S279" i="48" s="1"/>
  <c r="Y279" i="48" s="1"/>
  <c r="AE279" i="48" s="1"/>
  <c r="AK279" i="48" s="1"/>
  <c r="L279" i="48"/>
  <c r="R279" i="48" s="1"/>
  <c r="X279" i="48" s="1"/>
  <c r="AD279" i="48" s="1"/>
  <c r="AJ279" i="48" s="1"/>
  <c r="N278" i="48"/>
  <c r="T278" i="48" s="1"/>
  <c r="Z278" i="48" s="1"/>
  <c r="AF278" i="48" s="1"/>
  <c r="AL278" i="48" s="1"/>
  <c r="M278" i="48"/>
  <c r="S278" i="48" s="1"/>
  <c r="Y278" i="48" s="1"/>
  <c r="AE278" i="48" s="1"/>
  <c r="AK278" i="48" s="1"/>
  <c r="L278" i="48"/>
  <c r="R278" i="48" s="1"/>
  <c r="N276" i="48"/>
  <c r="T276" i="48" s="1"/>
  <c r="Z276" i="48" s="1"/>
  <c r="AF276" i="48" s="1"/>
  <c r="AL276" i="48" s="1"/>
  <c r="M276" i="48"/>
  <c r="S276" i="48" s="1"/>
  <c r="Y276" i="48" s="1"/>
  <c r="AE276" i="48" s="1"/>
  <c r="AK276" i="48" s="1"/>
  <c r="L276" i="48"/>
  <c r="R276" i="48" s="1"/>
  <c r="X276" i="48" s="1"/>
  <c r="AD276" i="48" s="1"/>
  <c r="AJ276" i="48" s="1"/>
  <c r="N275" i="48"/>
  <c r="T275" i="48" s="1"/>
  <c r="M275" i="48"/>
  <c r="S275" i="48" s="1"/>
  <c r="L275" i="48"/>
  <c r="R275" i="48" s="1"/>
  <c r="X275" i="48" s="1"/>
  <c r="AD275" i="48" s="1"/>
  <c r="AJ275" i="48" s="1"/>
  <c r="W274" i="48"/>
  <c r="W260" i="48" s="1"/>
  <c r="V274" i="48"/>
  <c r="V260" i="48" s="1"/>
  <c r="U274" i="48"/>
  <c r="Q274" i="48"/>
  <c r="Q260" i="48" s="1"/>
  <c r="K274" i="48"/>
  <c r="K260" i="48" s="1"/>
  <c r="J274" i="48"/>
  <c r="J260" i="48" s="1"/>
  <c r="I274" i="48"/>
  <c r="I260" i="48" s="1"/>
  <c r="H274" i="48"/>
  <c r="H260" i="48" s="1"/>
  <c r="G274" i="48"/>
  <c r="G260" i="48" s="1"/>
  <c r="F274" i="48"/>
  <c r="F260" i="48" s="1"/>
  <c r="N273" i="48"/>
  <c r="T273" i="48" s="1"/>
  <c r="Z273" i="48" s="1"/>
  <c r="AF273" i="48" s="1"/>
  <c r="AL273" i="48" s="1"/>
  <c r="M273" i="48"/>
  <c r="S273" i="48" s="1"/>
  <c r="Y273" i="48" s="1"/>
  <c r="AE273" i="48" s="1"/>
  <c r="AK273" i="48" s="1"/>
  <c r="L273" i="48"/>
  <c r="R273" i="48" s="1"/>
  <c r="X273" i="48" s="1"/>
  <c r="AD273" i="48" s="1"/>
  <c r="AJ273" i="48" s="1"/>
  <c r="N272" i="48"/>
  <c r="T272" i="48" s="1"/>
  <c r="M272" i="48"/>
  <c r="S272" i="48" s="1"/>
  <c r="Y272" i="48" s="1"/>
  <c r="AE272" i="48" s="1"/>
  <c r="AK272" i="48" s="1"/>
  <c r="L272" i="48"/>
  <c r="R272" i="48" s="1"/>
  <c r="N271" i="48"/>
  <c r="T271" i="48" s="1"/>
  <c r="Z271" i="48" s="1"/>
  <c r="AF271" i="48" s="1"/>
  <c r="AL271" i="48" s="1"/>
  <c r="M271" i="48"/>
  <c r="S271" i="48" s="1"/>
  <c r="Y271" i="48" s="1"/>
  <c r="AE271" i="48" s="1"/>
  <c r="AK271" i="48" s="1"/>
  <c r="L271" i="48"/>
  <c r="R271" i="48" s="1"/>
  <c r="X271" i="48" s="1"/>
  <c r="AD271" i="48" s="1"/>
  <c r="AJ271" i="48" s="1"/>
  <c r="N270" i="48"/>
  <c r="T270" i="48" s="1"/>
  <c r="Z270" i="48" s="1"/>
  <c r="AF270" i="48" s="1"/>
  <c r="AL270" i="48" s="1"/>
  <c r="M270" i="48"/>
  <c r="S270" i="48" s="1"/>
  <c r="Y270" i="48" s="1"/>
  <c r="AE270" i="48" s="1"/>
  <c r="AK270" i="48" s="1"/>
  <c r="L270" i="48"/>
  <c r="R270" i="48" s="1"/>
  <c r="X270" i="48" s="1"/>
  <c r="AD270" i="48" s="1"/>
  <c r="AJ270" i="48" s="1"/>
  <c r="N269" i="48"/>
  <c r="T269" i="48" s="1"/>
  <c r="Z269" i="48" s="1"/>
  <c r="AF269" i="48" s="1"/>
  <c r="AL269" i="48" s="1"/>
  <c r="M269" i="48"/>
  <c r="S269" i="48" s="1"/>
  <c r="Y269" i="48" s="1"/>
  <c r="AE269" i="48" s="1"/>
  <c r="AK269" i="48" s="1"/>
  <c r="L269" i="48"/>
  <c r="R269" i="48" s="1"/>
  <c r="X269" i="48" s="1"/>
  <c r="AD269" i="48" s="1"/>
  <c r="AJ269" i="48" s="1"/>
  <c r="N268" i="48"/>
  <c r="T268" i="48" s="1"/>
  <c r="Z268" i="48" s="1"/>
  <c r="AF268" i="48" s="1"/>
  <c r="AL268" i="48" s="1"/>
  <c r="M268" i="48"/>
  <c r="S268" i="48" s="1"/>
  <c r="Y268" i="48" s="1"/>
  <c r="AE268" i="48" s="1"/>
  <c r="AK268" i="48" s="1"/>
  <c r="L268" i="48"/>
  <c r="R268" i="48" s="1"/>
  <c r="X268" i="48" s="1"/>
  <c r="AD268" i="48" s="1"/>
  <c r="AJ268" i="48" s="1"/>
  <c r="N267" i="48"/>
  <c r="T267" i="48" s="1"/>
  <c r="Z267" i="48" s="1"/>
  <c r="AF267" i="48" s="1"/>
  <c r="AL267" i="48" s="1"/>
  <c r="M267" i="48"/>
  <c r="S267" i="48" s="1"/>
  <c r="Y267" i="48" s="1"/>
  <c r="AE267" i="48" s="1"/>
  <c r="AK267" i="48" s="1"/>
  <c r="L267" i="48"/>
  <c r="R267" i="48" s="1"/>
  <c r="X267" i="48" s="1"/>
  <c r="AD267" i="48" s="1"/>
  <c r="AJ267" i="48" s="1"/>
  <c r="N266" i="48"/>
  <c r="T266" i="48" s="1"/>
  <c r="Z266" i="48" s="1"/>
  <c r="AF266" i="48" s="1"/>
  <c r="AL266" i="48" s="1"/>
  <c r="M266" i="48"/>
  <c r="S266" i="48" s="1"/>
  <c r="Y266" i="48" s="1"/>
  <c r="AE266" i="48" s="1"/>
  <c r="AK266" i="48" s="1"/>
  <c r="L266" i="48"/>
  <c r="R266" i="48" s="1"/>
  <c r="X266" i="48" s="1"/>
  <c r="AD266" i="48" s="1"/>
  <c r="AJ266" i="48" s="1"/>
  <c r="N265" i="48"/>
  <c r="T265" i="48" s="1"/>
  <c r="Z265" i="48" s="1"/>
  <c r="AF265" i="48" s="1"/>
  <c r="AL265" i="48" s="1"/>
  <c r="M265" i="48"/>
  <c r="S265" i="48" s="1"/>
  <c r="Y265" i="48" s="1"/>
  <c r="AE265" i="48" s="1"/>
  <c r="AK265" i="48" s="1"/>
  <c r="L265" i="48"/>
  <c r="R265" i="48" s="1"/>
  <c r="X265" i="48" s="1"/>
  <c r="AD265" i="48" s="1"/>
  <c r="AJ265" i="48" s="1"/>
  <c r="N264" i="48"/>
  <c r="T264" i="48" s="1"/>
  <c r="Z264" i="48" s="1"/>
  <c r="M264" i="48"/>
  <c r="S264" i="48" s="1"/>
  <c r="Y264" i="48" s="1"/>
  <c r="AE264" i="48" s="1"/>
  <c r="AK264" i="48" s="1"/>
  <c r="L264" i="48"/>
  <c r="R264" i="48" s="1"/>
  <c r="X264" i="48" s="1"/>
  <c r="AD264" i="48" s="1"/>
  <c r="N263" i="48"/>
  <c r="T263" i="48" s="1"/>
  <c r="Z263" i="48" s="1"/>
  <c r="AF263" i="48" s="1"/>
  <c r="AL263" i="48" s="1"/>
  <c r="M263" i="48"/>
  <c r="S263" i="48" s="1"/>
  <c r="Y263" i="48" s="1"/>
  <c r="AE263" i="48" s="1"/>
  <c r="AK263" i="48" s="1"/>
  <c r="L263" i="48"/>
  <c r="R263" i="48" s="1"/>
  <c r="X263" i="48" s="1"/>
  <c r="AD263" i="48" s="1"/>
  <c r="AJ263" i="48" s="1"/>
  <c r="N262" i="48"/>
  <c r="T262" i="48" s="1"/>
  <c r="Z262" i="48" s="1"/>
  <c r="AF262" i="48" s="1"/>
  <c r="AL262" i="48" s="1"/>
  <c r="M262" i="48"/>
  <c r="S262" i="48" s="1"/>
  <c r="Y262" i="48" s="1"/>
  <c r="AE262" i="48" s="1"/>
  <c r="AK262" i="48" s="1"/>
  <c r="L262" i="48"/>
  <c r="R262" i="48" s="1"/>
  <c r="X262" i="48" s="1"/>
  <c r="AD262" i="48" s="1"/>
  <c r="AJ262" i="48" s="1"/>
  <c r="N261" i="48"/>
  <c r="T261" i="48" s="1"/>
  <c r="Z261" i="48" s="1"/>
  <c r="AF261" i="48" s="1"/>
  <c r="AL261" i="48" s="1"/>
  <c r="M261" i="48"/>
  <c r="L261" i="48"/>
  <c r="R261" i="48" s="1"/>
  <c r="X261" i="48" s="1"/>
  <c r="AD261" i="48" s="1"/>
  <c r="AJ261" i="48" s="1"/>
  <c r="U260" i="48"/>
  <c r="N259" i="48"/>
  <c r="T259" i="48" s="1"/>
  <c r="Z259" i="48" s="1"/>
  <c r="AF259" i="48" s="1"/>
  <c r="AL259" i="48" s="1"/>
  <c r="M259" i="48"/>
  <c r="S259" i="48" s="1"/>
  <c r="Y259" i="48" s="1"/>
  <c r="AE259" i="48" s="1"/>
  <c r="AK259" i="48" s="1"/>
  <c r="L259" i="48"/>
  <c r="R259" i="48" s="1"/>
  <c r="X259" i="48" s="1"/>
  <c r="AD259" i="48" s="1"/>
  <c r="AJ259" i="48" s="1"/>
  <c r="N258" i="48"/>
  <c r="T258" i="48" s="1"/>
  <c r="Z258" i="48" s="1"/>
  <c r="AF258" i="48" s="1"/>
  <c r="AL258" i="48" s="1"/>
  <c r="M258" i="48"/>
  <c r="S258" i="48" s="1"/>
  <c r="Y258" i="48" s="1"/>
  <c r="AE258" i="48" s="1"/>
  <c r="AK258" i="48" s="1"/>
  <c r="L258" i="48"/>
  <c r="R258" i="48" s="1"/>
  <c r="X258" i="48" s="1"/>
  <c r="AD258" i="48" s="1"/>
  <c r="AJ258" i="48" s="1"/>
  <c r="N257" i="48"/>
  <c r="T257" i="48" s="1"/>
  <c r="Z257" i="48" s="1"/>
  <c r="AF257" i="48" s="1"/>
  <c r="AL257" i="48" s="1"/>
  <c r="M257" i="48"/>
  <c r="S257" i="48" s="1"/>
  <c r="Y257" i="48" s="1"/>
  <c r="AE257" i="48" s="1"/>
  <c r="AK257" i="48" s="1"/>
  <c r="L257" i="48"/>
  <c r="R257" i="48" s="1"/>
  <c r="X257" i="48" s="1"/>
  <c r="AD257" i="48" s="1"/>
  <c r="AJ257" i="48" s="1"/>
  <c r="N256" i="48"/>
  <c r="T256" i="48" s="1"/>
  <c r="Z256" i="48" s="1"/>
  <c r="AF256" i="48" s="1"/>
  <c r="AL256" i="48" s="1"/>
  <c r="M256" i="48"/>
  <c r="S256" i="48" s="1"/>
  <c r="Y256" i="48" s="1"/>
  <c r="AE256" i="48" s="1"/>
  <c r="AK256" i="48" s="1"/>
  <c r="L256" i="48"/>
  <c r="R256" i="48" s="1"/>
  <c r="X256" i="48" s="1"/>
  <c r="AD256" i="48" s="1"/>
  <c r="AJ256" i="48" s="1"/>
  <c r="N255" i="48"/>
  <c r="T255" i="48" s="1"/>
  <c r="Z255" i="48" s="1"/>
  <c r="AF255" i="48" s="1"/>
  <c r="AL255" i="48" s="1"/>
  <c r="M255" i="48"/>
  <c r="S255" i="48" s="1"/>
  <c r="Y255" i="48" s="1"/>
  <c r="AE255" i="48" s="1"/>
  <c r="AK255" i="48" s="1"/>
  <c r="L255" i="48"/>
  <c r="R255" i="48" s="1"/>
  <c r="X255" i="48" s="1"/>
  <c r="AD255" i="48" s="1"/>
  <c r="AJ255" i="48" s="1"/>
  <c r="N254" i="48"/>
  <c r="T254" i="48" s="1"/>
  <c r="Z254" i="48" s="1"/>
  <c r="AF254" i="48" s="1"/>
  <c r="AL254" i="48" s="1"/>
  <c r="M254" i="48"/>
  <c r="S254" i="48" s="1"/>
  <c r="Y254" i="48" s="1"/>
  <c r="AE254" i="48" s="1"/>
  <c r="AK254" i="48" s="1"/>
  <c r="L254" i="48"/>
  <c r="R254" i="48" s="1"/>
  <c r="X254" i="48" s="1"/>
  <c r="AD254" i="48" s="1"/>
  <c r="AJ254" i="48" s="1"/>
  <c r="N252" i="48"/>
  <c r="T252" i="48" s="1"/>
  <c r="Z252" i="48" s="1"/>
  <c r="AF252" i="48" s="1"/>
  <c r="AL252" i="48" s="1"/>
  <c r="M252" i="48"/>
  <c r="S252" i="48" s="1"/>
  <c r="Y252" i="48" s="1"/>
  <c r="AE252" i="48" s="1"/>
  <c r="AK252" i="48" s="1"/>
  <c r="L252" i="48"/>
  <c r="R252" i="48" s="1"/>
  <c r="X252" i="48" s="1"/>
  <c r="AD252" i="48" s="1"/>
  <c r="AJ252" i="48" s="1"/>
  <c r="N251" i="48"/>
  <c r="T251" i="48" s="1"/>
  <c r="Z251" i="48" s="1"/>
  <c r="AF251" i="48" s="1"/>
  <c r="AL251" i="48" s="1"/>
  <c r="M251" i="48"/>
  <c r="S251" i="48" s="1"/>
  <c r="Y251" i="48" s="1"/>
  <c r="AE251" i="48" s="1"/>
  <c r="AK251" i="48" s="1"/>
  <c r="L251" i="48"/>
  <c r="R251" i="48" s="1"/>
  <c r="X251" i="48" s="1"/>
  <c r="AD251" i="48" s="1"/>
  <c r="AJ251" i="48" s="1"/>
  <c r="N250" i="48"/>
  <c r="T250" i="48" s="1"/>
  <c r="Z250" i="48" s="1"/>
  <c r="AF250" i="48" s="1"/>
  <c r="AL250" i="48" s="1"/>
  <c r="M250" i="48"/>
  <c r="S250" i="48" s="1"/>
  <c r="Y250" i="48" s="1"/>
  <c r="AE250" i="48" s="1"/>
  <c r="AK250" i="48" s="1"/>
  <c r="L250" i="48"/>
  <c r="R250" i="48" s="1"/>
  <c r="X250" i="48" s="1"/>
  <c r="AD250" i="48" s="1"/>
  <c r="AJ250" i="48" s="1"/>
  <c r="N249" i="48"/>
  <c r="T249" i="48" s="1"/>
  <c r="Z249" i="48" s="1"/>
  <c r="AF249" i="48" s="1"/>
  <c r="AL249" i="48" s="1"/>
  <c r="M249" i="48"/>
  <c r="S249" i="48" s="1"/>
  <c r="Y249" i="48" s="1"/>
  <c r="AE249" i="48" s="1"/>
  <c r="AK249" i="48" s="1"/>
  <c r="L249" i="48"/>
  <c r="R249" i="48" s="1"/>
  <c r="X249" i="48" s="1"/>
  <c r="AD249" i="48" s="1"/>
  <c r="AJ249" i="48" s="1"/>
  <c r="N248" i="48"/>
  <c r="T248" i="48" s="1"/>
  <c r="Z248" i="48" s="1"/>
  <c r="AF248" i="48" s="1"/>
  <c r="AL248" i="48" s="1"/>
  <c r="M248" i="48"/>
  <c r="S248" i="48" s="1"/>
  <c r="L248" i="48"/>
  <c r="R248" i="48" s="1"/>
  <c r="X248" i="48" s="1"/>
  <c r="AD248" i="48" s="1"/>
  <c r="AJ248" i="48" s="1"/>
  <c r="N247" i="48"/>
  <c r="M247" i="48"/>
  <c r="S247" i="48" s="1"/>
  <c r="Y247" i="48" s="1"/>
  <c r="AE247" i="48" s="1"/>
  <c r="AK247" i="48" s="1"/>
  <c r="L247" i="48"/>
  <c r="R247" i="48" s="1"/>
  <c r="X247" i="48" s="1"/>
  <c r="AD247" i="48" s="1"/>
  <c r="AJ247" i="48" s="1"/>
  <c r="T246" i="48"/>
  <c r="Z246" i="48" s="1"/>
  <c r="AF246" i="48" s="1"/>
  <c r="AL246" i="48" s="1"/>
  <c r="S246" i="48"/>
  <c r="Y246" i="48" s="1"/>
  <c r="AE246" i="48" s="1"/>
  <c r="AK246" i="48" s="1"/>
  <c r="R246" i="48"/>
  <c r="X246" i="48" s="1"/>
  <c r="AD246" i="48" s="1"/>
  <c r="AJ246" i="48" s="1"/>
  <c r="T245" i="48"/>
  <c r="Z245" i="48" s="1"/>
  <c r="AF245" i="48" s="1"/>
  <c r="AL245" i="48" s="1"/>
  <c r="S245" i="48"/>
  <c r="Y245" i="48" s="1"/>
  <c r="AE245" i="48" s="1"/>
  <c r="AK245" i="48" s="1"/>
  <c r="R245" i="48"/>
  <c r="X245" i="48" s="1"/>
  <c r="AD245" i="48" s="1"/>
  <c r="AJ245" i="48" s="1"/>
  <c r="W244" i="48"/>
  <c r="V244" i="48"/>
  <c r="U244" i="48"/>
  <c r="Q244" i="48"/>
  <c r="P244" i="48"/>
  <c r="P227" i="48" s="1"/>
  <c r="O244" i="48"/>
  <c r="K244" i="48"/>
  <c r="J244" i="48"/>
  <c r="I244" i="48"/>
  <c r="H244" i="48"/>
  <c r="G244" i="48"/>
  <c r="F244" i="48"/>
  <c r="T243" i="48"/>
  <c r="Z243" i="48" s="1"/>
  <c r="AF243" i="48" s="1"/>
  <c r="AL243" i="48" s="1"/>
  <c r="S243" i="48"/>
  <c r="Y243" i="48" s="1"/>
  <c r="AE243" i="48" s="1"/>
  <c r="R243" i="48"/>
  <c r="X243" i="48" s="1"/>
  <c r="AD243" i="48" s="1"/>
  <c r="AJ243" i="48" s="1"/>
  <c r="N242" i="48"/>
  <c r="T242" i="48" s="1"/>
  <c r="Z242" i="48" s="1"/>
  <c r="AF242" i="48" s="1"/>
  <c r="AL242" i="48" s="1"/>
  <c r="M242" i="48"/>
  <c r="S242" i="48" s="1"/>
  <c r="Y242" i="48" s="1"/>
  <c r="AE242" i="48" s="1"/>
  <c r="AK242" i="48" s="1"/>
  <c r="L242" i="48"/>
  <c r="R242" i="48" s="1"/>
  <c r="X242" i="48" s="1"/>
  <c r="AD242" i="48" s="1"/>
  <c r="AJ242" i="48" s="1"/>
  <c r="T241" i="48"/>
  <c r="Z241" i="48" s="1"/>
  <c r="AF241" i="48" s="1"/>
  <c r="AL241" i="48" s="1"/>
  <c r="S241" i="48"/>
  <c r="Y241" i="48" s="1"/>
  <c r="AE241" i="48" s="1"/>
  <c r="AK241" i="48" s="1"/>
  <c r="R241" i="48"/>
  <c r="X241" i="48" s="1"/>
  <c r="AD241" i="48" s="1"/>
  <c r="AJ241" i="48" s="1"/>
  <c r="T240" i="48"/>
  <c r="Z240" i="48" s="1"/>
  <c r="AF240" i="48" s="1"/>
  <c r="AL240" i="48" s="1"/>
  <c r="S240" i="48"/>
  <c r="Y240" i="48" s="1"/>
  <c r="AE240" i="48" s="1"/>
  <c r="AK240" i="48" s="1"/>
  <c r="R240" i="48"/>
  <c r="X240" i="48" s="1"/>
  <c r="AD240" i="48" s="1"/>
  <c r="AJ240" i="48" s="1"/>
  <c r="N239" i="48"/>
  <c r="T239" i="48" s="1"/>
  <c r="Z239" i="48" s="1"/>
  <c r="AF239" i="48" s="1"/>
  <c r="M239" i="48"/>
  <c r="S239" i="48" s="1"/>
  <c r="Y239" i="48" s="1"/>
  <c r="AE239" i="48" s="1"/>
  <c r="AK239" i="48" s="1"/>
  <c r="L239" i="48"/>
  <c r="R239" i="48" s="1"/>
  <c r="X239" i="48" s="1"/>
  <c r="AD239" i="48" s="1"/>
  <c r="AJ239" i="48" s="1"/>
  <c r="N238" i="48"/>
  <c r="T238" i="48" s="1"/>
  <c r="Z238" i="48" s="1"/>
  <c r="AF238" i="48" s="1"/>
  <c r="AL238" i="48" s="1"/>
  <c r="M238" i="48"/>
  <c r="S238" i="48" s="1"/>
  <c r="Y238" i="48" s="1"/>
  <c r="AE238" i="48" s="1"/>
  <c r="L238" i="48"/>
  <c r="R238" i="48" s="1"/>
  <c r="X238" i="48" s="1"/>
  <c r="AD238" i="48" s="1"/>
  <c r="AJ238" i="48" s="1"/>
  <c r="N237" i="48"/>
  <c r="T237" i="48" s="1"/>
  <c r="Z237" i="48" s="1"/>
  <c r="AF237" i="48" s="1"/>
  <c r="AL237" i="48" s="1"/>
  <c r="M237" i="48"/>
  <c r="S237" i="48" s="1"/>
  <c r="Y237" i="48" s="1"/>
  <c r="AE237" i="48" s="1"/>
  <c r="AK237" i="48" s="1"/>
  <c r="L237" i="48"/>
  <c r="X237" i="48" s="1"/>
  <c r="AD237" i="48" s="1"/>
  <c r="AJ237" i="48" s="1"/>
  <c r="N236" i="48"/>
  <c r="T236" i="48" s="1"/>
  <c r="Z236" i="48" s="1"/>
  <c r="AF236" i="48" s="1"/>
  <c r="AL236" i="48" s="1"/>
  <c r="M236" i="48"/>
  <c r="S236" i="48" s="1"/>
  <c r="Y236" i="48" s="1"/>
  <c r="AE236" i="48" s="1"/>
  <c r="L236" i="48"/>
  <c r="R236" i="48" s="1"/>
  <c r="X236" i="48" s="1"/>
  <c r="AD236" i="48" s="1"/>
  <c r="AJ236" i="48" s="1"/>
  <c r="N235" i="48"/>
  <c r="T235" i="48" s="1"/>
  <c r="Z235" i="48" s="1"/>
  <c r="AF235" i="48" s="1"/>
  <c r="AL235" i="48" s="1"/>
  <c r="M235" i="48"/>
  <c r="S235" i="48" s="1"/>
  <c r="Y235" i="48" s="1"/>
  <c r="AE235" i="48" s="1"/>
  <c r="AK235" i="48" s="1"/>
  <c r="L235" i="48"/>
  <c r="R235" i="48" s="1"/>
  <c r="X235" i="48" s="1"/>
  <c r="AD235" i="48" s="1"/>
  <c r="AJ235" i="48" s="1"/>
  <c r="N234" i="48"/>
  <c r="T234" i="48" s="1"/>
  <c r="Z234" i="48" s="1"/>
  <c r="AF234" i="48" s="1"/>
  <c r="AL234" i="48" s="1"/>
  <c r="M234" i="48"/>
  <c r="S234" i="48" s="1"/>
  <c r="Y234" i="48" s="1"/>
  <c r="AE234" i="48" s="1"/>
  <c r="AK234" i="48" s="1"/>
  <c r="L234" i="48"/>
  <c r="R234" i="48" s="1"/>
  <c r="X234" i="48" s="1"/>
  <c r="AD234" i="48" s="1"/>
  <c r="AJ234" i="48" s="1"/>
  <c r="N233" i="48"/>
  <c r="T233" i="48" s="1"/>
  <c r="Z233" i="48" s="1"/>
  <c r="M233" i="48"/>
  <c r="S233" i="48" s="1"/>
  <c r="Y233" i="48" s="1"/>
  <c r="AE233" i="48" s="1"/>
  <c r="L233" i="48"/>
  <c r="R233" i="48" s="1"/>
  <c r="X233" i="48" s="1"/>
  <c r="AD233" i="48" s="1"/>
  <c r="AJ233" i="48" s="1"/>
  <c r="N232" i="48"/>
  <c r="T232" i="48" s="1"/>
  <c r="Z232" i="48" s="1"/>
  <c r="M232" i="48"/>
  <c r="S232" i="48" s="1"/>
  <c r="Y232" i="48" s="1"/>
  <c r="L232" i="48"/>
  <c r="R232" i="48" s="1"/>
  <c r="X232" i="48" s="1"/>
  <c r="N230" i="48"/>
  <c r="T230" i="48" s="1"/>
  <c r="Z230" i="48" s="1"/>
  <c r="AF230" i="48" s="1"/>
  <c r="AL230" i="48" s="1"/>
  <c r="M230" i="48"/>
  <c r="S230" i="48" s="1"/>
  <c r="L230" i="48"/>
  <c r="R230" i="48" s="1"/>
  <c r="X230" i="48" s="1"/>
  <c r="AD230" i="48" s="1"/>
  <c r="AJ230" i="48" s="1"/>
  <c r="N229" i="48"/>
  <c r="T229" i="48" s="1"/>
  <c r="M229" i="48"/>
  <c r="S229" i="48" s="1"/>
  <c r="Y229" i="48" s="1"/>
  <c r="AE229" i="48" s="1"/>
  <c r="AK229" i="48" s="1"/>
  <c r="L229" i="48"/>
  <c r="W228" i="48"/>
  <c r="V228" i="48"/>
  <c r="U228" i="48"/>
  <c r="Q228" i="48"/>
  <c r="P228" i="48"/>
  <c r="O228" i="48"/>
  <c r="K228" i="48"/>
  <c r="J228" i="48"/>
  <c r="I228" i="48"/>
  <c r="H228" i="48"/>
  <c r="G228" i="48"/>
  <c r="F228" i="48"/>
  <c r="N226" i="48"/>
  <c r="T226" i="48" s="1"/>
  <c r="Z226" i="48" s="1"/>
  <c r="AF226" i="48" s="1"/>
  <c r="AL226" i="48" s="1"/>
  <c r="M226" i="48"/>
  <c r="S226" i="48" s="1"/>
  <c r="Y226" i="48" s="1"/>
  <c r="AE226" i="48" s="1"/>
  <c r="AK226" i="48" s="1"/>
  <c r="L226" i="48"/>
  <c r="R226" i="48" s="1"/>
  <c r="X226" i="48" s="1"/>
  <c r="AD226" i="48" s="1"/>
  <c r="AJ226" i="48" s="1"/>
  <c r="N225" i="48"/>
  <c r="T225" i="48" s="1"/>
  <c r="M225" i="48"/>
  <c r="M224" i="48" s="1"/>
  <c r="L225" i="48"/>
  <c r="L224" i="48" s="1"/>
  <c r="W224" i="48"/>
  <c r="W223" i="48" s="1"/>
  <c r="V224" i="48"/>
  <c r="V223" i="48" s="1"/>
  <c r="U224" i="48"/>
  <c r="U223" i="48" s="1"/>
  <c r="Q224" i="48"/>
  <c r="Q223" i="48" s="1"/>
  <c r="P224" i="48"/>
  <c r="P223" i="48" s="1"/>
  <c r="O224" i="48"/>
  <c r="O223" i="48" s="1"/>
  <c r="K224" i="48"/>
  <c r="K223" i="48" s="1"/>
  <c r="J224" i="48"/>
  <c r="I224" i="48"/>
  <c r="I223" i="48" s="1"/>
  <c r="H224" i="48"/>
  <c r="H223" i="48" s="1"/>
  <c r="G224" i="48"/>
  <c r="G223" i="48" s="1"/>
  <c r="F224" i="48"/>
  <c r="F223" i="48" s="1"/>
  <c r="J223" i="48"/>
  <c r="N219" i="48"/>
  <c r="T219" i="48" s="1"/>
  <c r="Z219" i="48" s="1"/>
  <c r="AF219" i="48" s="1"/>
  <c r="AL219" i="48" s="1"/>
  <c r="M219" i="48"/>
  <c r="S219" i="48" s="1"/>
  <c r="Y219" i="48" s="1"/>
  <c r="AE219" i="48" s="1"/>
  <c r="AK219" i="48" s="1"/>
  <c r="L219" i="48"/>
  <c r="R219" i="48" s="1"/>
  <c r="X219" i="48" s="1"/>
  <c r="AD219" i="48" s="1"/>
  <c r="AJ219" i="48" s="1"/>
  <c r="N218" i="48"/>
  <c r="T218" i="48" s="1"/>
  <c r="Z218" i="48" s="1"/>
  <c r="AF218" i="48" s="1"/>
  <c r="AL218" i="48" s="1"/>
  <c r="M218" i="48"/>
  <c r="S218" i="48" s="1"/>
  <c r="Y218" i="48" s="1"/>
  <c r="AE218" i="48" s="1"/>
  <c r="AK218" i="48" s="1"/>
  <c r="L218" i="48"/>
  <c r="R218" i="48" s="1"/>
  <c r="X218" i="48" s="1"/>
  <c r="AD218" i="48" s="1"/>
  <c r="AJ218" i="48" s="1"/>
  <c r="H217" i="48"/>
  <c r="N217" i="48" s="1"/>
  <c r="T217" i="48" s="1"/>
  <c r="Z217" i="48" s="1"/>
  <c r="AF217" i="48" s="1"/>
  <c r="AL217" i="48" s="1"/>
  <c r="G217" i="48"/>
  <c r="M217" i="48" s="1"/>
  <c r="S217" i="48" s="1"/>
  <c r="Y217" i="48" s="1"/>
  <c r="AE217" i="48" s="1"/>
  <c r="AK217" i="48" s="1"/>
  <c r="F217" i="48"/>
  <c r="L217" i="48" s="1"/>
  <c r="R217" i="48" s="1"/>
  <c r="X217" i="48" s="1"/>
  <c r="AD217" i="48" s="1"/>
  <c r="AJ217" i="48" s="1"/>
  <c r="N216" i="48"/>
  <c r="T216" i="48" s="1"/>
  <c r="M216" i="48"/>
  <c r="S216" i="48" s="1"/>
  <c r="L216" i="48"/>
  <c r="L215" i="48" s="1"/>
  <c r="W215" i="48"/>
  <c r="V215" i="48"/>
  <c r="U215" i="48"/>
  <c r="Q215" i="48"/>
  <c r="P215" i="48"/>
  <c r="O215" i="48"/>
  <c r="M215" i="48"/>
  <c r="K215" i="48"/>
  <c r="J215" i="48"/>
  <c r="I215" i="48"/>
  <c r="H215" i="48"/>
  <c r="G215" i="48"/>
  <c r="F215" i="48"/>
  <c r="N214" i="48"/>
  <c r="T214" i="48" s="1"/>
  <c r="M214" i="48"/>
  <c r="S214" i="48" s="1"/>
  <c r="Y214" i="48" s="1"/>
  <c r="AE214" i="48" s="1"/>
  <c r="AK214" i="48" s="1"/>
  <c r="L214" i="48"/>
  <c r="R214" i="48" s="1"/>
  <c r="N213" i="48"/>
  <c r="M213" i="48"/>
  <c r="S213" i="48" s="1"/>
  <c r="L213" i="48"/>
  <c r="R213" i="48" s="1"/>
  <c r="X213" i="48" s="1"/>
  <c r="AD213" i="48" s="1"/>
  <c r="AJ213" i="48" s="1"/>
  <c r="W212" i="48"/>
  <c r="V212" i="48"/>
  <c r="U212" i="48"/>
  <c r="Q212" i="48"/>
  <c r="P212" i="48"/>
  <c r="O212" i="48"/>
  <c r="K212" i="48"/>
  <c r="J212" i="48"/>
  <c r="J211" i="48" s="1"/>
  <c r="I212" i="48"/>
  <c r="I211" i="48" s="1"/>
  <c r="H212" i="48"/>
  <c r="G212" i="48"/>
  <c r="F212" i="48"/>
  <c r="F211" i="48" s="1"/>
  <c r="N210" i="48"/>
  <c r="T210" i="48" s="1"/>
  <c r="Z210" i="48" s="1"/>
  <c r="AF210" i="48" s="1"/>
  <c r="AL210" i="48" s="1"/>
  <c r="M210" i="48"/>
  <c r="S210" i="48" s="1"/>
  <c r="Y210" i="48" s="1"/>
  <c r="AE210" i="48" s="1"/>
  <c r="AK210" i="48" s="1"/>
  <c r="L210" i="48"/>
  <c r="R210" i="48" s="1"/>
  <c r="X210" i="48" s="1"/>
  <c r="AD210" i="48" s="1"/>
  <c r="AJ210" i="48" s="1"/>
  <c r="N209" i="48"/>
  <c r="T209" i="48" s="1"/>
  <c r="M209" i="48"/>
  <c r="S209" i="48" s="1"/>
  <c r="Y209" i="48" s="1"/>
  <c r="AE209" i="48" s="1"/>
  <c r="AK209" i="48" s="1"/>
  <c r="L209" i="48"/>
  <c r="R209" i="48" s="1"/>
  <c r="X209" i="48" s="1"/>
  <c r="AD209" i="48" s="1"/>
  <c r="AJ209" i="48" s="1"/>
  <c r="N208" i="48"/>
  <c r="T208" i="48" s="1"/>
  <c r="Z208" i="48" s="1"/>
  <c r="M208" i="48"/>
  <c r="S208" i="48" s="1"/>
  <c r="Y208" i="48" s="1"/>
  <c r="AE208" i="48" s="1"/>
  <c r="AK208" i="48" s="1"/>
  <c r="L208" i="48"/>
  <c r="R208" i="48" s="1"/>
  <c r="X208" i="48" s="1"/>
  <c r="AD208" i="48" s="1"/>
  <c r="AJ208" i="48" s="1"/>
  <c r="N207" i="48"/>
  <c r="T207" i="48" s="1"/>
  <c r="Z207" i="48" s="1"/>
  <c r="AF207" i="48" s="1"/>
  <c r="AL207" i="48" s="1"/>
  <c r="M207" i="48"/>
  <c r="L207" i="48"/>
  <c r="W206" i="48"/>
  <c r="W203" i="48" s="1"/>
  <c r="V206" i="48"/>
  <c r="V203" i="48" s="1"/>
  <c r="U206" i="48"/>
  <c r="U203" i="48" s="1"/>
  <c r="Q206" i="48"/>
  <c r="Q203" i="48" s="1"/>
  <c r="P206" i="48"/>
  <c r="P203" i="48" s="1"/>
  <c r="O206" i="48"/>
  <c r="O203" i="48" s="1"/>
  <c r="K206" i="48"/>
  <c r="K203" i="48" s="1"/>
  <c r="J206" i="48"/>
  <c r="J203" i="48" s="1"/>
  <c r="I206" i="48"/>
  <c r="I203" i="48" s="1"/>
  <c r="H206" i="48"/>
  <c r="H203" i="48" s="1"/>
  <c r="G206" i="48"/>
  <c r="G203" i="48" s="1"/>
  <c r="F206" i="48"/>
  <c r="F203" i="48" s="1"/>
  <c r="N205" i="48"/>
  <c r="T205" i="48" s="1"/>
  <c r="Z205" i="48" s="1"/>
  <c r="AF205" i="48" s="1"/>
  <c r="AL205" i="48" s="1"/>
  <c r="M205" i="48"/>
  <c r="S205" i="48" s="1"/>
  <c r="Y205" i="48" s="1"/>
  <c r="AE205" i="48" s="1"/>
  <c r="AK205" i="48" s="1"/>
  <c r="L205" i="48"/>
  <c r="R205" i="48" s="1"/>
  <c r="X205" i="48" s="1"/>
  <c r="AD205" i="48" s="1"/>
  <c r="AJ205" i="48" s="1"/>
  <c r="N204" i="48"/>
  <c r="M204" i="48"/>
  <c r="S204" i="48" s="1"/>
  <c r="Y204" i="48" s="1"/>
  <c r="AE204" i="48" s="1"/>
  <c r="AK204" i="48" s="1"/>
  <c r="L204" i="48"/>
  <c r="N202" i="48"/>
  <c r="M202" i="48"/>
  <c r="S202" i="48" s="1"/>
  <c r="L202" i="48"/>
  <c r="R202" i="48" s="1"/>
  <c r="R201" i="48" s="1"/>
  <c r="W201" i="48"/>
  <c r="V201" i="48"/>
  <c r="U201" i="48"/>
  <c r="Q201" i="48"/>
  <c r="P201" i="48"/>
  <c r="O201" i="48"/>
  <c r="K201" i="48"/>
  <c r="J201" i="48"/>
  <c r="I201" i="48"/>
  <c r="H201" i="48"/>
  <c r="G201" i="48"/>
  <c r="F201" i="48"/>
  <c r="N200" i="48"/>
  <c r="T200" i="48" s="1"/>
  <c r="T199" i="48" s="1"/>
  <c r="M200" i="48"/>
  <c r="S200" i="48" s="1"/>
  <c r="L200" i="48"/>
  <c r="L199" i="48" s="1"/>
  <c r="W199" i="48"/>
  <c r="V199" i="48"/>
  <c r="U199" i="48"/>
  <c r="Q199" i="48"/>
  <c r="P199" i="48"/>
  <c r="O199" i="48"/>
  <c r="K199" i="48"/>
  <c r="J199" i="48"/>
  <c r="I199" i="48"/>
  <c r="H199" i="48"/>
  <c r="G199" i="48"/>
  <c r="F199" i="48"/>
  <c r="N198" i="48"/>
  <c r="T198" i="48" s="1"/>
  <c r="Z198" i="48" s="1"/>
  <c r="AF198" i="48" s="1"/>
  <c r="AL198" i="48" s="1"/>
  <c r="M198" i="48"/>
  <c r="S198" i="48" s="1"/>
  <c r="Y198" i="48" s="1"/>
  <c r="AE198" i="48" s="1"/>
  <c r="AK198" i="48" s="1"/>
  <c r="L198" i="48"/>
  <c r="R198" i="48" s="1"/>
  <c r="X198" i="48" s="1"/>
  <c r="AD198" i="48" s="1"/>
  <c r="AJ198" i="48" s="1"/>
  <c r="N197" i="48"/>
  <c r="T197" i="48" s="1"/>
  <c r="Z197" i="48" s="1"/>
  <c r="AF197" i="48" s="1"/>
  <c r="AL197" i="48" s="1"/>
  <c r="M197" i="48"/>
  <c r="S197" i="48" s="1"/>
  <c r="Y197" i="48" s="1"/>
  <c r="AE197" i="48" s="1"/>
  <c r="AK197" i="48" s="1"/>
  <c r="L197" i="48"/>
  <c r="R197" i="48" s="1"/>
  <c r="X197" i="48" s="1"/>
  <c r="AD197" i="48" s="1"/>
  <c r="AJ197" i="48" s="1"/>
  <c r="N196" i="48"/>
  <c r="T196" i="48" s="1"/>
  <c r="Z196" i="48" s="1"/>
  <c r="AF196" i="48" s="1"/>
  <c r="AL196" i="48" s="1"/>
  <c r="M196" i="48"/>
  <c r="S196" i="48" s="1"/>
  <c r="Y196" i="48" s="1"/>
  <c r="AE196" i="48" s="1"/>
  <c r="AK196" i="48" s="1"/>
  <c r="L196" i="48"/>
  <c r="R196" i="48" s="1"/>
  <c r="X196" i="48" s="1"/>
  <c r="AD196" i="48" s="1"/>
  <c r="AJ196" i="48" s="1"/>
  <c r="N195" i="48"/>
  <c r="T195" i="48" s="1"/>
  <c r="Z195" i="48" s="1"/>
  <c r="AF195" i="48" s="1"/>
  <c r="AL195" i="48" s="1"/>
  <c r="M195" i="48"/>
  <c r="S195" i="48" s="1"/>
  <c r="Y195" i="48" s="1"/>
  <c r="AE195" i="48" s="1"/>
  <c r="AK195" i="48" s="1"/>
  <c r="L195" i="48"/>
  <c r="R195" i="48" s="1"/>
  <c r="X195" i="48" s="1"/>
  <c r="AD195" i="48" s="1"/>
  <c r="AJ195" i="48" s="1"/>
  <c r="N194" i="48"/>
  <c r="T194" i="48" s="1"/>
  <c r="Z194" i="48" s="1"/>
  <c r="M194" i="48"/>
  <c r="S194" i="48" s="1"/>
  <c r="Y194" i="48" s="1"/>
  <c r="AE194" i="48" s="1"/>
  <c r="AK194" i="48" s="1"/>
  <c r="L194" i="48"/>
  <c r="R194" i="48" s="1"/>
  <c r="X194" i="48" s="1"/>
  <c r="AD194" i="48" s="1"/>
  <c r="AJ194" i="48" s="1"/>
  <c r="N193" i="48"/>
  <c r="T193" i="48" s="1"/>
  <c r="Z193" i="48" s="1"/>
  <c r="AF193" i="48" s="1"/>
  <c r="AL193" i="48" s="1"/>
  <c r="M193" i="48"/>
  <c r="S193" i="48" s="1"/>
  <c r="Y193" i="48" s="1"/>
  <c r="AE193" i="48" s="1"/>
  <c r="AK193" i="48" s="1"/>
  <c r="L193" i="48"/>
  <c r="R193" i="48" s="1"/>
  <c r="X193" i="48" s="1"/>
  <c r="AD193" i="48" s="1"/>
  <c r="AJ193" i="48" s="1"/>
  <c r="N192" i="48"/>
  <c r="T192" i="48" s="1"/>
  <c r="Z192" i="48" s="1"/>
  <c r="AF192" i="48" s="1"/>
  <c r="AL192" i="48" s="1"/>
  <c r="M192" i="48"/>
  <c r="S192" i="48" s="1"/>
  <c r="Y192" i="48" s="1"/>
  <c r="AE192" i="48" s="1"/>
  <c r="AK192" i="48" s="1"/>
  <c r="L192" i="48"/>
  <c r="R192" i="48" s="1"/>
  <c r="X192" i="48" s="1"/>
  <c r="AD192" i="48" s="1"/>
  <c r="AJ192" i="48" s="1"/>
  <c r="W191" i="48"/>
  <c r="W190" i="48" s="1"/>
  <c r="V191" i="48"/>
  <c r="V190" i="48" s="1"/>
  <c r="U191" i="48"/>
  <c r="U190" i="48" s="1"/>
  <c r="Q191" i="48"/>
  <c r="Q190" i="48" s="1"/>
  <c r="P191" i="48"/>
  <c r="P190" i="48" s="1"/>
  <c r="O191" i="48"/>
  <c r="O190" i="48" s="1"/>
  <c r="K191" i="48"/>
  <c r="K190" i="48" s="1"/>
  <c r="J191" i="48"/>
  <c r="J190" i="48" s="1"/>
  <c r="I191" i="48"/>
  <c r="I190" i="48" s="1"/>
  <c r="H191" i="48"/>
  <c r="H190" i="48" s="1"/>
  <c r="G191" i="48"/>
  <c r="G190" i="48" s="1"/>
  <c r="F191" i="48"/>
  <c r="F190" i="48" s="1"/>
  <c r="N189" i="48"/>
  <c r="T189" i="48" s="1"/>
  <c r="Z189" i="48" s="1"/>
  <c r="AF189" i="48" s="1"/>
  <c r="AL189" i="48" s="1"/>
  <c r="M189" i="48"/>
  <c r="S189" i="48" s="1"/>
  <c r="Y189" i="48" s="1"/>
  <c r="AE189" i="48" s="1"/>
  <c r="AK189" i="48" s="1"/>
  <c r="L189" i="48"/>
  <c r="R189" i="48" s="1"/>
  <c r="X189" i="48" s="1"/>
  <c r="AD189" i="48" s="1"/>
  <c r="AJ189" i="48" s="1"/>
  <c r="N188" i="48"/>
  <c r="T188" i="48" s="1"/>
  <c r="Z188" i="48" s="1"/>
  <c r="AF188" i="48" s="1"/>
  <c r="AL188" i="48" s="1"/>
  <c r="M188" i="48"/>
  <c r="S188" i="48" s="1"/>
  <c r="Y188" i="48" s="1"/>
  <c r="AE188" i="48" s="1"/>
  <c r="AK188" i="48" s="1"/>
  <c r="L188" i="48"/>
  <c r="R188" i="48" s="1"/>
  <c r="X188" i="48" s="1"/>
  <c r="AD188" i="48" s="1"/>
  <c r="AJ188" i="48" s="1"/>
  <c r="N187" i="48"/>
  <c r="T187" i="48" s="1"/>
  <c r="Z187" i="48" s="1"/>
  <c r="AF187" i="48" s="1"/>
  <c r="AL187" i="48" s="1"/>
  <c r="M187" i="48"/>
  <c r="S187" i="48" s="1"/>
  <c r="Y187" i="48" s="1"/>
  <c r="AE187" i="48" s="1"/>
  <c r="AK187" i="48" s="1"/>
  <c r="L187" i="48"/>
  <c r="R187" i="48" s="1"/>
  <c r="X187" i="48" s="1"/>
  <c r="AD187" i="48" s="1"/>
  <c r="AJ187" i="48" s="1"/>
  <c r="N186" i="48"/>
  <c r="T186" i="48" s="1"/>
  <c r="Z186" i="48" s="1"/>
  <c r="AF186" i="48" s="1"/>
  <c r="AL186" i="48" s="1"/>
  <c r="M186" i="48"/>
  <c r="S186" i="48" s="1"/>
  <c r="Y186" i="48" s="1"/>
  <c r="AE186" i="48" s="1"/>
  <c r="AK186" i="48" s="1"/>
  <c r="L186" i="48"/>
  <c r="R186" i="48" s="1"/>
  <c r="X186" i="48" s="1"/>
  <c r="AD186" i="48" s="1"/>
  <c r="AJ186" i="48" s="1"/>
  <c r="N185" i="48"/>
  <c r="T185" i="48" s="1"/>
  <c r="Z185" i="48" s="1"/>
  <c r="AF185" i="48" s="1"/>
  <c r="AL185" i="48" s="1"/>
  <c r="M185" i="48"/>
  <c r="S185" i="48" s="1"/>
  <c r="Y185" i="48" s="1"/>
  <c r="AE185" i="48" s="1"/>
  <c r="AK185" i="48" s="1"/>
  <c r="L185" i="48"/>
  <c r="R185" i="48" s="1"/>
  <c r="X185" i="48" s="1"/>
  <c r="AD185" i="48" s="1"/>
  <c r="AJ185" i="48" s="1"/>
  <c r="N184" i="48"/>
  <c r="T184" i="48" s="1"/>
  <c r="M184" i="48"/>
  <c r="S184" i="48" s="1"/>
  <c r="Y184" i="48" s="1"/>
  <c r="AE184" i="48" s="1"/>
  <c r="AK184" i="48" s="1"/>
  <c r="L184" i="48"/>
  <c r="R184" i="48" s="1"/>
  <c r="N183" i="48"/>
  <c r="M183" i="48"/>
  <c r="L183" i="48"/>
  <c r="R183" i="48" s="1"/>
  <c r="X183" i="48" s="1"/>
  <c r="AD183" i="48" s="1"/>
  <c r="AJ183" i="48" s="1"/>
  <c r="W182" i="48"/>
  <c r="W181" i="48" s="1"/>
  <c r="V182" i="48"/>
  <c r="V181" i="48" s="1"/>
  <c r="U182" i="48"/>
  <c r="U181" i="48" s="1"/>
  <c r="Q182" i="48"/>
  <c r="Q181" i="48" s="1"/>
  <c r="P182" i="48"/>
  <c r="P181" i="48" s="1"/>
  <c r="O182" i="48"/>
  <c r="O181" i="48" s="1"/>
  <c r="K182" i="48"/>
  <c r="K181" i="48" s="1"/>
  <c r="J182" i="48"/>
  <c r="J181" i="48" s="1"/>
  <c r="I182" i="48"/>
  <c r="I181" i="48" s="1"/>
  <c r="H182" i="48"/>
  <c r="H181" i="48" s="1"/>
  <c r="G182" i="48"/>
  <c r="G181" i="48" s="1"/>
  <c r="F182" i="48"/>
  <c r="F181" i="48" s="1"/>
  <c r="N180" i="48"/>
  <c r="T180" i="48" s="1"/>
  <c r="Z180" i="48" s="1"/>
  <c r="AF180" i="48" s="1"/>
  <c r="AL180" i="48" s="1"/>
  <c r="M180" i="48"/>
  <c r="S180" i="48" s="1"/>
  <c r="Y180" i="48" s="1"/>
  <c r="AE180" i="48" s="1"/>
  <c r="AK180" i="48" s="1"/>
  <c r="L180" i="48"/>
  <c r="R180" i="48" s="1"/>
  <c r="X180" i="48" s="1"/>
  <c r="AD180" i="48" s="1"/>
  <c r="AJ180" i="48" s="1"/>
  <c r="N179" i="48"/>
  <c r="T179" i="48" s="1"/>
  <c r="Z179" i="48" s="1"/>
  <c r="AF179" i="48" s="1"/>
  <c r="AL179" i="48" s="1"/>
  <c r="M179" i="48"/>
  <c r="S179" i="48" s="1"/>
  <c r="L179" i="48"/>
  <c r="R179" i="48" s="1"/>
  <c r="X179" i="48" s="1"/>
  <c r="AD179" i="48" s="1"/>
  <c r="AJ179" i="48" s="1"/>
  <c r="N178" i="48"/>
  <c r="M178" i="48"/>
  <c r="S178" i="48" s="1"/>
  <c r="Y178" i="48" s="1"/>
  <c r="AE178" i="48" s="1"/>
  <c r="AK178" i="48" s="1"/>
  <c r="L178" i="48"/>
  <c r="R178" i="48" s="1"/>
  <c r="W177" i="48"/>
  <c r="W176" i="48" s="1"/>
  <c r="V177" i="48"/>
  <c r="V176" i="48" s="1"/>
  <c r="U177" i="48"/>
  <c r="U176" i="48" s="1"/>
  <c r="Q177" i="48"/>
  <c r="Q176" i="48" s="1"/>
  <c r="P177" i="48"/>
  <c r="P176" i="48" s="1"/>
  <c r="O177" i="48"/>
  <c r="O176" i="48" s="1"/>
  <c r="K177" i="48"/>
  <c r="K176" i="48" s="1"/>
  <c r="J177" i="48"/>
  <c r="J176" i="48" s="1"/>
  <c r="I177" i="48"/>
  <c r="I176" i="48" s="1"/>
  <c r="H177" i="48"/>
  <c r="H176" i="48" s="1"/>
  <c r="G177" i="48"/>
  <c r="G176" i="48" s="1"/>
  <c r="F177" i="48"/>
  <c r="F176" i="48" s="1"/>
  <c r="N175" i="48"/>
  <c r="T175" i="48" s="1"/>
  <c r="Z175" i="48" s="1"/>
  <c r="AF175" i="48" s="1"/>
  <c r="AL175" i="48" s="1"/>
  <c r="M175" i="48"/>
  <c r="S175" i="48" s="1"/>
  <c r="Y175" i="48" s="1"/>
  <c r="AE175" i="48" s="1"/>
  <c r="AK175" i="48" s="1"/>
  <c r="L175" i="48"/>
  <c r="R175" i="48" s="1"/>
  <c r="X175" i="48" s="1"/>
  <c r="AD175" i="48" s="1"/>
  <c r="AJ175" i="48" s="1"/>
  <c r="N174" i="48"/>
  <c r="T174" i="48" s="1"/>
  <c r="Z174" i="48" s="1"/>
  <c r="AF174" i="48" s="1"/>
  <c r="AL174" i="48" s="1"/>
  <c r="M174" i="48"/>
  <c r="S174" i="48" s="1"/>
  <c r="Y174" i="48" s="1"/>
  <c r="AE174" i="48" s="1"/>
  <c r="AK174" i="48" s="1"/>
  <c r="L174" i="48"/>
  <c r="R174" i="48" s="1"/>
  <c r="X174" i="48" s="1"/>
  <c r="AD174" i="48" s="1"/>
  <c r="AJ174" i="48" s="1"/>
  <c r="N173" i="48"/>
  <c r="T173" i="48" s="1"/>
  <c r="Z173" i="48" s="1"/>
  <c r="AF173" i="48" s="1"/>
  <c r="AL173" i="48" s="1"/>
  <c r="M173" i="48"/>
  <c r="S173" i="48" s="1"/>
  <c r="Y173" i="48" s="1"/>
  <c r="AE173" i="48" s="1"/>
  <c r="AK173" i="48" s="1"/>
  <c r="L173" i="48"/>
  <c r="R173" i="48" s="1"/>
  <c r="X173" i="48" s="1"/>
  <c r="AD173" i="48" s="1"/>
  <c r="AJ173" i="48" s="1"/>
  <c r="N172" i="48"/>
  <c r="T172" i="48" s="1"/>
  <c r="Z172" i="48" s="1"/>
  <c r="AF172" i="48" s="1"/>
  <c r="AL172" i="48" s="1"/>
  <c r="M172" i="48"/>
  <c r="S172" i="48" s="1"/>
  <c r="Y172" i="48" s="1"/>
  <c r="AE172" i="48" s="1"/>
  <c r="AK172" i="48" s="1"/>
  <c r="L172" i="48"/>
  <c r="R172" i="48" s="1"/>
  <c r="X172" i="48" s="1"/>
  <c r="AD172" i="48" s="1"/>
  <c r="AJ172" i="48" s="1"/>
  <c r="H171" i="48"/>
  <c r="N171" i="48" s="1"/>
  <c r="G171" i="48"/>
  <c r="M171" i="48" s="1"/>
  <c r="M170" i="48" s="1"/>
  <c r="F171" i="48"/>
  <c r="L171" i="48" s="1"/>
  <c r="W170" i="48"/>
  <c r="V170" i="48"/>
  <c r="U170" i="48"/>
  <c r="Q170" i="48"/>
  <c r="P170" i="48"/>
  <c r="O170" i="48"/>
  <c r="K170" i="48"/>
  <c r="J170" i="48"/>
  <c r="I170" i="48"/>
  <c r="N169" i="48"/>
  <c r="T169" i="48" s="1"/>
  <c r="Z169" i="48" s="1"/>
  <c r="AF169" i="48" s="1"/>
  <c r="AL169" i="48" s="1"/>
  <c r="M169" i="48"/>
  <c r="S169" i="48" s="1"/>
  <c r="Y169" i="48" s="1"/>
  <c r="AE169" i="48" s="1"/>
  <c r="AK169" i="48" s="1"/>
  <c r="L169" i="48"/>
  <c r="R169" i="48" s="1"/>
  <c r="X169" i="48" s="1"/>
  <c r="AD169" i="48" s="1"/>
  <c r="AJ169" i="48" s="1"/>
  <c r="N168" i="48"/>
  <c r="T168" i="48" s="1"/>
  <c r="Z168" i="48" s="1"/>
  <c r="AF168" i="48" s="1"/>
  <c r="AL168" i="48" s="1"/>
  <c r="M168" i="48"/>
  <c r="S168" i="48" s="1"/>
  <c r="L168" i="48"/>
  <c r="R168" i="48" s="1"/>
  <c r="X168" i="48" s="1"/>
  <c r="AD168" i="48" s="1"/>
  <c r="AJ168" i="48" s="1"/>
  <c r="N167" i="48"/>
  <c r="T167" i="48" s="1"/>
  <c r="M167" i="48"/>
  <c r="S167" i="48" s="1"/>
  <c r="Y167" i="48" s="1"/>
  <c r="AE167" i="48" s="1"/>
  <c r="AK167" i="48" s="1"/>
  <c r="L167" i="48"/>
  <c r="W166" i="48"/>
  <c r="W165" i="48" s="1"/>
  <c r="V166" i="48"/>
  <c r="V165" i="48" s="1"/>
  <c r="U166" i="48"/>
  <c r="U165" i="48" s="1"/>
  <c r="Q166" i="48"/>
  <c r="Q165" i="48" s="1"/>
  <c r="P166" i="48"/>
  <c r="P165" i="48" s="1"/>
  <c r="O166" i="48"/>
  <c r="O165" i="48" s="1"/>
  <c r="K166" i="48"/>
  <c r="K165" i="48" s="1"/>
  <c r="J166" i="48"/>
  <c r="J165" i="48" s="1"/>
  <c r="I166" i="48"/>
  <c r="I165" i="48" s="1"/>
  <c r="H166" i="48"/>
  <c r="H165" i="48" s="1"/>
  <c r="G166" i="48"/>
  <c r="G165" i="48" s="1"/>
  <c r="F166" i="48"/>
  <c r="F165" i="48" s="1"/>
  <c r="N164" i="48"/>
  <c r="T164" i="48" s="1"/>
  <c r="Z164" i="48" s="1"/>
  <c r="AF164" i="48" s="1"/>
  <c r="AL164" i="48" s="1"/>
  <c r="M164" i="48"/>
  <c r="S164" i="48" s="1"/>
  <c r="Y164" i="48" s="1"/>
  <c r="AE164" i="48" s="1"/>
  <c r="AK164" i="48" s="1"/>
  <c r="L164" i="48"/>
  <c r="R164" i="48" s="1"/>
  <c r="X164" i="48" s="1"/>
  <c r="AD164" i="48" s="1"/>
  <c r="AJ164" i="48" s="1"/>
  <c r="N163" i="48"/>
  <c r="T163" i="48" s="1"/>
  <c r="Z163" i="48" s="1"/>
  <c r="AF163" i="48" s="1"/>
  <c r="AL163" i="48" s="1"/>
  <c r="M163" i="48"/>
  <c r="S163" i="48" s="1"/>
  <c r="Y163" i="48" s="1"/>
  <c r="AE163" i="48" s="1"/>
  <c r="AK163" i="48" s="1"/>
  <c r="L163" i="48"/>
  <c r="R163" i="48" s="1"/>
  <c r="X163" i="48" s="1"/>
  <c r="AD163" i="48" s="1"/>
  <c r="AJ163" i="48" s="1"/>
  <c r="N162" i="48"/>
  <c r="T162" i="48" s="1"/>
  <c r="Z162" i="48" s="1"/>
  <c r="M162" i="48"/>
  <c r="L162" i="48"/>
  <c r="R162" i="48" s="1"/>
  <c r="X162" i="48" s="1"/>
  <c r="W161" i="48"/>
  <c r="V161" i="48"/>
  <c r="U161" i="48"/>
  <c r="Q161" i="48"/>
  <c r="P161" i="48"/>
  <c r="O161" i="48"/>
  <c r="K161" i="48"/>
  <c r="J161" i="48"/>
  <c r="I161" i="48"/>
  <c r="H161" i="48"/>
  <c r="G161" i="48"/>
  <c r="F161" i="48"/>
  <c r="N160" i="48"/>
  <c r="T160" i="48" s="1"/>
  <c r="Z160" i="48" s="1"/>
  <c r="AF160" i="48" s="1"/>
  <c r="AL160" i="48" s="1"/>
  <c r="M160" i="48"/>
  <c r="S160" i="48" s="1"/>
  <c r="Y160" i="48" s="1"/>
  <c r="L160" i="48"/>
  <c r="R160" i="48" s="1"/>
  <c r="X160" i="48" s="1"/>
  <c r="AD160" i="48" s="1"/>
  <c r="AJ160" i="48" s="1"/>
  <c r="N159" i="48"/>
  <c r="M159" i="48"/>
  <c r="L159" i="48"/>
  <c r="W158" i="48"/>
  <c r="V158" i="48"/>
  <c r="U158" i="48"/>
  <c r="Q158" i="48"/>
  <c r="P158" i="48"/>
  <c r="P157" i="48" s="1"/>
  <c r="O158" i="48"/>
  <c r="K158" i="48"/>
  <c r="J158" i="48"/>
  <c r="I158" i="48"/>
  <c r="H158" i="48"/>
  <c r="G158" i="48"/>
  <c r="F158" i="48"/>
  <c r="N156" i="48"/>
  <c r="T156" i="48" s="1"/>
  <c r="Z156" i="48" s="1"/>
  <c r="AF156" i="48" s="1"/>
  <c r="AL156" i="48" s="1"/>
  <c r="M156" i="48"/>
  <c r="S156" i="48" s="1"/>
  <c r="Y156" i="48" s="1"/>
  <c r="AE156" i="48" s="1"/>
  <c r="AK156" i="48" s="1"/>
  <c r="L156" i="48"/>
  <c r="R156" i="48" s="1"/>
  <c r="X156" i="48" s="1"/>
  <c r="AD156" i="48" s="1"/>
  <c r="AJ156" i="48" s="1"/>
  <c r="N155" i="48"/>
  <c r="T155" i="48" s="1"/>
  <c r="Z155" i="48" s="1"/>
  <c r="AF155" i="48" s="1"/>
  <c r="AL155" i="48" s="1"/>
  <c r="M155" i="48"/>
  <c r="S155" i="48" s="1"/>
  <c r="Y155" i="48" s="1"/>
  <c r="AE155" i="48" s="1"/>
  <c r="AK155" i="48" s="1"/>
  <c r="L155" i="48"/>
  <c r="R155" i="48" s="1"/>
  <c r="X155" i="48" s="1"/>
  <c r="AD155" i="48" s="1"/>
  <c r="AJ155" i="48" s="1"/>
  <c r="N154" i="48"/>
  <c r="T154" i="48" s="1"/>
  <c r="Z154" i="48" s="1"/>
  <c r="AF154" i="48" s="1"/>
  <c r="AL154" i="48" s="1"/>
  <c r="M154" i="48"/>
  <c r="S154" i="48" s="1"/>
  <c r="Y154" i="48" s="1"/>
  <c r="AE154" i="48" s="1"/>
  <c r="AK154" i="48" s="1"/>
  <c r="L154" i="48"/>
  <c r="R154" i="48" s="1"/>
  <c r="N153" i="48"/>
  <c r="T153" i="48" s="1"/>
  <c r="Z153" i="48" s="1"/>
  <c r="AF153" i="48" s="1"/>
  <c r="AL153" i="48" s="1"/>
  <c r="M153" i="48"/>
  <c r="S153" i="48" s="1"/>
  <c r="L153" i="48"/>
  <c r="R153" i="48" s="1"/>
  <c r="X153" i="48" s="1"/>
  <c r="AD153" i="48" s="1"/>
  <c r="AJ153" i="48" s="1"/>
  <c r="N152" i="48"/>
  <c r="T152" i="48" s="1"/>
  <c r="M152" i="48"/>
  <c r="S152" i="48" s="1"/>
  <c r="Y152" i="48" s="1"/>
  <c r="AE152" i="48" s="1"/>
  <c r="AK152" i="48" s="1"/>
  <c r="L152" i="48"/>
  <c r="W151" i="48"/>
  <c r="W150" i="48" s="1"/>
  <c r="V151" i="48"/>
  <c r="V150" i="48" s="1"/>
  <c r="U151" i="48"/>
  <c r="U150" i="48" s="1"/>
  <c r="Q151" i="48"/>
  <c r="Q150" i="48" s="1"/>
  <c r="P151" i="48"/>
  <c r="O151" i="48"/>
  <c r="O150" i="48" s="1"/>
  <c r="K151" i="48"/>
  <c r="K150" i="48" s="1"/>
  <c r="J151" i="48"/>
  <c r="I151" i="48"/>
  <c r="I150" i="48" s="1"/>
  <c r="H151" i="48"/>
  <c r="H150" i="48" s="1"/>
  <c r="G151" i="48"/>
  <c r="G150" i="48" s="1"/>
  <c r="F151" i="48"/>
  <c r="F150" i="48" s="1"/>
  <c r="P150" i="48"/>
  <c r="J150" i="48"/>
  <c r="N149" i="48"/>
  <c r="T149" i="48" s="1"/>
  <c r="Z149" i="48" s="1"/>
  <c r="AF149" i="48" s="1"/>
  <c r="AL149" i="48" s="1"/>
  <c r="M149" i="48"/>
  <c r="S149" i="48" s="1"/>
  <c r="Y149" i="48" s="1"/>
  <c r="AE149" i="48" s="1"/>
  <c r="AK149" i="48" s="1"/>
  <c r="L149" i="48"/>
  <c r="R149" i="48" s="1"/>
  <c r="X149" i="48" s="1"/>
  <c r="AD149" i="48" s="1"/>
  <c r="AJ149" i="48" s="1"/>
  <c r="N148" i="48"/>
  <c r="T148" i="48" s="1"/>
  <c r="Z148" i="48" s="1"/>
  <c r="AF148" i="48" s="1"/>
  <c r="AL148" i="48" s="1"/>
  <c r="M148" i="48"/>
  <c r="S148" i="48" s="1"/>
  <c r="Y148" i="48" s="1"/>
  <c r="AE148" i="48" s="1"/>
  <c r="AK148" i="48" s="1"/>
  <c r="L148" i="48"/>
  <c r="R148" i="48" s="1"/>
  <c r="X148" i="48" s="1"/>
  <c r="AD148" i="48" s="1"/>
  <c r="AJ148" i="48" s="1"/>
  <c r="N147" i="48"/>
  <c r="T147" i="48" s="1"/>
  <c r="Z147" i="48" s="1"/>
  <c r="AF147" i="48" s="1"/>
  <c r="AL147" i="48" s="1"/>
  <c r="M147" i="48"/>
  <c r="S147" i="48" s="1"/>
  <c r="Y147" i="48" s="1"/>
  <c r="AE147" i="48" s="1"/>
  <c r="AK147" i="48" s="1"/>
  <c r="L147" i="48"/>
  <c r="R147" i="48" s="1"/>
  <c r="X147" i="48" s="1"/>
  <c r="AD147" i="48" s="1"/>
  <c r="AJ147" i="48" s="1"/>
  <c r="N146" i="48"/>
  <c r="T146" i="48" s="1"/>
  <c r="Z146" i="48" s="1"/>
  <c r="AF146" i="48" s="1"/>
  <c r="AL146" i="48" s="1"/>
  <c r="M146" i="48"/>
  <c r="S146" i="48" s="1"/>
  <c r="Y146" i="48" s="1"/>
  <c r="AE146" i="48" s="1"/>
  <c r="AK146" i="48" s="1"/>
  <c r="L146" i="48"/>
  <c r="R146" i="48" s="1"/>
  <c r="N145" i="48"/>
  <c r="T145" i="48" s="1"/>
  <c r="Z145" i="48" s="1"/>
  <c r="AF145" i="48" s="1"/>
  <c r="AL145" i="48" s="1"/>
  <c r="M145" i="48"/>
  <c r="S145" i="48" s="1"/>
  <c r="L145" i="48"/>
  <c r="R145" i="48" s="1"/>
  <c r="X145" i="48" s="1"/>
  <c r="AD145" i="48" s="1"/>
  <c r="AJ145" i="48" s="1"/>
  <c r="N144" i="48"/>
  <c r="T144" i="48" s="1"/>
  <c r="M144" i="48"/>
  <c r="S144" i="48" s="1"/>
  <c r="Y144" i="48" s="1"/>
  <c r="AE144" i="48" s="1"/>
  <c r="AK144" i="48" s="1"/>
  <c r="L144" i="48"/>
  <c r="R144" i="48" s="1"/>
  <c r="X144" i="48" s="1"/>
  <c r="AD144" i="48" s="1"/>
  <c r="AJ144" i="48" s="1"/>
  <c r="W143" i="48"/>
  <c r="W142" i="48" s="1"/>
  <c r="V143" i="48"/>
  <c r="V142" i="48" s="1"/>
  <c r="U143" i="48"/>
  <c r="U142" i="48" s="1"/>
  <c r="Q143" i="48"/>
  <c r="Q142" i="48" s="1"/>
  <c r="P143" i="48"/>
  <c r="P142" i="48" s="1"/>
  <c r="O143" i="48"/>
  <c r="O142" i="48" s="1"/>
  <c r="K143" i="48"/>
  <c r="K142" i="48" s="1"/>
  <c r="J143" i="48"/>
  <c r="J142" i="48" s="1"/>
  <c r="I143" i="48"/>
  <c r="I142" i="48" s="1"/>
  <c r="H143" i="48"/>
  <c r="H142" i="48" s="1"/>
  <c r="G143" i="48"/>
  <c r="G142" i="48" s="1"/>
  <c r="F143" i="48"/>
  <c r="F142" i="48" s="1"/>
  <c r="N141" i="48"/>
  <c r="T141" i="48" s="1"/>
  <c r="Z141" i="48" s="1"/>
  <c r="AF141" i="48" s="1"/>
  <c r="AL141" i="48" s="1"/>
  <c r="M141" i="48"/>
  <c r="S141" i="48" s="1"/>
  <c r="L141" i="48"/>
  <c r="R141" i="48" s="1"/>
  <c r="X141" i="48" s="1"/>
  <c r="AD141" i="48" s="1"/>
  <c r="AJ141" i="48" s="1"/>
  <c r="N140" i="48"/>
  <c r="T140" i="48" s="1"/>
  <c r="M140" i="48"/>
  <c r="S140" i="48" s="1"/>
  <c r="Y140" i="48" s="1"/>
  <c r="AE140" i="48" s="1"/>
  <c r="AK140" i="48" s="1"/>
  <c r="L140" i="48"/>
  <c r="R140" i="48" s="1"/>
  <c r="X140" i="48" s="1"/>
  <c r="AD140" i="48" s="1"/>
  <c r="AJ140" i="48" s="1"/>
  <c r="N139" i="48"/>
  <c r="T139" i="48" s="1"/>
  <c r="Z139" i="48" s="1"/>
  <c r="AF139" i="48" s="1"/>
  <c r="AL139" i="48" s="1"/>
  <c r="M139" i="48"/>
  <c r="L139" i="48"/>
  <c r="W138" i="48"/>
  <c r="W137" i="48" s="1"/>
  <c r="V138" i="48"/>
  <c r="V137" i="48" s="1"/>
  <c r="U138" i="48"/>
  <c r="U137" i="48" s="1"/>
  <c r="Q138" i="48"/>
  <c r="Q137" i="48" s="1"/>
  <c r="P138" i="48"/>
  <c r="P137" i="48" s="1"/>
  <c r="O138" i="48"/>
  <c r="O137" i="48" s="1"/>
  <c r="K138" i="48"/>
  <c r="K137" i="48" s="1"/>
  <c r="J138" i="48"/>
  <c r="J137" i="48" s="1"/>
  <c r="I138" i="48"/>
  <c r="I137" i="48" s="1"/>
  <c r="H138" i="48"/>
  <c r="H137" i="48" s="1"/>
  <c r="G138" i="48"/>
  <c r="G137" i="48" s="1"/>
  <c r="F138" i="48"/>
  <c r="F137" i="48" s="1"/>
  <c r="N134" i="48"/>
  <c r="N133" i="48" s="1"/>
  <c r="N132" i="48" s="1"/>
  <c r="M134" i="48"/>
  <c r="M133" i="48" s="1"/>
  <c r="M132" i="48" s="1"/>
  <c r="L134" i="48"/>
  <c r="R134" i="48" s="1"/>
  <c r="W133" i="48"/>
  <c r="W132" i="48" s="1"/>
  <c r="V133" i="48"/>
  <c r="V132" i="48" s="1"/>
  <c r="U133" i="48"/>
  <c r="U132" i="48" s="1"/>
  <c r="Q133" i="48"/>
  <c r="Q132" i="48" s="1"/>
  <c r="P133" i="48"/>
  <c r="P132" i="48" s="1"/>
  <c r="O133" i="48"/>
  <c r="O132" i="48" s="1"/>
  <c r="K133" i="48"/>
  <c r="K132" i="48" s="1"/>
  <c r="J133" i="48"/>
  <c r="J132" i="48" s="1"/>
  <c r="I133" i="48"/>
  <c r="I132" i="48" s="1"/>
  <c r="H133" i="48"/>
  <c r="H132" i="48" s="1"/>
  <c r="G133" i="48"/>
  <c r="G132" i="48" s="1"/>
  <c r="F133" i="48"/>
  <c r="F132" i="48" s="1"/>
  <c r="N131" i="48"/>
  <c r="T131" i="48" s="1"/>
  <c r="Z131" i="48" s="1"/>
  <c r="AF131" i="48" s="1"/>
  <c r="AL131" i="48" s="1"/>
  <c r="M131" i="48"/>
  <c r="S131" i="48" s="1"/>
  <c r="Y131" i="48" s="1"/>
  <c r="AE131" i="48" s="1"/>
  <c r="AK131" i="48" s="1"/>
  <c r="L131" i="48"/>
  <c r="R131" i="48" s="1"/>
  <c r="X131" i="48" s="1"/>
  <c r="AD131" i="48" s="1"/>
  <c r="AJ131" i="48" s="1"/>
  <c r="N130" i="48"/>
  <c r="N129" i="48" s="1"/>
  <c r="M130" i="48"/>
  <c r="M129" i="48" s="1"/>
  <c r="L130" i="48"/>
  <c r="R130" i="48" s="1"/>
  <c r="W129" i="48"/>
  <c r="W127" i="48" s="1"/>
  <c r="W126" i="48" s="1"/>
  <c r="V129" i="48"/>
  <c r="V127" i="48" s="1"/>
  <c r="V126" i="48" s="1"/>
  <c r="U129" i="48"/>
  <c r="U127" i="48" s="1"/>
  <c r="U126" i="48" s="1"/>
  <c r="Q129" i="48"/>
  <c r="Q127" i="48" s="1"/>
  <c r="Q126" i="48" s="1"/>
  <c r="P129" i="48"/>
  <c r="P127" i="48" s="1"/>
  <c r="P126" i="48" s="1"/>
  <c r="O129" i="48"/>
  <c r="O127" i="48" s="1"/>
  <c r="O126" i="48" s="1"/>
  <c r="K129" i="48"/>
  <c r="K127" i="48" s="1"/>
  <c r="K126" i="48" s="1"/>
  <c r="J129" i="48"/>
  <c r="J127" i="48" s="1"/>
  <c r="J126" i="48" s="1"/>
  <c r="I129" i="48"/>
  <c r="I127" i="48" s="1"/>
  <c r="I126" i="48" s="1"/>
  <c r="H129" i="48"/>
  <c r="H127" i="48" s="1"/>
  <c r="H126" i="48" s="1"/>
  <c r="G129" i="48"/>
  <c r="G127" i="48" s="1"/>
  <c r="G126" i="48" s="1"/>
  <c r="F129" i="48"/>
  <c r="F127" i="48" s="1"/>
  <c r="F126" i="48" s="1"/>
  <c r="N128" i="48"/>
  <c r="T128" i="48" s="1"/>
  <c r="M128" i="48"/>
  <c r="S128" i="48" s="1"/>
  <c r="Y128" i="48" s="1"/>
  <c r="AE128" i="48" s="1"/>
  <c r="AK128" i="48" s="1"/>
  <c r="L128" i="48"/>
  <c r="N125" i="48"/>
  <c r="T125" i="48" s="1"/>
  <c r="Z125" i="48" s="1"/>
  <c r="AF125" i="48" s="1"/>
  <c r="AL125" i="48" s="1"/>
  <c r="M125" i="48"/>
  <c r="S125" i="48" s="1"/>
  <c r="L125" i="48"/>
  <c r="R125" i="48" s="1"/>
  <c r="X125" i="48" s="1"/>
  <c r="AD125" i="48" s="1"/>
  <c r="AJ125" i="48" s="1"/>
  <c r="N124" i="48"/>
  <c r="T124" i="48" s="1"/>
  <c r="M124" i="48"/>
  <c r="S124" i="48" s="1"/>
  <c r="Y124" i="48" s="1"/>
  <c r="AE124" i="48" s="1"/>
  <c r="AK124" i="48" s="1"/>
  <c r="L124" i="48"/>
  <c r="R124" i="48" s="1"/>
  <c r="X124" i="48" s="1"/>
  <c r="W123" i="48"/>
  <c r="W122" i="48" s="1"/>
  <c r="V123" i="48"/>
  <c r="V122" i="48" s="1"/>
  <c r="U123" i="48"/>
  <c r="U122" i="48" s="1"/>
  <c r="Q123" i="48"/>
  <c r="Q122" i="48" s="1"/>
  <c r="P123" i="48"/>
  <c r="P122" i="48" s="1"/>
  <c r="O123" i="48"/>
  <c r="O122" i="48" s="1"/>
  <c r="K123" i="48"/>
  <c r="K122" i="48" s="1"/>
  <c r="J123" i="48"/>
  <c r="J122" i="48" s="1"/>
  <c r="I123" i="48"/>
  <c r="I122" i="48" s="1"/>
  <c r="H123" i="48"/>
  <c r="H122" i="48" s="1"/>
  <c r="G123" i="48"/>
  <c r="G122" i="48" s="1"/>
  <c r="F123" i="48"/>
  <c r="F122" i="48" s="1"/>
  <c r="N120" i="48"/>
  <c r="T120" i="48" s="1"/>
  <c r="Z120" i="48" s="1"/>
  <c r="AF120" i="48" s="1"/>
  <c r="AL120" i="48" s="1"/>
  <c r="M120" i="48"/>
  <c r="S120" i="48" s="1"/>
  <c r="Y120" i="48" s="1"/>
  <c r="AE120" i="48" s="1"/>
  <c r="AK120" i="48" s="1"/>
  <c r="L120" i="48"/>
  <c r="R120" i="48" s="1"/>
  <c r="X120" i="48" s="1"/>
  <c r="AD120" i="48" s="1"/>
  <c r="AJ120" i="48" s="1"/>
  <c r="N119" i="48"/>
  <c r="T119" i="48" s="1"/>
  <c r="Z119" i="48" s="1"/>
  <c r="AF119" i="48" s="1"/>
  <c r="AL119" i="48" s="1"/>
  <c r="M119" i="48"/>
  <c r="S119" i="48" s="1"/>
  <c r="Y119" i="48" s="1"/>
  <c r="AE119" i="48" s="1"/>
  <c r="AK119" i="48" s="1"/>
  <c r="L119" i="48"/>
  <c r="R119" i="48" s="1"/>
  <c r="X119" i="48" s="1"/>
  <c r="AD119" i="48" s="1"/>
  <c r="AJ119" i="48" s="1"/>
  <c r="N118" i="48"/>
  <c r="M118" i="48"/>
  <c r="S118" i="48" s="1"/>
  <c r="Y118" i="48" s="1"/>
  <c r="AE118" i="48" s="1"/>
  <c r="AK118" i="48" s="1"/>
  <c r="L118" i="48"/>
  <c r="R118" i="48" s="1"/>
  <c r="X118" i="48" s="1"/>
  <c r="W117" i="48"/>
  <c r="V117" i="48"/>
  <c r="U117" i="48"/>
  <c r="Q117" i="48"/>
  <c r="P117" i="48"/>
  <c r="O117" i="48"/>
  <c r="K117" i="48"/>
  <c r="J117" i="48"/>
  <c r="I117" i="48"/>
  <c r="H117" i="48"/>
  <c r="H335" i="48" s="1"/>
  <c r="G117" i="48"/>
  <c r="G335" i="48" s="1"/>
  <c r="F117" i="48"/>
  <c r="F335" i="48" s="1"/>
  <c r="N116" i="48"/>
  <c r="T116" i="48" s="1"/>
  <c r="Z116" i="48" s="1"/>
  <c r="AF116" i="48" s="1"/>
  <c r="AL116" i="48" s="1"/>
  <c r="M116" i="48"/>
  <c r="S116" i="48" s="1"/>
  <c r="Y116" i="48" s="1"/>
  <c r="AE116" i="48" s="1"/>
  <c r="AK116" i="48" s="1"/>
  <c r="L116" i="48"/>
  <c r="R116" i="48" s="1"/>
  <c r="N115" i="48"/>
  <c r="T115" i="48" s="1"/>
  <c r="M115" i="48"/>
  <c r="S115" i="48" s="1"/>
  <c r="L115" i="48"/>
  <c r="R115" i="48" s="1"/>
  <c r="X115" i="48" s="1"/>
  <c r="AD115" i="48" s="1"/>
  <c r="AJ115" i="48" s="1"/>
  <c r="W114" i="48"/>
  <c r="V114" i="48"/>
  <c r="U114" i="48"/>
  <c r="Q114" i="48"/>
  <c r="Q113" i="48" s="1"/>
  <c r="P114" i="48"/>
  <c r="O114" i="48"/>
  <c r="K114" i="48"/>
  <c r="J114" i="48"/>
  <c r="J113" i="48" s="1"/>
  <c r="I114" i="48"/>
  <c r="H114" i="48"/>
  <c r="G114" i="48"/>
  <c r="F114" i="48"/>
  <c r="F113" i="48" s="1"/>
  <c r="N112" i="48"/>
  <c r="T112" i="48" s="1"/>
  <c r="Z112" i="48" s="1"/>
  <c r="AF112" i="48" s="1"/>
  <c r="AL112" i="48" s="1"/>
  <c r="M112" i="48"/>
  <c r="S112" i="48" s="1"/>
  <c r="Y112" i="48" s="1"/>
  <c r="AE112" i="48" s="1"/>
  <c r="AK112" i="48" s="1"/>
  <c r="L112" i="48"/>
  <c r="R112" i="48" s="1"/>
  <c r="X112" i="48" s="1"/>
  <c r="AD112" i="48" s="1"/>
  <c r="AJ112" i="48" s="1"/>
  <c r="N111" i="48"/>
  <c r="T111" i="48" s="1"/>
  <c r="Z111" i="48" s="1"/>
  <c r="AF111" i="48" s="1"/>
  <c r="AL111" i="48" s="1"/>
  <c r="M111" i="48"/>
  <c r="S111" i="48" s="1"/>
  <c r="L111" i="48"/>
  <c r="R111" i="48" s="1"/>
  <c r="X111" i="48" s="1"/>
  <c r="AD111" i="48" s="1"/>
  <c r="AJ111" i="48" s="1"/>
  <c r="N110" i="48"/>
  <c r="T110" i="48" s="1"/>
  <c r="M110" i="48"/>
  <c r="S110" i="48" s="1"/>
  <c r="Y110" i="48" s="1"/>
  <c r="AE110" i="48" s="1"/>
  <c r="AK110" i="48" s="1"/>
  <c r="L110" i="48"/>
  <c r="R110" i="48" s="1"/>
  <c r="W108" i="48"/>
  <c r="V108" i="48"/>
  <c r="V107" i="48" s="1"/>
  <c r="U108" i="48"/>
  <c r="U107" i="48" s="1"/>
  <c r="Q108" i="48"/>
  <c r="Q107" i="48" s="1"/>
  <c r="P108" i="48"/>
  <c r="P107" i="48" s="1"/>
  <c r="O108" i="48"/>
  <c r="O107" i="48" s="1"/>
  <c r="K108" i="48"/>
  <c r="K107" i="48" s="1"/>
  <c r="J108" i="48"/>
  <c r="J107" i="48" s="1"/>
  <c r="I108" i="48"/>
  <c r="I107" i="48" s="1"/>
  <c r="H108" i="48"/>
  <c r="H332" i="48" s="1"/>
  <c r="G108" i="48"/>
  <c r="G332" i="48" s="1"/>
  <c r="F108" i="48"/>
  <c r="F332" i="48" s="1"/>
  <c r="W107" i="48"/>
  <c r="N105" i="48"/>
  <c r="T105" i="48" s="1"/>
  <c r="M105" i="48"/>
  <c r="S105" i="48" s="1"/>
  <c r="Y105" i="48" s="1"/>
  <c r="AE105" i="48" s="1"/>
  <c r="AK105" i="48" s="1"/>
  <c r="L105" i="48"/>
  <c r="R105" i="48" s="1"/>
  <c r="X105" i="48" s="1"/>
  <c r="AD105" i="48" s="1"/>
  <c r="AJ105" i="48" s="1"/>
  <c r="N104" i="48"/>
  <c r="T104" i="48" s="1"/>
  <c r="Z104" i="48" s="1"/>
  <c r="AF104" i="48" s="1"/>
  <c r="AL104" i="48" s="1"/>
  <c r="M104" i="48"/>
  <c r="L104" i="48"/>
  <c r="W103" i="48"/>
  <c r="W99" i="48" s="1"/>
  <c r="W98" i="48" s="1"/>
  <c r="V103" i="48"/>
  <c r="V99" i="48" s="1"/>
  <c r="V98" i="48" s="1"/>
  <c r="U103" i="48"/>
  <c r="U99" i="48" s="1"/>
  <c r="U98" i="48" s="1"/>
  <c r="Q103" i="48"/>
  <c r="Q99" i="48" s="1"/>
  <c r="Q98" i="48" s="1"/>
  <c r="P103" i="48"/>
  <c r="P99" i="48" s="1"/>
  <c r="P98" i="48" s="1"/>
  <c r="O103" i="48"/>
  <c r="O99" i="48" s="1"/>
  <c r="O98" i="48" s="1"/>
  <c r="K103" i="48"/>
  <c r="K99" i="48" s="1"/>
  <c r="K98" i="48" s="1"/>
  <c r="J103" i="48"/>
  <c r="J99" i="48" s="1"/>
  <c r="J98" i="48" s="1"/>
  <c r="I103" i="48"/>
  <c r="I99" i="48" s="1"/>
  <c r="I98" i="48" s="1"/>
  <c r="H103" i="48"/>
  <c r="G103" i="48"/>
  <c r="G99" i="48" s="1"/>
  <c r="G98" i="48" s="1"/>
  <c r="F103" i="48"/>
  <c r="F99" i="48" s="1"/>
  <c r="F98" i="48" s="1"/>
  <c r="N102" i="48"/>
  <c r="T102" i="48" s="1"/>
  <c r="Z102" i="48" s="1"/>
  <c r="AF102" i="48" s="1"/>
  <c r="AL102" i="48" s="1"/>
  <c r="M102" i="48"/>
  <c r="S102" i="48" s="1"/>
  <c r="L102" i="48"/>
  <c r="R102" i="48" s="1"/>
  <c r="X102" i="48" s="1"/>
  <c r="AD102" i="48" s="1"/>
  <c r="AJ102" i="48" s="1"/>
  <c r="N101" i="48"/>
  <c r="T101" i="48" s="1"/>
  <c r="M101" i="48"/>
  <c r="S101" i="48" s="1"/>
  <c r="Y101" i="48" s="1"/>
  <c r="AE101" i="48" s="1"/>
  <c r="AK101" i="48" s="1"/>
  <c r="L101" i="48"/>
  <c r="R101" i="48" s="1"/>
  <c r="X101" i="48" s="1"/>
  <c r="AD101" i="48" s="1"/>
  <c r="AJ101" i="48" s="1"/>
  <c r="N100" i="48"/>
  <c r="T100" i="48" s="1"/>
  <c r="Z100" i="48" s="1"/>
  <c r="AF100" i="48" s="1"/>
  <c r="AL100" i="48" s="1"/>
  <c r="M100" i="48"/>
  <c r="L100" i="48"/>
  <c r="R100" i="48" s="1"/>
  <c r="H99" i="48"/>
  <c r="H98" i="48" s="1"/>
  <c r="N97" i="48"/>
  <c r="T97" i="48" s="1"/>
  <c r="M97" i="48"/>
  <c r="S97" i="48" s="1"/>
  <c r="Y97" i="48" s="1"/>
  <c r="AE97" i="48" s="1"/>
  <c r="AK97" i="48" s="1"/>
  <c r="L97" i="48"/>
  <c r="R97" i="48" s="1"/>
  <c r="X97" i="48" s="1"/>
  <c r="AD97" i="48" s="1"/>
  <c r="AJ97" i="48" s="1"/>
  <c r="N96" i="48"/>
  <c r="T96" i="48" s="1"/>
  <c r="Z96" i="48" s="1"/>
  <c r="AF96" i="48" s="1"/>
  <c r="AL96" i="48" s="1"/>
  <c r="M96" i="48"/>
  <c r="L96" i="48"/>
  <c r="W95" i="48"/>
  <c r="W94" i="48" s="1"/>
  <c r="V95" i="48"/>
  <c r="V94" i="48" s="1"/>
  <c r="U95" i="48"/>
  <c r="U94" i="48" s="1"/>
  <c r="Q95" i="48"/>
  <c r="Q94" i="48" s="1"/>
  <c r="P95" i="48"/>
  <c r="P94" i="48" s="1"/>
  <c r="O95" i="48"/>
  <c r="O94" i="48" s="1"/>
  <c r="K95" i="48"/>
  <c r="K94" i="48" s="1"/>
  <c r="J95" i="48"/>
  <c r="J94" i="48" s="1"/>
  <c r="I95" i="48"/>
  <c r="I94" i="48" s="1"/>
  <c r="H95" i="48"/>
  <c r="H94" i="48" s="1"/>
  <c r="G95" i="48"/>
  <c r="G94" i="48" s="1"/>
  <c r="F95" i="48"/>
  <c r="F94" i="48" s="1"/>
  <c r="N93" i="48"/>
  <c r="T93" i="48" s="1"/>
  <c r="M93" i="48"/>
  <c r="S93" i="48" s="1"/>
  <c r="Y93" i="48" s="1"/>
  <c r="L93" i="48"/>
  <c r="L92" i="48" s="1"/>
  <c r="L91" i="48" s="1"/>
  <c r="W92" i="48"/>
  <c r="W91" i="48" s="1"/>
  <c r="V92" i="48"/>
  <c r="V91" i="48" s="1"/>
  <c r="U92" i="48"/>
  <c r="U91" i="48" s="1"/>
  <c r="Q92" i="48"/>
  <c r="Q91" i="48" s="1"/>
  <c r="P92" i="48"/>
  <c r="P91" i="48" s="1"/>
  <c r="O92" i="48"/>
  <c r="M92" i="48"/>
  <c r="M91" i="48" s="1"/>
  <c r="K92" i="48"/>
  <c r="K91" i="48" s="1"/>
  <c r="J92" i="48"/>
  <c r="J91" i="48" s="1"/>
  <c r="I92" i="48"/>
  <c r="I91" i="48" s="1"/>
  <c r="H92" i="48"/>
  <c r="H91" i="48" s="1"/>
  <c r="G92" i="48"/>
  <c r="G91" i="48" s="1"/>
  <c r="F92" i="48"/>
  <c r="F91" i="48" s="1"/>
  <c r="O91" i="48"/>
  <c r="N90" i="48"/>
  <c r="T90" i="48" s="1"/>
  <c r="Z90" i="48" s="1"/>
  <c r="AF90" i="48" s="1"/>
  <c r="AL90" i="48" s="1"/>
  <c r="M90" i="48"/>
  <c r="S90" i="48" s="1"/>
  <c r="L90" i="48"/>
  <c r="R90" i="48" s="1"/>
  <c r="X90" i="48" s="1"/>
  <c r="AD90" i="48" s="1"/>
  <c r="AJ90" i="48" s="1"/>
  <c r="N89" i="48"/>
  <c r="T89" i="48" s="1"/>
  <c r="M89" i="48"/>
  <c r="L89" i="48"/>
  <c r="W88" i="48"/>
  <c r="V88" i="48"/>
  <c r="V87" i="48" s="1"/>
  <c r="U88" i="48"/>
  <c r="U87" i="48" s="1"/>
  <c r="Q88" i="48"/>
  <c r="Q87" i="48" s="1"/>
  <c r="P88" i="48"/>
  <c r="P87" i="48" s="1"/>
  <c r="O88" i="48"/>
  <c r="O87" i="48" s="1"/>
  <c r="K88" i="48"/>
  <c r="K87" i="48" s="1"/>
  <c r="J88" i="48"/>
  <c r="J87" i="48" s="1"/>
  <c r="I88" i="48"/>
  <c r="I87" i="48" s="1"/>
  <c r="H88" i="48"/>
  <c r="H87" i="48" s="1"/>
  <c r="H336" i="48" s="1"/>
  <c r="G88" i="48"/>
  <c r="G87" i="48" s="1"/>
  <c r="G336" i="48" s="1"/>
  <c r="F88" i="48"/>
  <c r="F87" i="48" s="1"/>
  <c r="W87" i="48"/>
  <c r="N86" i="48"/>
  <c r="N85" i="48" s="1"/>
  <c r="N84" i="48" s="1"/>
  <c r="M86" i="48"/>
  <c r="S86" i="48" s="1"/>
  <c r="L86" i="48"/>
  <c r="R86" i="48" s="1"/>
  <c r="X86" i="48" s="1"/>
  <c r="W85" i="48"/>
  <c r="W84" i="48" s="1"/>
  <c r="V85" i="48"/>
  <c r="V84" i="48" s="1"/>
  <c r="U85" i="48"/>
  <c r="U84" i="48" s="1"/>
  <c r="Q85" i="48"/>
  <c r="Q84" i="48" s="1"/>
  <c r="P85" i="48"/>
  <c r="P84" i="48" s="1"/>
  <c r="O85" i="48"/>
  <c r="O84" i="48" s="1"/>
  <c r="M85" i="48"/>
  <c r="M84" i="48" s="1"/>
  <c r="K85" i="48"/>
  <c r="K84" i="48" s="1"/>
  <c r="J85" i="48"/>
  <c r="J84" i="48" s="1"/>
  <c r="I85" i="48"/>
  <c r="I84" i="48" s="1"/>
  <c r="H85" i="48"/>
  <c r="H84" i="48" s="1"/>
  <c r="G85" i="48"/>
  <c r="G84" i="48" s="1"/>
  <c r="F85" i="48"/>
  <c r="F84" i="48" s="1"/>
  <c r="N83" i="48"/>
  <c r="N82" i="48" s="1"/>
  <c r="N81" i="48" s="1"/>
  <c r="M83" i="48"/>
  <c r="M82" i="48" s="1"/>
  <c r="M81" i="48" s="1"/>
  <c r="L83" i="48"/>
  <c r="R83" i="48" s="1"/>
  <c r="W82" i="48"/>
  <c r="W81" i="48" s="1"/>
  <c r="V82" i="48"/>
  <c r="V81" i="48" s="1"/>
  <c r="U82" i="48"/>
  <c r="U81" i="48" s="1"/>
  <c r="Q82" i="48"/>
  <c r="Q81" i="48" s="1"/>
  <c r="P82" i="48"/>
  <c r="P81" i="48" s="1"/>
  <c r="O82" i="48"/>
  <c r="O81" i="48" s="1"/>
  <c r="K82" i="48"/>
  <c r="K81" i="48" s="1"/>
  <c r="J82" i="48"/>
  <c r="J81" i="48" s="1"/>
  <c r="I82" i="48"/>
  <c r="I81" i="48" s="1"/>
  <c r="H82" i="48"/>
  <c r="H81" i="48" s="1"/>
  <c r="G82" i="48"/>
  <c r="G81" i="48" s="1"/>
  <c r="F82" i="48"/>
  <c r="F81" i="48" s="1"/>
  <c r="N80" i="48"/>
  <c r="T80" i="48" s="1"/>
  <c r="Z80" i="48" s="1"/>
  <c r="AF80" i="48" s="1"/>
  <c r="AL80" i="48" s="1"/>
  <c r="M80" i="48"/>
  <c r="S80" i="48" s="1"/>
  <c r="Y80" i="48" s="1"/>
  <c r="AE80" i="48" s="1"/>
  <c r="AK80" i="48" s="1"/>
  <c r="L80" i="48"/>
  <c r="R80" i="48" s="1"/>
  <c r="X80" i="48" s="1"/>
  <c r="AD80" i="48" s="1"/>
  <c r="AJ80" i="48" s="1"/>
  <c r="N79" i="48"/>
  <c r="M79" i="48"/>
  <c r="L79" i="48"/>
  <c r="R79" i="48" s="1"/>
  <c r="W78" i="48"/>
  <c r="W77" i="48" s="1"/>
  <c r="V78" i="48"/>
  <c r="V77" i="48" s="1"/>
  <c r="U78" i="48"/>
  <c r="U77" i="48" s="1"/>
  <c r="Q78" i="48"/>
  <c r="Q77" i="48" s="1"/>
  <c r="P78" i="48"/>
  <c r="P77" i="48" s="1"/>
  <c r="O78" i="48"/>
  <c r="O77" i="48" s="1"/>
  <c r="K78" i="48"/>
  <c r="K77" i="48" s="1"/>
  <c r="J78" i="48"/>
  <c r="J77" i="48" s="1"/>
  <c r="I78" i="48"/>
  <c r="I77" i="48" s="1"/>
  <c r="H78" i="48"/>
  <c r="H77" i="48" s="1"/>
  <c r="G78" i="48"/>
  <c r="G77" i="48" s="1"/>
  <c r="F78" i="48"/>
  <c r="F77" i="48" s="1"/>
  <c r="N75" i="48"/>
  <c r="T75" i="48" s="1"/>
  <c r="Z75" i="48" s="1"/>
  <c r="AF75" i="48" s="1"/>
  <c r="AL75" i="48" s="1"/>
  <c r="M75" i="48"/>
  <c r="S75" i="48" s="1"/>
  <c r="Y75" i="48" s="1"/>
  <c r="AE75" i="48" s="1"/>
  <c r="AK75" i="48" s="1"/>
  <c r="L75" i="48"/>
  <c r="R75" i="48" s="1"/>
  <c r="X75" i="48" s="1"/>
  <c r="AD75" i="48" s="1"/>
  <c r="AJ75" i="48" s="1"/>
  <c r="N74" i="48"/>
  <c r="M74" i="48"/>
  <c r="S74" i="48" s="1"/>
  <c r="L74" i="48"/>
  <c r="R74" i="48" s="1"/>
  <c r="X74" i="48" s="1"/>
  <c r="AD74" i="48" s="1"/>
  <c r="AJ74" i="48" s="1"/>
  <c r="N71" i="48"/>
  <c r="N70" i="48" s="1"/>
  <c r="M71" i="48"/>
  <c r="M70" i="48" s="1"/>
  <c r="L71" i="48"/>
  <c r="R71" i="48" s="1"/>
  <c r="W70" i="48"/>
  <c r="V70" i="48"/>
  <c r="U70" i="48"/>
  <c r="Q70" i="48"/>
  <c r="P70" i="48"/>
  <c r="O70" i="48"/>
  <c r="K70" i="48"/>
  <c r="J70" i="48"/>
  <c r="I70" i="48"/>
  <c r="H70" i="48"/>
  <c r="G70" i="48"/>
  <c r="F70" i="48"/>
  <c r="N69" i="48"/>
  <c r="T69" i="48" s="1"/>
  <c r="M69" i="48"/>
  <c r="M68" i="48" s="1"/>
  <c r="L69" i="48"/>
  <c r="L68" i="48" s="1"/>
  <c r="W68" i="48"/>
  <c r="V68" i="48"/>
  <c r="V67" i="48" s="1"/>
  <c r="U68" i="48"/>
  <c r="Q68" i="48"/>
  <c r="P68" i="48"/>
  <c r="O68" i="48"/>
  <c r="O67" i="48" s="1"/>
  <c r="K68" i="48"/>
  <c r="J68" i="48"/>
  <c r="I68" i="48"/>
  <c r="H68" i="48"/>
  <c r="G68" i="48"/>
  <c r="F68" i="48"/>
  <c r="N66" i="48"/>
  <c r="T66" i="48" s="1"/>
  <c r="Z66" i="48" s="1"/>
  <c r="AF66" i="48" s="1"/>
  <c r="AL66" i="48" s="1"/>
  <c r="M66" i="48"/>
  <c r="S66" i="48" s="1"/>
  <c r="Y66" i="48" s="1"/>
  <c r="AE66" i="48" s="1"/>
  <c r="AK66" i="48" s="1"/>
  <c r="L66" i="48"/>
  <c r="R66" i="48" s="1"/>
  <c r="X66" i="48" s="1"/>
  <c r="AD66" i="48" s="1"/>
  <c r="AJ66" i="48" s="1"/>
  <c r="N65" i="48"/>
  <c r="T65" i="48" s="1"/>
  <c r="M65" i="48"/>
  <c r="S65" i="48" s="1"/>
  <c r="Y65" i="48" s="1"/>
  <c r="L65" i="48"/>
  <c r="L64" i="48" s="1"/>
  <c r="W64" i="48"/>
  <c r="V64" i="48"/>
  <c r="U64" i="48"/>
  <c r="Q64" i="48"/>
  <c r="P64" i="48"/>
  <c r="O64" i="48"/>
  <c r="K64" i="48"/>
  <c r="J64" i="48"/>
  <c r="I64" i="48"/>
  <c r="H64" i="48"/>
  <c r="G64" i="48"/>
  <c r="F64" i="48"/>
  <c r="N62" i="48"/>
  <c r="T62" i="48" s="1"/>
  <c r="M62" i="48"/>
  <c r="S62" i="48" s="1"/>
  <c r="S61" i="48" s="1"/>
  <c r="L62" i="48"/>
  <c r="L61" i="48" s="1"/>
  <c r="W61" i="48"/>
  <c r="V61" i="48"/>
  <c r="U61" i="48"/>
  <c r="Q61" i="48"/>
  <c r="P61" i="48"/>
  <c r="O61" i="48"/>
  <c r="K61" i="48"/>
  <c r="J61" i="48"/>
  <c r="I61" i="48"/>
  <c r="H61" i="48"/>
  <c r="G61" i="48"/>
  <c r="F61" i="48"/>
  <c r="N60" i="48"/>
  <c r="T60" i="48" s="1"/>
  <c r="Z60" i="48" s="1"/>
  <c r="M60" i="48"/>
  <c r="M59" i="48" s="1"/>
  <c r="L60" i="48"/>
  <c r="R60" i="48" s="1"/>
  <c r="W59" i="48"/>
  <c r="V59" i="48"/>
  <c r="U59" i="48"/>
  <c r="Q59" i="48"/>
  <c r="P59" i="48"/>
  <c r="O59" i="48"/>
  <c r="K59" i="48"/>
  <c r="J59" i="48"/>
  <c r="I59" i="48"/>
  <c r="H59" i="48"/>
  <c r="G59" i="48"/>
  <c r="F59" i="48"/>
  <c r="N57" i="48"/>
  <c r="T57" i="48" s="1"/>
  <c r="Z57" i="48" s="1"/>
  <c r="AF57" i="48" s="1"/>
  <c r="AL57" i="48" s="1"/>
  <c r="M57" i="48"/>
  <c r="S57" i="48" s="1"/>
  <c r="Y57" i="48" s="1"/>
  <c r="AE57" i="48" s="1"/>
  <c r="AK57" i="48" s="1"/>
  <c r="L57" i="48"/>
  <c r="R57" i="48" s="1"/>
  <c r="X57" i="48" s="1"/>
  <c r="AD57" i="48" s="1"/>
  <c r="AJ57" i="48" s="1"/>
  <c r="N56" i="48"/>
  <c r="T56" i="48" s="1"/>
  <c r="M56" i="48"/>
  <c r="S56" i="48" s="1"/>
  <c r="Y56" i="48" s="1"/>
  <c r="L56" i="48"/>
  <c r="R56" i="48" s="1"/>
  <c r="W55" i="48"/>
  <c r="V55" i="48"/>
  <c r="U55" i="48"/>
  <c r="Q55" i="48"/>
  <c r="P55" i="48"/>
  <c r="O55" i="48"/>
  <c r="K55" i="48"/>
  <c r="J55" i="48"/>
  <c r="I55" i="48"/>
  <c r="H55" i="48"/>
  <c r="G55" i="48"/>
  <c r="F55" i="48"/>
  <c r="N54" i="48"/>
  <c r="T54" i="48" s="1"/>
  <c r="M54" i="48"/>
  <c r="S54" i="48" s="1"/>
  <c r="L54" i="48"/>
  <c r="L53" i="48" s="1"/>
  <c r="W53" i="48"/>
  <c r="V53" i="48"/>
  <c r="U53" i="48"/>
  <c r="Q53" i="48"/>
  <c r="P53" i="48"/>
  <c r="O53" i="48"/>
  <c r="M53" i="48"/>
  <c r="K53" i="48"/>
  <c r="J53" i="48"/>
  <c r="I53" i="48"/>
  <c r="H53" i="48"/>
  <c r="G53" i="48"/>
  <c r="F53" i="48"/>
  <c r="N51" i="48"/>
  <c r="N50" i="48" s="1"/>
  <c r="M51" i="48"/>
  <c r="S51" i="48" s="1"/>
  <c r="L51" i="48"/>
  <c r="L50" i="48" s="1"/>
  <c r="W50" i="48"/>
  <c r="V50" i="48"/>
  <c r="U50" i="48"/>
  <c r="Q50" i="48"/>
  <c r="P50" i="48"/>
  <c r="O50" i="48"/>
  <c r="K50" i="48"/>
  <c r="J50" i="48"/>
  <c r="I50" i="48"/>
  <c r="H50" i="48"/>
  <c r="G50" i="48"/>
  <c r="F50" i="48"/>
  <c r="N49" i="48"/>
  <c r="T49" i="48" s="1"/>
  <c r="Z49" i="48" s="1"/>
  <c r="AF49" i="48" s="1"/>
  <c r="AL49" i="48" s="1"/>
  <c r="M49" i="48"/>
  <c r="S49" i="48" s="1"/>
  <c r="Y49" i="48" s="1"/>
  <c r="AE49" i="48" s="1"/>
  <c r="AK49" i="48" s="1"/>
  <c r="L49" i="48"/>
  <c r="R49" i="48" s="1"/>
  <c r="X49" i="48" s="1"/>
  <c r="AD49" i="48" s="1"/>
  <c r="AJ49" i="48" s="1"/>
  <c r="N48" i="48"/>
  <c r="M48" i="48"/>
  <c r="L48" i="48"/>
  <c r="R48" i="48" s="1"/>
  <c r="W47" i="48"/>
  <c r="V47" i="48"/>
  <c r="U47" i="48"/>
  <c r="Q47" i="48"/>
  <c r="P47" i="48"/>
  <c r="O47" i="48"/>
  <c r="K47" i="48"/>
  <c r="J47" i="48"/>
  <c r="I47" i="48"/>
  <c r="H47" i="48"/>
  <c r="G47" i="48"/>
  <c r="F47" i="48"/>
  <c r="N46" i="48"/>
  <c r="T46" i="48" s="1"/>
  <c r="Z46" i="48" s="1"/>
  <c r="AF46" i="48" s="1"/>
  <c r="AL46" i="48" s="1"/>
  <c r="M46" i="48"/>
  <c r="S46" i="48" s="1"/>
  <c r="Y46" i="48" s="1"/>
  <c r="AE46" i="48" s="1"/>
  <c r="AK46" i="48" s="1"/>
  <c r="L46" i="48"/>
  <c r="R46" i="48" s="1"/>
  <c r="X46" i="48" s="1"/>
  <c r="AD46" i="48" s="1"/>
  <c r="AJ46" i="48" s="1"/>
  <c r="N45" i="48"/>
  <c r="T45" i="48" s="1"/>
  <c r="Z45" i="48" s="1"/>
  <c r="AF45" i="48" s="1"/>
  <c r="AL45" i="48" s="1"/>
  <c r="M45" i="48"/>
  <c r="S45" i="48" s="1"/>
  <c r="Y45" i="48" s="1"/>
  <c r="AE45" i="48" s="1"/>
  <c r="AK45" i="48" s="1"/>
  <c r="L45" i="48"/>
  <c r="R45" i="48" s="1"/>
  <c r="X45" i="48" s="1"/>
  <c r="AD45" i="48" s="1"/>
  <c r="AJ45" i="48" s="1"/>
  <c r="H44" i="48"/>
  <c r="N44" i="48" s="1"/>
  <c r="T44" i="48" s="1"/>
  <c r="Z44" i="48" s="1"/>
  <c r="AF44" i="48" s="1"/>
  <c r="AL44" i="48" s="1"/>
  <c r="G44" i="48"/>
  <c r="F44" i="48"/>
  <c r="L44" i="48" s="1"/>
  <c r="R44" i="48" s="1"/>
  <c r="X44" i="48" s="1"/>
  <c r="AD44" i="48" s="1"/>
  <c r="AJ44" i="48" s="1"/>
  <c r="N43" i="48"/>
  <c r="T43" i="48" s="1"/>
  <c r="Z43" i="48" s="1"/>
  <c r="AF43" i="48" s="1"/>
  <c r="AL43" i="48" s="1"/>
  <c r="M43" i="48"/>
  <c r="S43" i="48" s="1"/>
  <c r="Y43" i="48" s="1"/>
  <c r="AE43" i="48" s="1"/>
  <c r="AK43" i="48" s="1"/>
  <c r="L43" i="48"/>
  <c r="R43" i="48" s="1"/>
  <c r="N42" i="48"/>
  <c r="T42" i="48" s="1"/>
  <c r="Z42" i="48" s="1"/>
  <c r="AF42" i="48" s="1"/>
  <c r="AL42" i="48" s="1"/>
  <c r="M42" i="48"/>
  <c r="S42" i="48" s="1"/>
  <c r="L42" i="48"/>
  <c r="R42" i="48" s="1"/>
  <c r="X42" i="48" s="1"/>
  <c r="AD42" i="48" s="1"/>
  <c r="AJ42" i="48" s="1"/>
  <c r="N41" i="48"/>
  <c r="T41" i="48" s="1"/>
  <c r="M41" i="48"/>
  <c r="S41" i="48" s="1"/>
  <c r="Y41" i="48" s="1"/>
  <c r="AE41" i="48" s="1"/>
  <c r="AK41" i="48" s="1"/>
  <c r="L41" i="48"/>
  <c r="W40" i="48"/>
  <c r="V40" i="48"/>
  <c r="U40" i="48"/>
  <c r="Q40" i="48"/>
  <c r="P40" i="48"/>
  <c r="O40" i="48"/>
  <c r="K40" i="48"/>
  <c r="J40" i="48"/>
  <c r="I40" i="48"/>
  <c r="H40" i="48"/>
  <c r="G40" i="48"/>
  <c r="F40" i="48"/>
  <c r="N38" i="48"/>
  <c r="N37" i="48" s="1"/>
  <c r="M38" i="48"/>
  <c r="L38" i="48"/>
  <c r="W37" i="48"/>
  <c r="V37" i="48"/>
  <c r="U37" i="48"/>
  <c r="Q37" i="48"/>
  <c r="P37" i="48"/>
  <c r="O37" i="48"/>
  <c r="K37" i="48"/>
  <c r="J37" i="48"/>
  <c r="I37" i="48"/>
  <c r="H37" i="48"/>
  <c r="G37" i="48"/>
  <c r="F37" i="48"/>
  <c r="N36" i="48"/>
  <c r="T36" i="48" s="1"/>
  <c r="Z36" i="48" s="1"/>
  <c r="AF36" i="48" s="1"/>
  <c r="M36" i="48"/>
  <c r="M35" i="48" s="1"/>
  <c r="L36" i="48"/>
  <c r="R36" i="48" s="1"/>
  <c r="W35" i="48"/>
  <c r="V35" i="48"/>
  <c r="U35" i="48"/>
  <c r="Q35" i="48"/>
  <c r="P35" i="48"/>
  <c r="O35" i="48"/>
  <c r="K35" i="48"/>
  <c r="J35" i="48"/>
  <c r="I35" i="48"/>
  <c r="H35" i="48"/>
  <c r="G35" i="48"/>
  <c r="F35" i="48"/>
  <c r="N34" i="48"/>
  <c r="T34" i="48" s="1"/>
  <c r="M34" i="48"/>
  <c r="S34" i="48" s="1"/>
  <c r="L34" i="48"/>
  <c r="L33" i="48" s="1"/>
  <c r="W33" i="48"/>
  <c r="V33" i="48"/>
  <c r="U33" i="48"/>
  <c r="Q33" i="48"/>
  <c r="P33" i="48"/>
  <c r="O33" i="48"/>
  <c r="M33" i="48"/>
  <c r="K33" i="48"/>
  <c r="J33" i="48"/>
  <c r="I33" i="48"/>
  <c r="H33" i="48"/>
  <c r="G33" i="48"/>
  <c r="F33" i="48"/>
  <c r="N32" i="48"/>
  <c r="T32" i="48" s="1"/>
  <c r="Z32" i="48" s="1"/>
  <c r="M32" i="48"/>
  <c r="M31" i="48" s="1"/>
  <c r="L32" i="48"/>
  <c r="R32" i="48" s="1"/>
  <c r="W31" i="48"/>
  <c r="V31" i="48"/>
  <c r="U31" i="48"/>
  <c r="Q31" i="48"/>
  <c r="P31" i="48"/>
  <c r="O31" i="48"/>
  <c r="K31" i="48"/>
  <c r="J31" i="48"/>
  <c r="I31" i="48"/>
  <c r="H31" i="48"/>
  <c r="G31" i="48"/>
  <c r="F31" i="48"/>
  <c r="N28" i="48"/>
  <c r="T28" i="48" s="1"/>
  <c r="Z28" i="48" s="1"/>
  <c r="AF28" i="48" s="1"/>
  <c r="AL28" i="48" s="1"/>
  <c r="M28" i="48"/>
  <c r="S28" i="48" s="1"/>
  <c r="Y28" i="48" s="1"/>
  <c r="AE28" i="48" s="1"/>
  <c r="AK28" i="48" s="1"/>
  <c r="L28" i="48"/>
  <c r="R28" i="48" s="1"/>
  <c r="X28" i="48" s="1"/>
  <c r="AD28" i="48" s="1"/>
  <c r="AJ28" i="48" s="1"/>
  <c r="N27" i="48"/>
  <c r="T27" i="48" s="1"/>
  <c r="Z27" i="48" s="1"/>
  <c r="AF27" i="48" s="1"/>
  <c r="AL27" i="48" s="1"/>
  <c r="M27" i="48"/>
  <c r="S27" i="48" s="1"/>
  <c r="Y27" i="48" s="1"/>
  <c r="AE27" i="48" s="1"/>
  <c r="AK27" i="48" s="1"/>
  <c r="L27" i="48"/>
  <c r="R27" i="48" s="1"/>
  <c r="X27" i="48" s="1"/>
  <c r="AD27" i="48" s="1"/>
  <c r="AJ27" i="48" s="1"/>
  <c r="N26" i="48"/>
  <c r="T26" i="48" s="1"/>
  <c r="Z26" i="48" s="1"/>
  <c r="AF26" i="48" s="1"/>
  <c r="AL26" i="48" s="1"/>
  <c r="M26" i="48"/>
  <c r="S26" i="48" s="1"/>
  <c r="L26" i="48"/>
  <c r="R26" i="48" s="1"/>
  <c r="X26" i="48" s="1"/>
  <c r="AD26" i="48" s="1"/>
  <c r="AJ26" i="48" s="1"/>
  <c r="N25" i="48"/>
  <c r="T25" i="48" s="1"/>
  <c r="M25" i="48"/>
  <c r="S25" i="48" s="1"/>
  <c r="Y25" i="48" s="1"/>
  <c r="AE25" i="48" s="1"/>
  <c r="AK25" i="48" s="1"/>
  <c r="L25" i="48"/>
  <c r="R25" i="48" s="1"/>
  <c r="X25" i="48" s="1"/>
  <c r="AD25" i="48" s="1"/>
  <c r="AJ25" i="48" s="1"/>
  <c r="N24" i="48"/>
  <c r="T24" i="48" s="1"/>
  <c r="Z24" i="48" s="1"/>
  <c r="AF24" i="48" s="1"/>
  <c r="AL24" i="48" s="1"/>
  <c r="M24" i="48"/>
  <c r="L24" i="48"/>
  <c r="W23" i="48"/>
  <c r="V23" i="48"/>
  <c r="V22" i="48" s="1"/>
  <c r="U23" i="48"/>
  <c r="U22" i="48" s="1"/>
  <c r="U20" i="48" s="1"/>
  <c r="Q23" i="48"/>
  <c r="Q22" i="48" s="1"/>
  <c r="Q20" i="48" s="1"/>
  <c r="Q345" i="48" s="1"/>
  <c r="P23" i="48"/>
  <c r="P22" i="48" s="1"/>
  <c r="O23" i="48"/>
  <c r="O22" i="48" s="1"/>
  <c r="K23" i="48"/>
  <c r="K22" i="48" s="1"/>
  <c r="J23" i="48"/>
  <c r="I23" i="48"/>
  <c r="I22" i="48" s="1"/>
  <c r="I20" i="48" s="1"/>
  <c r="I345" i="48" s="1"/>
  <c r="H23" i="48"/>
  <c r="H22" i="48" s="1"/>
  <c r="G23" i="48"/>
  <c r="G22" i="48" s="1"/>
  <c r="F23" i="48"/>
  <c r="W22" i="48"/>
  <c r="I227" i="48" l="1"/>
  <c r="O157" i="48"/>
  <c r="V157" i="48"/>
  <c r="AB211" i="48"/>
  <c r="Q211" i="48"/>
  <c r="K39" i="48"/>
  <c r="U58" i="48"/>
  <c r="K67" i="48"/>
  <c r="G113" i="48"/>
  <c r="F227" i="48"/>
  <c r="F222" i="48" s="1"/>
  <c r="F221" i="48" s="1"/>
  <c r="O211" i="48"/>
  <c r="V211" i="48"/>
  <c r="M50" i="48"/>
  <c r="M223" i="48"/>
  <c r="AC227" i="48"/>
  <c r="AC222" i="48" s="1"/>
  <c r="AC221" i="48" s="1"/>
  <c r="L85" i="48"/>
  <c r="L84" i="48" s="1"/>
  <c r="AK117" i="48"/>
  <c r="AJ244" i="48"/>
  <c r="AJ191" i="48"/>
  <c r="AJ190" i="48" s="1"/>
  <c r="AK191" i="48"/>
  <c r="AK190" i="48" s="1"/>
  <c r="AF35" i="48"/>
  <c r="AL36" i="48"/>
  <c r="AL35" i="48" s="1"/>
  <c r="AA113" i="48"/>
  <c r="G157" i="48"/>
  <c r="V39" i="48"/>
  <c r="I58" i="48"/>
  <c r="P58" i="48"/>
  <c r="N161" i="48"/>
  <c r="P211" i="48"/>
  <c r="W211" i="48"/>
  <c r="AB58" i="48"/>
  <c r="AA67" i="48"/>
  <c r="AA63" i="48" s="1"/>
  <c r="AC113" i="48"/>
  <c r="AC106" i="48" s="1"/>
  <c r="G227" i="48"/>
  <c r="G222" i="48" s="1"/>
  <c r="G221" i="48" s="1"/>
  <c r="K227" i="48"/>
  <c r="K222" i="48" s="1"/>
  <c r="K221" i="48" s="1"/>
  <c r="U227" i="48"/>
  <c r="U222" i="48" s="1"/>
  <c r="U221" i="48" s="1"/>
  <c r="H227" i="48"/>
  <c r="H222" i="48" s="1"/>
  <c r="H221" i="48" s="1"/>
  <c r="M228" i="48"/>
  <c r="AB227" i="48"/>
  <c r="AB222" i="48" s="1"/>
  <c r="AB221" i="48" s="1"/>
  <c r="J227" i="48"/>
  <c r="J222" i="48" s="1"/>
  <c r="J221" i="48" s="1"/>
  <c r="H58" i="48"/>
  <c r="H52" i="48" s="1"/>
  <c r="H113" i="48"/>
  <c r="Q157" i="48"/>
  <c r="H157" i="48"/>
  <c r="G211" i="48"/>
  <c r="K211" i="48"/>
  <c r="AB39" i="48"/>
  <c r="O30" i="48"/>
  <c r="O29" i="48" s="1"/>
  <c r="P39" i="48"/>
  <c r="W39" i="48"/>
  <c r="W67" i="48"/>
  <c r="K157" i="48"/>
  <c r="K136" i="48" s="1"/>
  <c r="U157" i="48"/>
  <c r="U136" i="48" s="1"/>
  <c r="M158" i="48"/>
  <c r="N212" i="48"/>
  <c r="AC30" i="48"/>
  <c r="AC29" i="48" s="1"/>
  <c r="V227" i="48"/>
  <c r="V222" i="48" s="1"/>
  <c r="V221" i="48" s="1"/>
  <c r="W113" i="48"/>
  <c r="H121" i="48"/>
  <c r="H337" i="48" s="1"/>
  <c r="O121" i="48"/>
  <c r="N311" i="48"/>
  <c r="N307" i="48" s="1"/>
  <c r="K63" i="48"/>
  <c r="W30" i="48"/>
  <c r="W29" i="48" s="1"/>
  <c r="G30" i="48"/>
  <c r="G29" i="48" s="1"/>
  <c r="G331" i="48" s="1"/>
  <c r="Q39" i="48"/>
  <c r="K113" i="48"/>
  <c r="K106" i="48" s="1"/>
  <c r="U113" i="48"/>
  <c r="N23" i="48"/>
  <c r="N22" i="48" s="1"/>
  <c r="U30" i="48"/>
  <c r="U29" i="48" s="1"/>
  <c r="U39" i="48"/>
  <c r="O58" i="48"/>
  <c r="V58" i="48"/>
  <c r="V52" i="48" s="1"/>
  <c r="W63" i="48"/>
  <c r="F67" i="48"/>
  <c r="F63" i="48" s="1"/>
  <c r="N78" i="48"/>
  <c r="N77" i="48" s="1"/>
  <c r="L212" i="48"/>
  <c r="L211" i="48" s="1"/>
  <c r="L223" i="48"/>
  <c r="Q227" i="48"/>
  <c r="Q222" i="48" s="1"/>
  <c r="Q221" i="48" s="1"/>
  <c r="L228" i="48"/>
  <c r="R281" i="48"/>
  <c r="X281" i="48" s="1"/>
  <c r="AD281" i="48" s="1"/>
  <c r="AJ281" i="48" s="1"/>
  <c r="AC58" i="48"/>
  <c r="AB113" i="48"/>
  <c r="AB106" i="48" s="1"/>
  <c r="AA211" i="48"/>
  <c r="H30" i="48"/>
  <c r="H29" i="48" s="1"/>
  <c r="H331" i="48" s="1"/>
  <c r="I39" i="48"/>
  <c r="F39" i="48"/>
  <c r="J39" i="48"/>
  <c r="Q58" i="48"/>
  <c r="N64" i="48"/>
  <c r="G67" i="48"/>
  <c r="U67" i="48"/>
  <c r="U63" i="48" s="1"/>
  <c r="M67" i="48"/>
  <c r="O113" i="48"/>
  <c r="O106" i="48" s="1"/>
  <c r="N117" i="48"/>
  <c r="M151" i="48"/>
  <c r="M150" i="48" s="1"/>
  <c r="F157" i="48"/>
  <c r="J157" i="48"/>
  <c r="J136" i="48" s="1"/>
  <c r="J135" i="48" s="1"/>
  <c r="N199" i="48"/>
  <c r="O227" i="48"/>
  <c r="O222" i="48" s="1"/>
  <c r="O221" i="48" s="1"/>
  <c r="T281" i="48"/>
  <c r="Z281" i="48" s="1"/>
  <c r="AF281" i="48" s="1"/>
  <c r="AL281" i="48" s="1"/>
  <c r="R316" i="48"/>
  <c r="AA58" i="48"/>
  <c r="AA52" i="48" s="1"/>
  <c r="AA157" i="48"/>
  <c r="AA227" i="48"/>
  <c r="AA222" i="48" s="1"/>
  <c r="AA221" i="48" s="1"/>
  <c r="AC52" i="48"/>
  <c r="X60" i="48"/>
  <c r="R59" i="48"/>
  <c r="Y200" i="48"/>
  <c r="AE200" i="48" s="1"/>
  <c r="S199" i="48"/>
  <c r="R62" i="48"/>
  <c r="X62" i="48" s="1"/>
  <c r="AD62" i="48" s="1"/>
  <c r="J121" i="48"/>
  <c r="P136" i="48"/>
  <c r="U211" i="48"/>
  <c r="AB52" i="48"/>
  <c r="AB67" i="48"/>
  <c r="AB63" i="48" s="1"/>
  <c r="AB21" i="48" s="1"/>
  <c r="Q52" i="48"/>
  <c r="P52" i="48"/>
  <c r="W106" i="48"/>
  <c r="M114" i="48"/>
  <c r="Q121" i="48"/>
  <c r="AA30" i="48"/>
  <c r="AA29" i="48" s="1"/>
  <c r="K30" i="48"/>
  <c r="K29" i="48" s="1"/>
  <c r="S36" i="48"/>
  <c r="P30" i="48"/>
  <c r="P29" i="48" s="1"/>
  <c r="L47" i="48"/>
  <c r="L55" i="48"/>
  <c r="G58" i="48"/>
  <c r="G52" i="48" s="1"/>
  <c r="K58" i="48"/>
  <c r="K52" i="48" s="1"/>
  <c r="W58" i="48"/>
  <c r="W52" i="48" s="1"/>
  <c r="J67" i="48"/>
  <c r="J63" i="48" s="1"/>
  <c r="Q67" i="48"/>
  <c r="Q63" i="48" s="1"/>
  <c r="H76" i="48"/>
  <c r="H73" i="48" s="1"/>
  <c r="L78" i="48"/>
  <c r="L77" i="48" s="1"/>
  <c r="M78" i="48"/>
  <c r="M77" i="48" s="1"/>
  <c r="L88" i="48"/>
  <c r="L87" i="48" s="1"/>
  <c r="S92" i="48"/>
  <c r="S91" i="48" s="1"/>
  <c r="I113" i="48"/>
  <c r="I106" i="48" s="1"/>
  <c r="V113" i="48"/>
  <c r="L138" i="48"/>
  <c r="L137" i="48" s="1"/>
  <c r="L166" i="48"/>
  <c r="L165" i="48" s="1"/>
  <c r="L206" i="48"/>
  <c r="L203" i="48" s="1"/>
  <c r="P222" i="48"/>
  <c r="P221" i="48" s="1"/>
  <c r="M244" i="48"/>
  <c r="M227" i="48" s="1"/>
  <c r="AB30" i="48"/>
  <c r="AB29" i="48" s="1"/>
  <c r="AA39" i="48"/>
  <c r="AC67" i="48"/>
  <c r="AC157" i="48"/>
  <c r="AC136" i="48" s="1"/>
  <c r="AC211" i="48"/>
  <c r="H39" i="48"/>
  <c r="M40" i="48"/>
  <c r="N35" i="48"/>
  <c r="O39" i="48"/>
  <c r="I52" i="48"/>
  <c r="L59" i="48"/>
  <c r="L58" i="48" s="1"/>
  <c r="O63" i="48"/>
  <c r="V63" i="48"/>
  <c r="G63" i="48"/>
  <c r="H67" i="48"/>
  <c r="H63" i="48" s="1"/>
  <c r="H107" i="48"/>
  <c r="H106" i="48" s="1"/>
  <c r="P121" i="48"/>
  <c r="W121" i="48"/>
  <c r="W157" i="48"/>
  <c r="S159" i="48"/>
  <c r="Y159" i="48" s="1"/>
  <c r="AE159" i="48" s="1"/>
  <c r="AK159" i="48" s="1"/>
  <c r="I157" i="48"/>
  <c r="N177" i="48"/>
  <c r="N176" i="48" s="1"/>
  <c r="M199" i="48"/>
  <c r="I222" i="48"/>
  <c r="I221" i="48" s="1"/>
  <c r="N320" i="48"/>
  <c r="N319" i="48" s="1"/>
  <c r="Y202" i="48"/>
  <c r="S201" i="48"/>
  <c r="AF162" i="48"/>
  <c r="Z161" i="48"/>
  <c r="N31" i="48"/>
  <c r="R34" i="48"/>
  <c r="X34" i="48" s="1"/>
  <c r="AD34" i="48" s="1"/>
  <c r="T35" i="48"/>
  <c r="Z35" i="48"/>
  <c r="R54" i="48"/>
  <c r="S55" i="48"/>
  <c r="M64" i="48"/>
  <c r="N88" i="48"/>
  <c r="N87" i="48" s="1"/>
  <c r="M88" i="48"/>
  <c r="M87" i="48" s="1"/>
  <c r="N92" i="48"/>
  <c r="N91" i="48" s="1"/>
  <c r="R93" i="48"/>
  <c r="M103" i="48"/>
  <c r="M99" i="48" s="1"/>
  <c r="M98" i="48" s="1"/>
  <c r="N114" i="48"/>
  <c r="N138" i="48"/>
  <c r="N137" i="48" s="1"/>
  <c r="M138" i="48"/>
  <c r="M137" i="48" s="1"/>
  <c r="N206" i="48"/>
  <c r="N203" i="48" s="1"/>
  <c r="AD244" i="48"/>
  <c r="N53" i="48"/>
  <c r="AD191" i="48"/>
  <c r="AD190" i="48" s="1"/>
  <c r="S225" i="48"/>
  <c r="Y225" i="48" s="1"/>
  <c r="L31" i="48"/>
  <c r="N33" i="48"/>
  <c r="L70" i="48"/>
  <c r="L67" i="48" s="1"/>
  <c r="L63" i="48" s="1"/>
  <c r="Q76" i="48"/>
  <c r="Q73" i="48" s="1"/>
  <c r="T79" i="48"/>
  <c r="L82" i="48"/>
  <c r="L81" i="48" s="1"/>
  <c r="M95" i="48"/>
  <c r="M94" i="48" s="1"/>
  <c r="G121" i="48"/>
  <c r="G337" i="48" s="1"/>
  <c r="U121" i="48"/>
  <c r="L129" i="48"/>
  <c r="L127" i="48" s="1"/>
  <c r="L126" i="48" s="1"/>
  <c r="L133" i="48"/>
  <c r="L132" i="48" s="1"/>
  <c r="L151" i="48"/>
  <c r="L150" i="48" s="1"/>
  <c r="L161" i="48"/>
  <c r="M166" i="48"/>
  <c r="M165" i="48" s="1"/>
  <c r="M177" i="48"/>
  <c r="M176" i="48" s="1"/>
  <c r="AE191" i="48"/>
  <c r="AE190" i="48" s="1"/>
  <c r="R200" i="48"/>
  <c r="X200" i="48" s="1"/>
  <c r="AD200" i="48" s="1"/>
  <c r="M201" i="48"/>
  <c r="L274" i="48"/>
  <c r="L260" i="48" s="1"/>
  <c r="AA76" i="48"/>
  <c r="AA73" i="48" s="1"/>
  <c r="AB121" i="48"/>
  <c r="AC76" i="48"/>
  <c r="AC73" i="48" s="1"/>
  <c r="I30" i="48"/>
  <c r="I29" i="48" s="1"/>
  <c r="T31" i="48"/>
  <c r="S38" i="48"/>
  <c r="Y38" i="48" s="1"/>
  <c r="M37" i="48"/>
  <c r="M30" i="48" s="1"/>
  <c r="M29" i="48" s="1"/>
  <c r="Y64" i="48"/>
  <c r="AE65" i="48"/>
  <c r="Y92" i="48"/>
  <c r="Y91" i="48" s="1"/>
  <c r="AE93" i="48"/>
  <c r="M23" i="48"/>
  <c r="M22" i="48" s="1"/>
  <c r="S24" i="48"/>
  <c r="Y24" i="48" s="1"/>
  <c r="AE24" i="48" s="1"/>
  <c r="AK24" i="48" s="1"/>
  <c r="S53" i="48"/>
  <c r="Y54" i="48"/>
  <c r="Z56" i="48"/>
  <c r="T55" i="48"/>
  <c r="Z59" i="48"/>
  <c r="AF60" i="48"/>
  <c r="X85" i="48"/>
  <c r="X84" i="48" s="1"/>
  <c r="AD86" i="48"/>
  <c r="L40" i="48"/>
  <c r="R41" i="48"/>
  <c r="X41" i="48" s="1"/>
  <c r="AD41" i="48" s="1"/>
  <c r="AJ41" i="48" s="1"/>
  <c r="M47" i="48"/>
  <c r="R51" i="48"/>
  <c r="Q30" i="48"/>
  <c r="Q29" i="48" s="1"/>
  <c r="Z31" i="48"/>
  <c r="AF32" i="48"/>
  <c r="R38" i="48"/>
  <c r="L37" i="48"/>
  <c r="N40" i="48"/>
  <c r="M44" i="48"/>
  <c r="S44" i="48" s="1"/>
  <c r="Y44" i="48" s="1"/>
  <c r="AE44" i="48" s="1"/>
  <c r="AK44" i="48" s="1"/>
  <c r="G39" i="48"/>
  <c r="N47" i="48"/>
  <c r="T48" i="48"/>
  <c r="S69" i="48"/>
  <c r="G76" i="48"/>
  <c r="G73" i="48" s="1"/>
  <c r="K76" i="48"/>
  <c r="K73" i="48" s="1"/>
  <c r="W76" i="48"/>
  <c r="W73" i="48" s="1"/>
  <c r="S89" i="48"/>
  <c r="Y89" i="48" s="1"/>
  <c r="AE89" i="48" s="1"/>
  <c r="AK89" i="48" s="1"/>
  <c r="V106" i="48"/>
  <c r="K121" i="48"/>
  <c r="F121" i="48"/>
  <c r="F337" i="48" s="1"/>
  <c r="R152" i="48"/>
  <c r="X152" i="48" s="1"/>
  <c r="AD152" i="48" s="1"/>
  <c r="AJ152" i="48" s="1"/>
  <c r="AF208" i="48"/>
  <c r="AL208" i="48" s="1"/>
  <c r="Z209" i="48"/>
  <c r="AF209" i="48" s="1"/>
  <c r="AL209" i="48" s="1"/>
  <c r="T206" i="48"/>
  <c r="N55" i="48"/>
  <c r="Y55" i="48"/>
  <c r="AE56" i="48"/>
  <c r="U76" i="48"/>
  <c r="U73" i="48" s="1"/>
  <c r="J76" i="48"/>
  <c r="J73" i="48" s="1"/>
  <c r="J106" i="48"/>
  <c r="AE117" i="48"/>
  <c r="M127" i="48"/>
  <c r="M126" i="48" s="1"/>
  <c r="T134" i="48"/>
  <c r="X161" i="48"/>
  <c r="AD162" i="48"/>
  <c r="G170" i="48"/>
  <c r="N182" i="48"/>
  <c r="N181" i="48" s="1"/>
  <c r="T183" i="48"/>
  <c r="Z183" i="48" s="1"/>
  <c r="AF183" i="48" s="1"/>
  <c r="AL183" i="48" s="1"/>
  <c r="F30" i="48"/>
  <c r="F29" i="48" s="1"/>
  <c r="F331" i="48" s="1"/>
  <c r="N59" i="48"/>
  <c r="P67" i="48"/>
  <c r="P63" i="48" s="1"/>
  <c r="I76" i="48"/>
  <c r="I73" i="48" s="1"/>
  <c r="O76" i="48"/>
  <c r="O73" i="48" s="1"/>
  <c r="T83" i="48"/>
  <c r="R85" i="48"/>
  <c r="R84" i="48" s="1"/>
  <c r="V76" i="48"/>
  <c r="V73" i="48" s="1"/>
  <c r="S96" i="48"/>
  <c r="S104" i="48"/>
  <c r="Q106" i="48"/>
  <c r="X117" i="48"/>
  <c r="AD118" i="48"/>
  <c r="T118" i="48"/>
  <c r="Z118" i="48" s="1"/>
  <c r="M123" i="48"/>
  <c r="M122" i="48" s="1"/>
  <c r="X123" i="48"/>
  <c r="X122" i="48" s="1"/>
  <c r="AD124" i="48"/>
  <c r="N127" i="48"/>
  <c r="N126" i="48" s="1"/>
  <c r="O136" i="48"/>
  <c r="O135" i="48" s="1"/>
  <c r="V136" i="48"/>
  <c r="V135" i="48" s="1"/>
  <c r="M143" i="48"/>
  <c r="M142" i="48" s="1"/>
  <c r="Q136" i="48"/>
  <c r="L143" i="48"/>
  <c r="L142" i="48" s="1"/>
  <c r="N151" i="48"/>
  <c r="N150" i="48" s="1"/>
  <c r="AE160" i="48"/>
  <c r="AK160" i="48" s="1"/>
  <c r="Y199" i="48"/>
  <c r="J30" i="48"/>
  <c r="J29" i="48" s="1"/>
  <c r="L23" i="48"/>
  <c r="L22" i="48" s="1"/>
  <c r="V30" i="48"/>
  <c r="V29" i="48" s="1"/>
  <c r="L35" i="48"/>
  <c r="U52" i="48"/>
  <c r="L52" i="48"/>
  <c r="M55" i="48"/>
  <c r="F58" i="48"/>
  <c r="F52" i="48" s="1"/>
  <c r="J58" i="48"/>
  <c r="J52" i="48" s="1"/>
  <c r="O52" i="48"/>
  <c r="I67" i="48"/>
  <c r="I63" i="48" s="1"/>
  <c r="N68" i="48"/>
  <c r="N67" i="48" s="1"/>
  <c r="R69" i="48"/>
  <c r="T71" i="48"/>
  <c r="P76" i="48"/>
  <c r="P73" i="48" s="1"/>
  <c r="R89" i="48"/>
  <c r="N95" i="48"/>
  <c r="N94" i="48" s="1"/>
  <c r="L95" i="48"/>
  <c r="L94" i="48" s="1"/>
  <c r="S100" i="48"/>
  <c r="Y100" i="48" s="1"/>
  <c r="AE100" i="48" s="1"/>
  <c r="AK100" i="48" s="1"/>
  <c r="N103" i="48"/>
  <c r="N99" i="48" s="1"/>
  <c r="N98" i="48" s="1"/>
  <c r="L103" i="48"/>
  <c r="L99" i="48" s="1"/>
  <c r="L98" i="48" s="1"/>
  <c r="G107" i="48"/>
  <c r="N108" i="48"/>
  <c r="N107" i="48" s="1"/>
  <c r="U106" i="48"/>
  <c r="L114" i="48"/>
  <c r="P113" i="48"/>
  <c r="P106" i="48" s="1"/>
  <c r="L117" i="48"/>
  <c r="I121" i="48"/>
  <c r="N123" i="48"/>
  <c r="N122" i="48" s="1"/>
  <c r="R123" i="48"/>
  <c r="R122" i="48" s="1"/>
  <c r="L123" i="48"/>
  <c r="L122" i="48" s="1"/>
  <c r="R128" i="48"/>
  <c r="X128" i="48" s="1"/>
  <c r="AD128" i="48" s="1"/>
  <c r="AJ128" i="48" s="1"/>
  <c r="T130" i="48"/>
  <c r="W136" i="48"/>
  <c r="S139" i="48"/>
  <c r="Y139" i="48" s="1"/>
  <c r="AE139" i="48" s="1"/>
  <c r="AK139" i="48" s="1"/>
  <c r="I136" i="48"/>
  <c r="I135" i="48" s="1"/>
  <c r="N143" i="48"/>
  <c r="N142" i="48" s="1"/>
  <c r="R191" i="48"/>
  <c r="R190" i="48" s="1"/>
  <c r="Z200" i="48"/>
  <c r="R207" i="48"/>
  <c r="X207" i="48" s="1"/>
  <c r="L182" i="48"/>
  <c r="L181" i="48" s="1"/>
  <c r="Z191" i="48"/>
  <c r="Z190" i="48" s="1"/>
  <c r="AF194" i="48"/>
  <c r="H211" i="48"/>
  <c r="T213" i="48"/>
  <c r="Z213" i="48" s="1"/>
  <c r="AF213" i="48" s="1"/>
  <c r="AL213" i="48" s="1"/>
  <c r="M182" i="48"/>
  <c r="M181" i="48" s="1"/>
  <c r="N191" i="48"/>
  <c r="N190" i="48" s="1"/>
  <c r="L201" i="48"/>
  <c r="AC39" i="48"/>
  <c r="AC63" i="48"/>
  <c r="AA106" i="48"/>
  <c r="AB157" i="48"/>
  <c r="AB136" i="48" s="1"/>
  <c r="AB135" i="48" s="1"/>
  <c r="AA136" i="48"/>
  <c r="AB20" i="48"/>
  <c r="AC20" i="48"/>
  <c r="AB76" i="48"/>
  <c r="AB73" i="48" s="1"/>
  <c r="AC121" i="48"/>
  <c r="AA121" i="48"/>
  <c r="Y216" i="48"/>
  <c r="S215" i="48"/>
  <c r="W227" i="48"/>
  <c r="W222" i="48" s="1"/>
  <c r="W221" i="48" s="1"/>
  <c r="X244" i="48"/>
  <c r="L316" i="48"/>
  <c r="N316" i="48"/>
  <c r="S224" i="48"/>
  <c r="S223" i="48" s="1"/>
  <c r="N244" i="48"/>
  <c r="N274" i="48"/>
  <c r="N260" i="48" s="1"/>
  <c r="T311" i="48"/>
  <c r="T307" i="48" s="1"/>
  <c r="V20" i="48"/>
  <c r="X32" i="48"/>
  <c r="R31" i="48"/>
  <c r="T53" i="48"/>
  <c r="Z54" i="48"/>
  <c r="Z62" i="48"/>
  <c r="T61" i="48"/>
  <c r="S33" i="48"/>
  <c r="Y34" i="48"/>
  <c r="X36" i="48"/>
  <c r="R35" i="48"/>
  <c r="T40" i="48"/>
  <c r="Z41" i="48"/>
  <c r="S50" i="48"/>
  <c r="Y51" i="48"/>
  <c r="R55" i="48"/>
  <c r="X56" i="48"/>
  <c r="Z25" i="48"/>
  <c r="T23" i="48"/>
  <c r="Z34" i="48"/>
  <c r="T33" i="48"/>
  <c r="Y42" i="48"/>
  <c r="S40" i="48"/>
  <c r="X43" i="48"/>
  <c r="R47" i="48"/>
  <c r="X48" i="48"/>
  <c r="Y26" i="48"/>
  <c r="R24" i="48"/>
  <c r="T38" i="48"/>
  <c r="S48" i="48"/>
  <c r="T51" i="48"/>
  <c r="Y74" i="48"/>
  <c r="AE74" i="48" s="1"/>
  <c r="AK74" i="48" s="1"/>
  <c r="X79" i="48"/>
  <c r="R78" i="48"/>
  <c r="R77" i="48" s="1"/>
  <c r="F336" i="48"/>
  <c r="F76" i="48"/>
  <c r="F73" i="48" s="1"/>
  <c r="Y102" i="48"/>
  <c r="AE102" i="48" s="1"/>
  <c r="AK102" i="48" s="1"/>
  <c r="Y115" i="48"/>
  <c r="S114" i="48"/>
  <c r="S32" i="48"/>
  <c r="T59" i="48"/>
  <c r="Y62" i="48"/>
  <c r="Z69" i="48"/>
  <c r="T68" i="48"/>
  <c r="Z89" i="48"/>
  <c r="T88" i="48"/>
  <c r="T87" i="48" s="1"/>
  <c r="R108" i="48"/>
  <c r="R107" i="48" s="1"/>
  <c r="X110" i="48"/>
  <c r="T114" i="48"/>
  <c r="Z115" i="48"/>
  <c r="K20" i="48"/>
  <c r="K345" i="48" s="1"/>
  <c r="O20" i="48"/>
  <c r="O345" i="48" s="1"/>
  <c r="W20" i="48"/>
  <c r="M61" i="48"/>
  <c r="M58" i="48" s="1"/>
  <c r="S64" i="48"/>
  <c r="Z65" i="48"/>
  <c r="T64" i="48"/>
  <c r="X83" i="48"/>
  <c r="R82" i="48"/>
  <c r="R81" i="48" s="1"/>
  <c r="Y86" i="48"/>
  <c r="S85" i="48"/>
  <c r="S84" i="48" s="1"/>
  <c r="Y90" i="48"/>
  <c r="Z97" i="48"/>
  <c r="AF97" i="48" s="1"/>
  <c r="T95" i="48"/>
  <c r="T94" i="48" s="1"/>
  <c r="Z105" i="48"/>
  <c r="AF105" i="48" s="1"/>
  <c r="T103" i="48"/>
  <c r="T99" i="48" s="1"/>
  <c r="T98" i="48" s="1"/>
  <c r="Y111" i="48"/>
  <c r="S108" i="48"/>
  <c r="S107" i="48" s="1"/>
  <c r="G20" i="48"/>
  <c r="G345" i="48" s="1"/>
  <c r="H20" i="48"/>
  <c r="H345" i="48" s="1"/>
  <c r="P20" i="48"/>
  <c r="P345" i="48" s="1"/>
  <c r="F22" i="48"/>
  <c r="J22" i="48"/>
  <c r="S60" i="48"/>
  <c r="N61" i="48"/>
  <c r="N58" i="48" s="1"/>
  <c r="R65" i="48"/>
  <c r="X71" i="48"/>
  <c r="R70" i="48"/>
  <c r="Z93" i="48"/>
  <c r="T92" i="48"/>
  <c r="T91" i="48" s="1"/>
  <c r="X100" i="48"/>
  <c r="AD100" i="48" s="1"/>
  <c r="AJ100" i="48" s="1"/>
  <c r="Z101" i="48"/>
  <c r="Z110" i="48"/>
  <c r="T108" i="48"/>
  <c r="T107" i="48" s="1"/>
  <c r="R114" i="48"/>
  <c r="X116" i="48"/>
  <c r="Y117" i="48"/>
  <c r="L108" i="48"/>
  <c r="L107" i="48" s="1"/>
  <c r="M117" i="48"/>
  <c r="S117" i="48"/>
  <c r="V121" i="48"/>
  <c r="T123" i="48"/>
  <c r="T122" i="48" s="1"/>
  <c r="Z124" i="48"/>
  <c r="Y141" i="48"/>
  <c r="AE141" i="48" s="1"/>
  <c r="AK141" i="48" s="1"/>
  <c r="Y145" i="48"/>
  <c r="AE145" i="48" s="1"/>
  <c r="S143" i="48"/>
  <c r="S142" i="48" s="1"/>
  <c r="X146" i="48"/>
  <c r="AD146" i="48" s="1"/>
  <c r="R143" i="48"/>
  <c r="R142" i="48" s="1"/>
  <c r="S71" i="48"/>
  <c r="T74" i="48"/>
  <c r="S79" i="48"/>
  <c r="S83" i="48"/>
  <c r="T86" i="48"/>
  <c r="R96" i="48"/>
  <c r="R104" i="48"/>
  <c r="F107" i="48"/>
  <c r="F106" i="48" s="1"/>
  <c r="M108" i="48"/>
  <c r="M107" i="48" s="1"/>
  <c r="Y125" i="48"/>
  <c r="AE125" i="48" s="1"/>
  <c r="S123" i="48"/>
  <c r="S122" i="48" s="1"/>
  <c r="Z128" i="48"/>
  <c r="R133" i="48"/>
  <c r="R132" i="48" s="1"/>
  <c r="X134" i="48"/>
  <c r="T151" i="48"/>
  <c r="T150" i="48" s="1"/>
  <c r="Z152" i="48"/>
  <c r="R117" i="48"/>
  <c r="R129" i="48"/>
  <c r="X130" i="48"/>
  <c r="Z140" i="48"/>
  <c r="T138" i="48"/>
  <c r="T137" i="48" s="1"/>
  <c r="T143" i="48"/>
  <c r="T142" i="48" s="1"/>
  <c r="Z144" i="48"/>
  <c r="Y153" i="48"/>
  <c r="S151" i="48"/>
  <c r="S150" i="48" s="1"/>
  <c r="X154" i="48"/>
  <c r="AD154" i="48" s="1"/>
  <c r="AJ154" i="48" s="1"/>
  <c r="S130" i="48"/>
  <c r="S134" i="48"/>
  <c r="R139" i="48"/>
  <c r="R171" i="48"/>
  <c r="L170" i="48"/>
  <c r="R177" i="48"/>
  <c r="R176" i="48" s="1"/>
  <c r="X178" i="48"/>
  <c r="T159" i="48"/>
  <c r="N158" i="48"/>
  <c r="Y179" i="48"/>
  <c r="S177" i="48"/>
  <c r="S176" i="48" s="1"/>
  <c r="Z184" i="48"/>
  <c r="AF184" i="48" s="1"/>
  <c r="AL184" i="48" s="1"/>
  <c r="R161" i="48"/>
  <c r="M161" i="48"/>
  <c r="M157" i="48" s="1"/>
  <c r="S162" i="48"/>
  <c r="Y168" i="48"/>
  <c r="S166" i="48"/>
  <c r="S165" i="48" s="1"/>
  <c r="T171" i="48"/>
  <c r="N170" i="48"/>
  <c r="L158" i="48"/>
  <c r="R159" i="48"/>
  <c r="T161" i="48"/>
  <c r="T166" i="48"/>
  <c r="T165" i="48" s="1"/>
  <c r="Z167" i="48"/>
  <c r="X184" i="48"/>
  <c r="AD184" i="48" s="1"/>
  <c r="R182" i="48"/>
  <c r="R181" i="48" s="1"/>
  <c r="Y191" i="48"/>
  <c r="Y190" i="48" s="1"/>
  <c r="N166" i="48"/>
  <c r="N165" i="48" s="1"/>
  <c r="R167" i="48"/>
  <c r="F170" i="48"/>
  <c r="F136" i="48" s="1"/>
  <c r="F135" i="48" s="1"/>
  <c r="S171" i="48"/>
  <c r="L177" i="48"/>
  <c r="L176" i="48" s="1"/>
  <c r="T178" i="48"/>
  <c r="S183" i="48"/>
  <c r="M191" i="48"/>
  <c r="M190" i="48" s="1"/>
  <c r="L191" i="48"/>
  <c r="L190" i="48" s="1"/>
  <c r="X202" i="48"/>
  <c r="R204" i="48"/>
  <c r="T224" i="48"/>
  <c r="T223" i="48" s="1"/>
  <c r="Z225" i="48"/>
  <c r="Z272" i="48"/>
  <c r="AF272" i="48" s="1"/>
  <c r="AL272" i="48" s="1"/>
  <c r="X191" i="48"/>
  <c r="X190" i="48" s="1"/>
  <c r="Z214" i="48"/>
  <c r="AF214" i="48" s="1"/>
  <c r="AL214" i="48" s="1"/>
  <c r="Y248" i="48"/>
  <c r="S244" i="48"/>
  <c r="X278" i="48"/>
  <c r="R274" i="48"/>
  <c r="R260" i="48" s="1"/>
  <c r="H170" i="48"/>
  <c r="S191" i="48"/>
  <c r="S190" i="48" s="1"/>
  <c r="T191" i="48"/>
  <c r="T190" i="48" s="1"/>
  <c r="N201" i="48"/>
  <c r="T202" i="48"/>
  <c r="T204" i="48"/>
  <c r="Y230" i="48"/>
  <c r="S228" i="48"/>
  <c r="X272" i="48"/>
  <c r="M206" i="48"/>
  <c r="M203" i="48" s="1"/>
  <c r="S207" i="48"/>
  <c r="S212" i="48"/>
  <c r="Y213" i="48"/>
  <c r="X214" i="48"/>
  <c r="R212" i="48"/>
  <c r="T215" i="48"/>
  <c r="Z216" i="48"/>
  <c r="T228" i="48"/>
  <c r="Z229" i="48"/>
  <c r="AF229" i="48" s="1"/>
  <c r="Z275" i="48"/>
  <c r="T274" i="48"/>
  <c r="T260" i="48" s="1"/>
  <c r="X312" i="48"/>
  <c r="R311" i="48"/>
  <c r="R307" i="48" s="1"/>
  <c r="M212" i="48"/>
  <c r="M211" i="48" s="1"/>
  <c r="N215" i="48"/>
  <c r="N211" i="48" s="1"/>
  <c r="R216" i="48"/>
  <c r="N224" i="48"/>
  <c r="N223" i="48" s="1"/>
  <c r="R225" i="48"/>
  <c r="N228" i="48"/>
  <c r="R229" i="48"/>
  <c r="L244" i="48"/>
  <c r="T247" i="48"/>
  <c r="Z247" i="48" s="1"/>
  <c r="S261" i="48"/>
  <c r="Y275" i="48"/>
  <c r="AE275" i="48" s="1"/>
  <c r="AK275" i="48" s="1"/>
  <c r="R244" i="48"/>
  <c r="M274" i="48"/>
  <c r="M260" i="48" s="1"/>
  <c r="S281" i="48"/>
  <c r="Y281" i="48" s="1"/>
  <c r="AE281" i="48" s="1"/>
  <c r="AK281" i="48" s="1"/>
  <c r="Z309" i="48"/>
  <c r="AF309" i="48" s="1"/>
  <c r="AL309" i="48" s="1"/>
  <c r="T320" i="48"/>
  <c r="T319" i="48" s="1"/>
  <c r="Z321" i="48"/>
  <c r="Z312" i="48"/>
  <c r="S314" i="48"/>
  <c r="M311" i="48"/>
  <c r="M307" i="48" s="1"/>
  <c r="X317" i="48"/>
  <c r="R323" i="48"/>
  <c r="L320" i="48"/>
  <c r="L319" i="48" s="1"/>
  <c r="S310" i="48"/>
  <c r="M316" i="48"/>
  <c r="S316" i="48"/>
  <c r="Y317" i="48"/>
  <c r="T318" i="48"/>
  <c r="Z318" i="48" s="1"/>
  <c r="AF318" i="48" s="1"/>
  <c r="AL318" i="48" s="1"/>
  <c r="L311" i="48"/>
  <c r="L307" i="48" s="1"/>
  <c r="Z317" i="48"/>
  <c r="AF317" i="48" s="1"/>
  <c r="AL317" i="48" s="1"/>
  <c r="M320" i="48"/>
  <c r="M319" i="48" s="1"/>
  <c r="S320" i="48"/>
  <c r="S319" i="48" s="1"/>
  <c r="Y321" i="48"/>
  <c r="Q135" i="48" l="1"/>
  <c r="P135" i="48"/>
  <c r="O21" i="48"/>
  <c r="G106" i="48"/>
  <c r="O342" i="48"/>
  <c r="L227" i="48"/>
  <c r="AF228" i="48"/>
  <c r="AL229" i="48"/>
  <c r="G136" i="48"/>
  <c r="AF316" i="48"/>
  <c r="AL316" i="48"/>
  <c r="R199" i="48"/>
  <c r="X199" i="48"/>
  <c r="T182" i="48"/>
  <c r="T181" i="48" s="1"/>
  <c r="N157" i="48"/>
  <c r="N136" i="48" s="1"/>
  <c r="N135" i="48" s="1"/>
  <c r="M113" i="48"/>
  <c r="M106" i="48" s="1"/>
  <c r="AK274" i="48"/>
  <c r="AL182" i="48"/>
  <c r="AL181" i="48" s="1"/>
  <c r="M63" i="48"/>
  <c r="R206" i="48"/>
  <c r="R203" i="48" s="1"/>
  <c r="AL206" i="48"/>
  <c r="AE143" i="48"/>
  <c r="AE142" i="48" s="1"/>
  <c r="AK145" i="48"/>
  <c r="AK143" i="48" s="1"/>
  <c r="AK142" i="48" s="1"/>
  <c r="AF191" i="48"/>
  <c r="AF190" i="48" s="1"/>
  <c r="AL194" i="48"/>
  <c r="AL191" i="48" s="1"/>
  <c r="AL190" i="48" s="1"/>
  <c r="AD117" i="48"/>
  <c r="AJ118" i="48"/>
  <c r="AJ117" i="48" s="1"/>
  <c r="AD161" i="48"/>
  <c r="AJ162" i="48"/>
  <c r="AJ161" i="48" s="1"/>
  <c r="AE55" i="48"/>
  <c r="AK56" i="48"/>
  <c r="AK55" i="48" s="1"/>
  <c r="AF59" i="48"/>
  <c r="AL60" i="48"/>
  <c r="AL59" i="48" s="1"/>
  <c r="AE92" i="48"/>
  <c r="AE91" i="48" s="1"/>
  <c r="AK93" i="48"/>
  <c r="AK92" i="48" s="1"/>
  <c r="AK91" i="48" s="1"/>
  <c r="AD33" i="48"/>
  <c r="AJ34" i="48"/>
  <c r="AJ33" i="48" s="1"/>
  <c r="AD61" i="48"/>
  <c r="AJ62" i="48"/>
  <c r="AJ61" i="48" s="1"/>
  <c r="AF95" i="48"/>
  <c r="AF94" i="48" s="1"/>
  <c r="AL97" i="48"/>
  <c r="AL95" i="48" s="1"/>
  <c r="AL94" i="48" s="1"/>
  <c r="R40" i="48"/>
  <c r="AD199" i="48"/>
  <c r="AJ200" i="48"/>
  <c r="AJ199" i="48" s="1"/>
  <c r="N113" i="48"/>
  <c r="N106" i="48" s="1"/>
  <c r="M76" i="48"/>
  <c r="M73" i="48" s="1"/>
  <c r="AD123" i="48"/>
  <c r="AD122" i="48" s="1"/>
  <c r="AJ124" i="48"/>
  <c r="AJ123" i="48" s="1"/>
  <c r="AJ122" i="48" s="1"/>
  <c r="AD143" i="48"/>
  <c r="AD142" i="48" s="1"/>
  <c r="AJ146" i="48"/>
  <c r="AJ143" i="48" s="1"/>
  <c r="AJ142" i="48" s="1"/>
  <c r="AJ151" i="48"/>
  <c r="AJ150" i="48" s="1"/>
  <c r="AD85" i="48"/>
  <c r="AD84" i="48" s="1"/>
  <c r="AJ86" i="48"/>
  <c r="AJ85" i="48" s="1"/>
  <c r="AJ84" i="48" s="1"/>
  <c r="AE64" i="48"/>
  <c r="AK65" i="48"/>
  <c r="AK64" i="48" s="1"/>
  <c r="AD182" i="48"/>
  <c r="AD181" i="48" s="1"/>
  <c r="AJ184" i="48"/>
  <c r="AJ182" i="48" s="1"/>
  <c r="AJ181" i="48" s="1"/>
  <c r="AE123" i="48"/>
  <c r="AE122" i="48" s="1"/>
  <c r="AK125" i="48"/>
  <c r="AK123" i="48" s="1"/>
  <c r="AK122" i="48" s="1"/>
  <c r="AL212" i="48"/>
  <c r="AF103" i="48"/>
  <c r="AL105" i="48"/>
  <c r="AL103" i="48" s="1"/>
  <c r="AK138" i="48"/>
  <c r="AK137" i="48" s="1"/>
  <c r="AE199" i="48"/>
  <c r="AK200" i="48"/>
  <c r="AK199" i="48" s="1"/>
  <c r="AF31" i="48"/>
  <c r="AL32" i="48"/>
  <c r="AL31" i="48" s="1"/>
  <c r="AF161" i="48"/>
  <c r="AL162" i="48"/>
  <c r="AL161" i="48" s="1"/>
  <c r="AK158" i="48"/>
  <c r="P343" i="48"/>
  <c r="P72" i="48"/>
  <c r="N39" i="48"/>
  <c r="P21" i="48"/>
  <c r="V21" i="48"/>
  <c r="L157" i="48"/>
  <c r="M52" i="48"/>
  <c r="S23" i="48"/>
  <c r="S22" i="48" s="1"/>
  <c r="AA135" i="48"/>
  <c r="AA72" i="48" s="1"/>
  <c r="AC21" i="48"/>
  <c r="W135" i="48"/>
  <c r="W72" i="48" s="1"/>
  <c r="G135" i="48"/>
  <c r="N76" i="48"/>
  <c r="N73" i="48" s="1"/>
  <c r="K135" i="48"/>
  <c r="K343" i="48" s="1"/>
  <c r="S88" i="48"/>
  <c r="S87" i="48" s="1"/>
  <c r="S37" i="48"/>
  <c r="X61" i="48"/>
  <c r="AC135" i="48"/>
  <c r="AC72" i="48" s="1"/>
  <c r="L76" i="48"/>
  <c r="L73" i="48" s="1"/>
  <c r="N30" i="48"/>
  <c r="N29" i="48" s="1"/>
  <c r="N227" i="48"/>
  <c r="N222" i="48" s="1"/>
  <c r="N221" i="48" s="1"/>
  <c r="H136" i="48"/>
  <c r="H135" i="48" s="1"/>
  <c r="H344" i="48" s="1"/>
  <c r="N63" i="48"/>
  <c r="M121" i="48"/>
  <c r="AF206" i="48"/>
  <c r="J343" i="48"/>
  <c r="L39" i="48"/>
  <c r="AE158" i="48"/>
  <c r="X33" i="48"/>
  <c r="W21" i="48"/>
  <c r="K342" i="48"/>
  <c r="O343" i="48"/>
  <c r="O344" i="48"/>
  <c r="O72" i="48"/>
  <c r="O220" i="48" s="1"/>
  <c r="Q343" i="48"/>
  <c r="Q72" i="48"/>
  <c r="T212" i="48"/>
  <c r="T211" i="48" s="1"/>
  <c r="R127" i="48"/>
  <c r="R126" i="48" s="1"/>
  <c r="R121" i="48" s="1"/>
  <c r="Y138" i="48"/>
  <c r="Y137" i="48" s="1"/>
  <c r="K21" i="48"/>
  <c r="J72" i="48"/>
  <c r="AA21" i="48"/>
  <c r="U135" i="48"/>
  <c r="U21" i="48"/>
  <c r="Y158" i="48"/>
  <c r="S138" i="48"/>
  <c r="S137" i="48" s="1"/>
  <c r="V72" i="48"/>
  <c r="G21" i="48"/>
  <c r="T58" i="48"/>
  <c r="T52" i="48" s="1"/>
  <c r="G342" i="48"/>
  <c r="L30" i="48"/>
  <c r="L29" i="48" s="1"/>
  <c r="R61" i="48"/>
  <c r="R58" i="48" s="1"/>
  <c r="S158" i="48"/>
  <c r="S211" i="48"/>
  <c r="R151" i="48"/>
  <c r="R150" i="48" s="1"/>
  <c r="X151" i="48"/>
  <c r="X150" i="48" s="1"/>
  <c r="T117" i="48"/>
  <c r="T113" i="48" s="1"/>
  <c r="T106" i="48" s="1"/>
  <c r="N52" i="48"/>
  <c r="N121" i="48"/>
  <c r="R33" i="48"/>
  <c r="J344" i="48"/>
  <c r="Q342" i="48"/>
  <c r="Q344" i="48"/>
  <c r="I343" i="48"/>
  <c r="I72" i="48"/>
  <c r="H21" i="48"/>
  <c r="H342" i="48"/>
  <c r="S227" i="48"/>
  <c r="Z182" i="48"/>
  <c r="Z181" i="48" s="1"/>
  <c r="Y123" i="48"/>
  <c r="Y122" i="48" s="1"/>
  <c r="Q21" i="48"/>
  <c r="Y36" i="48"/>
  <c r="S35" i="48"/>
  <c r="AD60" i="48"/>
  <c r="X59" i="48"/>
  <c r="Y316" i="48"/>
  <c r="AE317" i="48"/>
  <c r="AK317" i="48" s="1"/>
  <c r="X274" i="48"/>
  <c r="X260" i="48" s="1"/>
  <c r="AD278" i="48"/>
  <c r="Z79" i="48"/>
  <c r="T78" i="48"/>
  <c r="T77" i="48" s="1"/>
  <c r="Y224" i="48"/>
  <c r="Y223" i="48" s="1"/>
  <c r="AE225" i="48"/>
  <c r="X93" i="48"/>
  <c r="R92" i="48"/>
  <c r="R91" i="48" s="1"/>
  <c r="Z244" i="48"/>
  <c r="AF247" i="48"/>
  <c r="Z274" i="48"/>
  <c r="Z260" i="48" s="1"/>
  <c r="AF275" i="48"/>
  <c r="Y228" i="48"/>
  <c r="AE230" i="48"/>
  <c r="Z320" i="48"/>
  <c r="Z319" i="48" s="1"/>
  <c r="AF321" i="48"/>
  <c r="AE274" i="48"/>
  <c r="Y244" i="48"/>
  <c r="AE248" i="48"/>
  <c r="AD151" i="48"/>
  <c r="AD150" i="48" s="1"/>
  <c r="Z311" i="48"/>
  <c r="AF312" i="48"/>
  <c r="Y320" i="48"/>
  <c r="Y319" i="48" s="1"/>
  <c r="AE321" i="48"/>
  <c r="X316" i="48"/>
  <c r="AD317" i="48"/>
  <c r="AJ317" i="48" s="1"/>
  <c r="S274" i="48"/>
  <c r="S260" i="48" s="1"/>
  <c r="X311" i="48"/>
  <c r="X307" i="48" s="1"/>
  <c r="AD312" i="48"/>
  <c r="AD272" i="48"/>
  <c r="AJ272" i="48" s="1"/>
  <c r="Z224" i="48"/>
  <c r="Z223" i="48" s="1"/>
  <c r="AF225" i="48"/>
  <c r="M136" i="48"/>
  <c r="M135" i="48" s="1"/>
  <c r="Z103" i="48"/>
  <c r="Z99" i="48" s="1"/>
  <c r="Z98" i="48" s="1"/>
  <c r="Z95" i="48"/>
  <c r="Z94" i="48" s="1"/>
  <c r="L121" i="48"/>
  <c r="X54" i="48"/>
  <c r="R53" i="48"/>
  <c r="AE202" i="48"/>
  <c r="Y201" i="48"/>
  <c r="I21" i="48"/>
  <c r="I342" i="48"/>
  <c r="I344" i="48"/>
  <c r="G344" i="48"/>
  <c r="G343" i="48"/>
  <c r="G72" i="48"/>
  <c r="Z215" i="48"/>
  <c r="AF216" i="48"/>
  <c r="Y212" i="48"/>
  <c r="AE213" i="48"/>
  <c r="X201" i="48"/>
  <c r="AD202" i="48"/>
  <c r="X182" i="48"/>
  <c r="X181" i="48" s="1"/>
  <c r="Z138" i="48"/>
  <c r="Z137" i="48" s="1"/>
  <c r="AF140" i="48"/>
  <c r="AF128" i="48"/>
  <c r="AL128" i="48" s="1"/>
  <c r="Z108" i="48"/>
  <c r="Z107" i="48" s="1"/>
  <c r="AF110" i="48"/>
  <c r="Y108" i="48"/>
  <c r="Y107" i="48" s="1"/>
  <c r="AE111" i="48"/>
  <c r="X108" i="48"/>
  <c r="X107" i="48" s="1"/>
  <c r="AD110" i="48"/>
  <c r="X47" i="48"/>
  <c r="AD48" i="48"/>
  <c r="Z61" i="48"/>
  <c r="Z58" i="48" s="1"/>
  <c r="AF62" i="48"/>
  <c r="AE138" i="48"/>
  <c r="AE137" i="48" s="1"/>
  <c r="Z71" i="48"/>
  <c r="T70" i="48"/>
  <c r="T67" i="48" s="1"/>
  <c r="T63" i="48" s="1"/>
  <c r="Y104" i="48"/>
  <c r="S103" i="48"/>
  <c r="S99" i="48" s="1"/>
  <c r="S98" i="48" s="1"/>
  <c r="Z83" i="48"/>
  <c r="T82" i="48"/>
  <c r="T81" i="48" s="1"/>
  <c r="Y69" i="48"/>
  <c r="S68" i="48"/>
  <c r="Z48" i="48"/>
  <c r="T47" i="48"/>
  <c r="R37" i="48"/>
  <c r="X38" i="48"/>
  <c r="Z55" i="48"/>
  <c r="AF56" i="48"/>
  <c r="Z166" i="48"/>
  <c r="Z165" i="48" s="1"/>
  <c r="AF167" i="48"/>
  <c r="L136" i="48"/>
  <c r="L135" i="48" s="1"/>
  <c r="X177" i="48"/>
  <c r="X176" i="48" s="1"/>
  <c r="AD178" i="48"/>
  <c r="Z143" i="48"/>
  <c r="Z142" i="48" s="1"/>
  <c r="AF144" i="48"/>
  <c r="X129" i="48"/>
  <c r="X127" i="48" s="1"/>
  <c r="X126" i="48" s="1"/>
  <c r="AD130" i="48"/>
  <c r="Z151" i="48"/>
  <c r="Z150" i="48" s="1"/>
  <c r="AF152" i="48"/>
  <c r="X114" i="48"/>
  <c r="X113" i="48" s="1"/>
  <c r="AD116" i="48"/>
  <c r="Y85" i="48"/>
  <c r="Y84" i="48" s="1"/>
  <c r="AE86" i="48"/>
  <c r="Z68" i="48"/>
  <c r="AF69" i="48"/>
  <c r="Y114" i="48"/>
  <c r="Y113" i="48" s="1"/>
  <c r="AE115" i="48"/>
  <c r="X78" i="48"/>
  <c r="X77" i="48" s="1"/>
  <c r="AD79" i="48"/>
  <c r="Y23" i="48"/>
  <c r="Y22" i="48" s="1"/>
  <c r="AE26" i="48"/>
  <c r="Y40" i="48"/>
  <c r="AE42" i="48"/>
  <c r="Z23" i="48"/>
  <c r="Z22" i="48" s="1"/>
  <c r="AF25" i="48"/>
  <c r="Y50" i="48"/>
  <c r="AE51" i="48"/>
  <c r="Z53" i="48"/>
  <c r="AF54" i="48"/>
  <c r="X31" i="48"/>
  <c r="AD32" i="48"/>
  <c r="X206" i="48"/>
  <c r="AD207" i="48"/>
  <c r="X89" i="48"/>
  <c r="R88" i="48"/>
  <c r="R87" i="48" s="1"/>
  <c r="R76" i="48" s="1"/>
  <c r="X69" i="48"/>
  <c r="R68" i="48"/>
  <c r="R67" i="48" s="1"/>
  <c r="Y96" i="48"/>
  <c r="S95" i="48"/>
  <c r="S94" i="48" s="1"/>
  <c r="P344" i="48"/>
  <c r="AE54" i="48"/>
  <c r="Y53" i="48"/>
  <c r="Y166" i="48"/>
  <c r="Y165" i="48" s="1"/>
  <c r="AE168" i="48"/>
  <c r="Y177" i="48"/>
  <c r="Y176" i="48" s="1"/>
  <c r="AE179" i="48"/>
  <c r="X133" i="48"/>
  <c r="X132" i="48" s="1"/>
  <c r="AD134" i="48"/>
  <c r="Z123" i="48"/>
  <c r="Z122" i="48" s="1"/>
  <c r="AF124" i="48"/>
  <c r="Z114" i="48"/>
  <c r="AF115" i="48"/>
  <c r="Y61" i="48"/>
  <c r="AE62" i="48"/>
  <c r="X35" i="48"/>
  <c r="AD36" i="48"/>
  <c r="Y37" i="48"/>
  <c r="AE38" i="48"/>
  <c r="Y215" i="48"/>
  <c r="AE216" i="48"/>
  <c r="AF212" i="48"/>
  <c r="AF200" i="48"/>
  <c r="Z199" i="48"/>
  <c r="AF182" i="48"/>
  <c r="AF181" i="48" s="1"/>
  <c r="Z134" i="48"/>
  <c r="T133" i="48"/>
  <c r="T132" i="48" s="1"/>
  <c r="Z206" i="48"/>
  <c r="P342" i="48"/>
  <c r="X51" i="48"/>
  <c r="R50" i="48"/>
  <c r="X212" i="48"/>
  <c r="AD214" i="48"/>
  <c r="Z212" i="48"/>
  <c r="Y151" i="48"/>
  <c r="Y150" i="48" s="1"/>
  <c r="AE153" i="48"/>
  <c r="Y143" i="48"/>
  <c r="Y142" i="48" s="1"/>
  <c r="X143" i="48"/>
  <c r="X142" i="48" s="1"/>
  <c r="AF101" i="48"/>
  <c r="Z92" i="48"/>
  <c r="Z91" i="48" s="1"/>
  <c r="AF93" i="48"/>
  <c r="X70" i="48"/>
  <c r="AD71" i="48"/>
  <c r="Y88" i="48"/>
  <c r="Y87" i="48" s="1"/>
  <c r="AE90" i="48"/>
  <c r="X82" i="48"/>
  <c r="X81" i="48" s="1"/>
  <c r="AD83" i="48"/>
  <c r="Z64" i="48"/>
  <c r="AF65" i="48"/>
  <c r="Z88" i="48"/>
  <c r="Z87" i="48" s="1"/>
  <c r="AF89" i="48"/>
  <c r="X40" i="48"/>
  <c r="AD43" i="48"/>
  <c r="Z33" i="48"/>
  <c r="AF34" i="48"/>
  <c r="X55" i="48"/>
  <c r="AD56" i="48"/>
  <c r="Z40" i="48"/>
  <c r="AF41" i="48"/>
  <c r="Y33" i="48"/>
  <c r="AE34" i="48"/>
  <c r="Z130" i="48"/>
  <c r="T129" i="48"/>
  <c r="T127" i="48" s="1"/>
  <c r="T126" i="48" s="1"/>
  <c r="L113" i="48"/>
  <c r="L106" i="48" s="1"/>
  <c r="Z117" i="48"/>
  <c r="AF118" i="48"/>
  <c r="U72" i="48"/>
  <c r="M39" i="48"/>
  <c r="AB72" i="48"/>
  <c r="AB220" i="48" s="1"/>
  <c r="T316" i="48"/>
  <c r="Z307" i="48"/>
  <c r="M222" i="48"/>
  <c r="M221" i="48" s="1"/>
  <c r="L222" i="48"/>
  <c r="L221" i="48" s="1"/>
  <c r="R224" i="48"/>
  <c r="R223" i="48" s="1"/>
  <c r="X225" i="48"/>
  <c r="S206" i="48"/>
  <c r="S203" i="48" s="1"/>
  <c r="Y207" i="48"/>
  <c r="T201" i="48"/>
  <c r="Z202" i="48"/>
  <c r="Y227" i="48"/>
  <c r="Y171" i="48"/>
  <c r="S170" i="48"/>
  <c r="T158" i="48"/>
  <c r="T157" i="48" s="1"/>
  <c r="Z159" i="48"/>
  <c r="X171" i="48"/>
  <c r="R170" i="48"/>
  <c r="Y130" i="48"/>
  <c r="S129" i="48"/>
  <c r="S127" i="48" s="1"/>
  <c r="S126" i="48" s="1"/>
  <c r="R95" i="48"/>
  <c r="R94" i="48" s="1"/>
  <c r="X96" i="48"/>
  <c r="Z74" i="48"/>
  <c r="AF74" i="48" s="1"/>
  <c r="AL74" i="48" s="1"/>
  <c r="N20" i="48"/>
  <c r="N345" i="48" s="1"/>
  <c r="S31" i="48"/>
  <c r="Y32" i="48"/>
  <c r="S113" i="48"/>
  <c r="S106" i="48" s="1"/>
  <c r="X24" i="48"/>
  <c r="R23" i="48"/>
  <c r="Y261" i="48"/>
  <c r="AE261" i="48" s="1"/>
  <c r="AK261" i="48" s="1"/>
  <c r="R228" i="48"/>
  <c r="R227" i="48" s="1"/>
  <c r="X229" i="48"/>
  <c r="AD229" i="48" s="1"/>
  <c r="Y183" i="48"/>
  <c r="S182" i="48"/>
  <c r="S181" i="48" s="1"/>
  <c r="T85" i="48"/>
  <c r="T84" i="48" s="1"/>
  <c r="Z86" i="48"/>
  <c r="S70" i="48"/>
  <c r="Y71" i="48"/>
  <c r="R113" i="48"/>
  <c r="R106" i="48" s="1"/>
  <c r="Y60" i="48"/>
  <c r="S59" i="48"/>
  <c r="S58" i="48" s="1"/>
  <c r="S52" i="48" s="1"/>
  <c r="J342" i="48"/>
  <c r="J21" i="48"/>
  <c r="J20" i="48"/>
  <c r="J345" i="48" s="1"/>
  <c r="F343" i="48"/>
  <c r="F72" i="48"/>
  <c r="Z51" i="48"/>
  <c r="T50" i="48"/>
  <c r="L20" i="48"/>
  <c r="L345" i="48" s="1"/>
  <c r="X323" i="48"/>
  <c r="R320" i="48"/>
  <c r="R319" i="48" s="1"/>
  <c r="R215" i="48"/>
  <c r="R211" i="48" s="1"/>
  <c r="X216" i="48"/>
  <c r="Z178" i="48"/>
  <c r="T177" i="48"/>
  <c r="T176" i="48" s="1"/>
  <c r="X167" i="48"/>
  <c r="R166" i="48"/>
  <c r="R165" i="48" s="1"/>
  <c r="Y162" i="48"/>
  <c r="S161" i="48"/>
  <c r="X139" i="48"/>
  <c r="R138" i="48"/>
  <c r="R137" i="48" s="1"/>
  <c r="R103" i="48"/>
  <c r="R99" i="48" s="1"/>
  <c r="R98" i="48" s="1"/>
  <c r="X104" i="48"/>
  <c r="S82" i="48"/>
  <c r="S81" i="48" s="1"/>
  <c r="Y83" i="48"/>
  <c r="F342" i="48"/>
  <c r="F21" i="48"/>
  <c r="F20" i="48"/>
  <c r="F345" i="48" s="1"/>
  <c r="Y48" i="48"/>
  <c r="S47" i="48"/>
  <c r="S39" i="48" s="1"/>
  <c r="M20" i="48"/>
  <c r="M345" i="48" s="1"/>
  <c r="Y314" i="48"/>
  <c r="S311" i="48"/>
  <c r="S307" i="48" s="1"/>
  <c r="Z316" i="48"/>
  <c r="Y310" i="48"/>
  <c r="AE310" i="48" s="1"/>
  <c r="AK310" i="48" s="1"/>
  <c r="Y274" i="48"/>
  <c r="T244" i="48"/>
  <c r="T227" i="48" s="1"/>
  <c r="T222" i="48" s="1"/>
  <c r="Z228" i="48"/>
  <c r="T203" i="48"/>
  <c r="Z204" i="48"/>
  <c r="X204" i="48"/>
  <c r="R158" i="48"/>
  <c r="R157" i="48" s="1"/>
  <c r="X159" i="48"/>
  <c r="T170" i="48"/>
  <c r="Z171" i="48"/>
  <c r="Y134" i="48"/>
  <c r="S133" i="48"/>
  <c r="S132" i="48" s="1"/>
  <c r="S78" i="48"/>
  <c r="S77" i="48" s="1"/>
  <c r="Y79" i="48"/>
  <c r="X65" i="48"/>
  <c r="R64" i="48"/>
  <c r="Z38" i="48"/>
  <c r="T37" i="48"/>
  <c r="T30" i="48" s="1"/>
  <c r="T29" i="48" s="1"/>
  <c r="F344" i="48"/>
  <c r="T22" i="48"/>
  <c r="AD40" i="48" l="1"/>
  <c r="AJ43" i="48"/>
  <c r="AJ40" i="48" s="1"/>
  <c r="AL228" i="48"/>
  <c r="AD228" i="48"/>
  <c r="AD227" i="48" s="1"/>
  <c r="AJ229" i="48"/>
  <c r="AJ228" i="48" s="1"/>
  <c r="M342" i="48"/>
  <c r="V220" i="48"/>
  <c r="V327" i="48" s="1"/>
  <c r="X106" i="48"/>
  <c r="P220" i="48"/>
  <c r="P327" i="48" s="1"/>
  <c r="T39" i="48"/>
  <c r="AK260" i="48"/>
  <c r="AE320" i="48"/>
  <c r="AE319" i="48" s="1"/>
  <c r="AK321" i="48"/>
  <c r="AK320" i="48" s="1"/>
  <c r="AK319" i="48" s="1"/>
  <c r="N21" i="48"/>
  <c r="AF320" i="48"/>
  <c r="AF319" i="48" s="1"/>
  <c r="AL321" i="48"/>
  <c r="AL320" i="48" s="1"/>
  <c r="AL319" i="48" s="1"/>
  <c r="AD316" i="48"/>
  <c r="AJ316" i="48"/>
  <c r="AF311" i="48"/>
  <c r="AF307" i="48" s="1"/>
  <c r="AL312" i="48"/>
  <c r="AL311" i="48" s="1"/>
  <c r="AL307" i="48" s="1"/>
  <c r="AE316" i="48"/>
  <c r="AK316" i="48"/>
  <c r="AD311" i="48"/>
  <c r="AD307" i="48" s="1"/>
  <c r="AJ312" i="48"/>
  <c r="AJ311" i="48" s="1"/>
  <c r="AJ307" i="48" s="1"/>
  <c r="R39" i="48"/>
  <c r="S30" i="48"/>
  <c r="S29" i="48" s="1"/>
  <c r="R30" i="48"/>
  <c r="R29" i="48" s="1"/>
  <c r="R52" i="48"/>
  <c r="N342" i="48"/>
  <c r="Z211" i="48"/>
  <c r="Z52" i="48"/>
  <c r="AD212" i="48"/>
  <c r="AJ214" i="48"/>
  <c r="AJ212" i="48" s="1"/>
  <c r="AE215" i="48"/>
  <c r="AK216" i="48"/>
  <c r="AK215" i="48" s="1"/>
  <c r="AF114" i="48"/>
  <c r="AL115" i="48"/>
  <c r="AL114" i="48" s="1"/>
  <c r="AE23" i="48"/>
  <c r="AE22" i="48" s="1"/>
  <c r="AE20" i="48" s="1"/>
  <c r="AE345" i="48" s="1"/>
  <c r="AK26" i="48"/>
  <c r="AK23" i="48" s="1"/>
  <c r="AK22" i="48" s="1"/>
  <c r="AE108" i="48"/>
  <c r="AE107" i="48" s="1"/>
  <c r="AK111" i="48"/>
  <c r="AK108" i="48" s="1"/>
  <c r="AK107" i="48" s="1"/>
  <c r="AD201" i="48"/>
  <c r="AJ202" i="48"/>
  <c r="AJ201" i="48" s="1"/>
  <c r="AF215" i="48"/>
  <c r="AF211" i="48" s="1"/>
  <c r="AL216" i="48"/>
  <c r="AL215" i="48" s="1"/>
  <c r="AF224" i="48"/>
  <c r="AF223" i="48" s="1"/>
  <c r="AL225" i="48"/>
  <c r="AL224" i="48" s="1"/>
  <c r="AL223" i="48" s="1"/>
  <c r="AD59" i="48"/>
  <c r="AD58" i="48" s="1"/>
  <c r="AJ60" i="48"/>
  <c r="AJ59" i="48" s="1"/>
  <c r="AJ58" i="48" s="1"/>
  <c r="L21" i="48"/>
  <c r="Z227" i="48"/>
  <c r="Z222" i="48" s="1"/>
  <c r="Z221" i="48" s="1"/>
  <c r="T121" i="48"/>
  <c r="AF40" i="48"/>
  <c r="AL41" i="48"/>
  <c r="AL40" i="48" s="1"/>
  <c r="AF33" i="48"/>
  <c r="AL34" i="48"/>
  <c r="AL33" i="48" s="1"/>
  <c r="AF88" i="48"/>
  <c r="AF87" i="48" s="1"/>
  <c r="AL89" i="48"/>
  <c r="AL88" i="48" s="1"/>
  <c r="AL87" i="48" s="1"/>
  <c r="AD82" i="48"/>
  <c r="AD81" i="48" s="1"/>
  <c r="AJ83" i="48"/>
  <c r="AJ82" i="48" s="1"/>
  <c r="AJ81" i="48" s="1"/>
  <c r="AD70" i="48"/>
  <c r="AJ71" i="48"/>
  <c r="AJ70" i="48" s="1"/>
  <c r="AF99" i="48"/>
  <c r="AF98" i="48" s="1"/>
  <c r="AL101" i="48"/>
  <c r="AL99" i="48" s="1"/>
  <c r="AL98" i="48" s="1"/>
  <c r="AF166" i="48"/>
  <c r="AF165" i="48" s="1"/>
  <c r="AL167" i="48"/>
  <c r="AL166" i="48" s="1"/>
  <c r="AL165" i="48" s="1"/>
  <c r="AF138" i="48"/>
  <c r="AF137" i="48" s="1"/>
  <c r="AL140" i="48"/>
  <c r="AL138" i="48" s="1"/>
  <c r="AL137" i="48" s="1"/>
  <c r="AE201" i="48"/>
  <c r="AK202" i="48"/>
  <c r="AK201" i="48" s="1"/>
  <c r="AF274" i="48"/>
  <c r="AF260" i="48" s="1"/>
  <c r="AL275" i="48"/>
  <c r="AL274" i="48" s="1"/>
  <c r="AL260" i="48" s="1"/>
  <c r="AE166" i="48"/>
  <c r="AE165" i="48" s="1"/>
  <c r="AK168" i="48"/>
  <c r="AK166" i="48" s="1"/>
  <c r="AK165" i="48" s="1"/>
  <c r="AF53" i="48"/>
  <c r="AL54" i="48"/>
  <c r="AL53" i="48" s="1"/>
  <c r="AE114" i="48"/>
  <c r="AE113" i="48" s="1"/>
  <c r="AK115" i="48"/>
  <c r="AK114" i="48" s="1"/>
  <c r="AK113" i="48" s="1"/>
  <c r="AF143" i="48"/>
  <c r="AF142" i="48" s="1"/>
  <c r="AL144" i="48"/>
  <c r="AL143" i="48" s="1"/>
  <c r="AL142" i="48" s="1"/>
  <c r="AD47" i="48"/>
  <c r="AJ48" i="48"/>
  <c r="AJ47" i="48" s="1"/>
  <c r="AF117" i="48"/>
  <c r="AL118" i="48"/>
  <c r="AL117" i="48" s="1"/>
  <c r="AE37" i="48"/>
  <c r="AK38" i="48"/>
  <c r="AK37" i="48" s="1"/>
  <c r="AD78" i="48"/>
  <c r="AD77" i="48" s="1"/>
  <c r="AJ79" i="48"/>
  <c r="AJ78" i="48" s="1"/>
  <c r="AJ77" i="48" s="1"/>
  <c r="AD177" i="48"/>
  <c r="AD176" i="48" s="1"/>
  <c r="AJ178" i="48"/>
  <c r="AJ177" i="48" s="1"/>
  <c r="AJ176" i="48" s="1"/>
  <c r="AF108" i="48"/>
  <c r="AF107" i="48" s="1"/>
  <c r="AL110" i="48"/>
  <c r="AL108" i="48" s="1"/>
  <c r="AL107" i="48" s="1"/>
  <c r="AE212" i="48"/>
  <c r="AK213" i="48"/>
  <c r="AK212" i="48" s="1"/>
  <c r="AE244" i="48"/>
  <c r="AK248" i="48"/>
  <c r="AK244" i="48" s="1"/>
  <c r="AL211" i="48"/>
  <c r="AE151" i="48"/>
  <c r="AE150" i="48" s="1"/>
  <c r="AK153" i="48"/>
  <c r="AK151" i="48" s="1"/>
  <c r="AK150" i="48" s="1"/>
  <c r="AD35" i="48"/>
  <c r="AJ36" i="48"/>
  <c r="AJ35" i="48" s="1"/>
  <c r="AD133" i="48"/>
  <c r="AD132" i="48" s="1"/>
  <c r="AJ134" i="48"/>
  <c r="AJ133" i="48" s="1"/>
  <c r="AJ132" i="48" s="1"/>
  <c r="AD206" i="48"/>
  <c r="AJ207" i="48"/>
  <c r="AJ206" i="48" s="1"/>
  <c r="AF23" i="48"/>
  <c r="AF22" i="48" s="1"/>
  <c r="AF20" i="48" s="1"/>
  <c r="AF345" i="48" s="1"/>
  <c r="AL25" i="48"/>
  <c r="AL23" i="48" s="1"/>
  <c r="AL22" i="48" s="1"/>
  <c r="AE85" i="48"/>
  <c r="AE84" i="48" s="1"/>
  <c r="AK86" i="48"/>
  <c r="AK85" i="48" s="1"/>
  <c r="AK84" i="48" s="1"/>
  <c r="AF151" i="48"/>
  <c r="AF150" i="48" s="1"/>
  <c r="AL152" i="48"/>
  <c r="AL151" i="48" s="1"/>
  <c r="AL150" i="48" s="1"/>
  <c r="AF199" i="48"/>
  <c r="AL200" i="48"/>
  <c r="AL199" i="48" s="1"/>
  <c r="AE61" i="48"/>
  <c r="AK62" i="48"/>
  <c r="AK61" i="48" s="1"/>
  <c r="AF123" i="48"/>
  <c r="AF122" i="48" s="1"/>
  <c r="AL124" i="48"/>
  <c r="AL123" i="48" s="1"/>
  <c r="AL122" i="48" s="1"/>
  <c r="AE177" i="48"/>
  <c r="AE176" i="48" s="1"/>
  <c r="AK179" i="48"/>
  <c r="AK177" i="48" s="1"/>
  <c r="AK176" i="48" s="1"/>
  <c r="AD31" i="48"/>
  <c r="AJ32" i="48"/>
  <c r="AJ31" i="48" s="1"/>
  <c r="AE50" i="48"/>
  <c r="AK51" i="48"/>
  <c r="AK50" i="48" s="1"/>
  <c r="AE40" i="48"/>
  <c r="AK42" i="48"/>
  <c r="AK40" i="48" s="1"/>
  <c r="AF68" i="48"/>
  <c r="AL69" i="48"/>
  <c r="AL68" i="48" s="1"/>
  <c r="AD114" i="48"/>
  <c r="AD113" i="48" s="1"/>
  <c r="AJ116" i="48"/>
  <c r="AJ114" i="48" s="1"/>
  <c r="AJ113" i="48" s="1"/>
  <c r="AD129" i="48"/>
  <c r="AD127" i="48" s="1"/>
  <c r="AD126" i="48" s="1"/>
  <c r="AD121" i="48" s="1"/>
  <c r="AJ130" i="48"/>
  <c r="AJ129" i="48" s="1"/>
  <c r="AJ127" i="48" s="1"/>
  <c r="AJ126" i="48" s="1"/>
  <c r="AJ121" i="48" s="1"/>
  <c r="AF61" i="48"/>
  <c r="AF58" i="48" s="1"/>
  <c r="AL62" i="48"/>
  <c r="AL61" i="48" s="1"/>
  <c r="AL58" i="48" s="1"/>
  <c r="AD108" i="48"/>
  <c r="AD107" i="48" s="1"/>
  <c r="AJ110" i="48"/>
  <c r="AE33" i="48"/>
  <c r="AK34" i="48"/>
  <c r="AK33" i="48" s="1"/>
  <c r="AD55" i="48"/>
  <c r="AJ56" i="48"/>
  <c r="AJ55" i="48" s="1"/>
  <c r="AF64" i="48"/>
  <c r="AL65" i="48"/>
  <c r="AL64" i="48" s="1"/>
  <c r="AE88" i="48"/>
  <c r="AE87" i="48" s="1"/>
  <c r="AK90" i="48"/>
  <c r="AK88" i="48" s="1"/>
  <c r="AK87" i="48" s="1"/>
  <c r="AF92" i="48"/>
  <c r="AF91" i="48" s="1"/>
  <c r="AL93" i="48"/>
  <c r="AL92" i="48" s="1"/>
  <c r="AL91" i="48" s="1"/>
  <c r="AE53" i="48"/>
  <c r="AK54" i="48"/>
  <c r="AK53" i="48" s="1"/>
  <c r="AF55" i="48"/>
  <c r="AL56" i="48"/>
  <c r="AL55" i="48" s="1"/>
  <c r="AE228" i="48"/>
  <c r="AK230" i="48"/>
  <c r="AK228" i="48" s="1"/>
  <c r="AF244" i="48"/>
  <c r="AF227" i="48" s="1"/>
  <c r="AL247" i="48"/>
  <c r="AL244" i="48" s="1"/>
  <c r="AE224" i="48"/>
  <c r="AE223" i="48" s="1"/>
  <c r="AK225" i="48"/>
  <c r="AK224" i="48" s="1"/>
  <c r="AK223" i="48" s="1"/>
  <c r="AD274" i="48"/>
  <c r="AD260" i="48" s="1"/>
  <c r="AJ278" i="48"/>
  <c r="AJ274" i="48" s="1"/>
  <c r="AJ260" i="48" s="1"/>
  <c r="S121" i="48"/>
  <c r="J220" i="48"/>
  <c r="J328" i="48" s="1"/>
  <c r="K344" i="48"/>
  <c r="K72" i="48"/>
  <c r="K220" i="48" s="1"/>
  <c r="K328" i="48" s="1"/>
  <c r="H72" i="48"/>
  <c r="H220" i="48" s="1"/>
  <c r="P328" i="48"/>
  <c r="H343" i="48"/>
  <c r="Y106" i="48"/>
  <c r="T76" i="48"/>
  <c r="T73" i="48" s="1"/>
  <c r="F220" i="48"/>
  <c r="F346" i="48" s="1"/>
  <c r="I220" i="48"/>
  <c r="I346" i="48" s="1"/>
  <c r="I348" i="48" s="1"/>
  <c r="Q220" i="48"/>
  <c r="Q327" i="48" s="1"/>
  <c r="G220" i="48"/>
  <c r="G346" i="48" s="1"/>
  <c r="AC220" i="48"/>
  <c r="AC327" i="48" s="1"/>
  <c r="W220" i="48"/>
  <c r="W328" i="48" s="1"/>
  <c r="AA220" i="48"/>
  <c r="AA327" i="48" s="1"/>
  <c r="L342" i="48"/>
  <c r="U220" i="48"/>
  <c r="U327" i="48" s="1"/>
  <c r="I327" i="48"/>
  <c r="O327" i="48"/>
  <c r="O328" i="48"/>
  <c r="S157" i="48"/>
  <c r="S136" i="48" s="1"/>
  <c r="S135" i="48" s="1"/>
  <c r="X58" i="48"/>
  <c r="M21" i="48"/>
  <c r="S67" i="48"/>
  <c r="S63" i="48" s="1"/>
  <c r="S342" i="48" s="1"/>
  <c r="T221" i="48"/>
  <c r="R73" i="48"/>
  <c r="T136" i="48"/>
  <c r="T135" i="48" s="1"/>
  <c r="S222" i="48"/>
  <c r="S221" i="48" s="1"/>
  <c r="N344" i="48"/>
  <c r="N72" i="48"/>
  <c r="Y35" i="48"/>
  <c r="AE36" i="48"/>
  <c r="N343" i="48"/>
  <c r="X320" i="48"/>
  <c r="X319" i="48" s="1"/>
  <c r="AD323" i="48"/>
  <c r="X224" i="48"/>
  <c r="X223" i="48" s="1"/>
  <c r="AD225" i="48"/>
  <c r="X53" i="48"/>
  <c r="AD54" i="48"/>
  <c r="X92" i="48"/>
  <c r="X91" i="48" s="1"/>
  <c r="AD93" i="48"/>
  <c r="Z78" i="48"/>
  <c r="Z77" i="48" s="1"/>
  <c r="AF79" i="48"/>
  <c r="Y311" i="48"/>
  <c r="AE314" i="48"/>
  <c r="AE260" i="48"/>
  <c r="R63" i="48"/>
  <c r="S76" i="48"/>
  <c r="S73" i="48" s="1"/>
  <c r="L344" i="48"/>
  <c r="L343" i="48"/>
  <c r="L72" i="48"/>
  <c r="Y59" i="48"/>
  <c r="Y58" i="48" s="1"/>
  <c r="Y52" i="48" s="1"/>
  <c r="AE60" i="48"/>
  <c r="Y182" i="48"/>
  <c r="Y181" i="48" s="1"/>
  <c r="AE183" i="48"/>
  <c r="Z158" i="48"/>
  <c r="Z157" i="48" s="1"/>
  <c r="AF159" i="48"/>
  <c r="Y206" i="48"/>
  <c r="Y203" i="48" s="1"/>
  <c r="AE207" i="48"/>
  <c r="Z133" i="48"/>
  <c r="Z132" i="48" s="1"/>
  <c r="AF134" i="48"/>
  <c r="Y68" i="48"/>
  <c r="AE69" i="48"/>
  <c r="Y211" i="48"/>
  <c r="Y133" i="48"/>
  <c r="Y132" i="48" s="1"/>
  <c r="AE134" i="48"/>
  <c r="Y78" i="48"/>
  <c r="Y77" i="48" s="1"/>
  <c r="AE79" i="48"/>
  <c r="Z170" i="48"/>
  <c r="AF171" i="48"/>
  <c r="X203" i="48"/>
  <c r="AD204" i="48"/>
  <c r="Y47" i="48"/>
  <c r="Y39" i="48" s="1"/>
  <c r="AE48" i="48"/>
  <c r="Y82" i="48"/>
  <c r="Y81" i="48" s="1"/>
  <c r="AE83" i="48"/>
  <c r="Y161" i="48"/>
  <c r="Y157" i="48" s="1"/>
  <c r="AE162" i="48"/>
  <c r="Z177" i="48"/>
  <c r="Z176" i="48" s="1"/>
  <c r="AF178" i="48"/>
  <c r="Z85" i="48"/>
  <c r="Z84" i="48" s="1"/>
  <c r="AF86" i="48"/>
  <c r="X95" i="48"/>
  <c r="X94" i="48" s="1"/>
  <c r="AD96" i="48"/>
  <c r="Y129" i="48"/>
  <c r="Y127" i="48" s="1"/>
  <c r="Y126" i="48" s="1"/>
  <c r="AE130" i="48"/>
  <c r="Z201" i="48"/>
  <c r="AF202" i="48"/>
  <c r="X68" i="48"/>
  <c r="X67" i="48" s="1"/>
  <c r="AD69" i="48"/>
  <c r="Y103" i="48"/>
  <c r="Y99" i="48" s="1"/>
  <c r="Y98" i="48" s="1"/>
  <c r="AE104" i="48"/>
  <c r="R136" i="48"/>
  <c r="R135" i="48" s="1"/>
  <c r="Z50" i="48"/>
  <c r="AF51" i="48"/>
  <c r="Y31" i="48"/>
  <c r="AE32" i="48"/>
  <c r="Z129" i="48"/>
  <c r="Z127" i="48" s="1"/>
  <c r="Z126" i="48" s="1"/>
  <c r="AF130" i="48"/>
  <c r="AD51" i="48"/>
  <c r="X50" i="48"/>
  <c r="X39" i="48" s="1"/>
  <c r="Z47" i="48"/>
  <c r="AF48" i="48"/>
  <c r="X64" i="48"/>
  <c r="AD65" i="48"/>
  <c r="Z37" i="48"/>
  <c r="Z30" i="48" s="1"/>
  <c r="Z29" i="48" s="1"/>
  <c r="AF38" i="48"/>
  <c r="X158" i="48"/>
  <c r="X157" i="48" s="1"/>
  <c r="AD159" i="48"/>
  <c r="Z203" i="48"/>
  <c r="AF204" i="48"/>
  <c r="X103" i="48"/>
  <c r="X99" i="48" s="1"/>
  <c r="X98" i="48" s="1"/>
  <c r="AD104" i="48"/>
  <c r="X138" i="48"/>
  <c r="X137" i="48" s="1"/>
  <c r="AD139" i="48"/>
  <c r="X166" i="48"/>
  <c r="X165" i="48" s="1"/>
  <c r="AD167" i="48"/>
  <c r="X215" i="48"/>
  <c r="X211" i="48" s="1"/>
  <c r="AD216" i="48"/>
  <c r="Y70" i="48"/>
  <c r="AE71" i="48"/>
  <c r="X23" i="48"/>
  <c r="X22" i="48" s="1"/>
  <c r="AD24" i="48"/>
  <c r="M344" i="48"/>
  <c r="X170" i="48"/>
  <c r="AD171" i="48"/>
  <c r="Y170" i="48"/>
  <c r="AE171" i="48"/>
  <c r="Z113" i="48"/>
  <c r="Z106" i="48" s="1"/>
  <c r="Y95" i="48"/>
  <c r="Y94" i="48" s="1"/>
  <c r="AE96" i="48"/>
  <c r="X88" i="48"/>
  <c r="X87" i="48" s="1"/>
  <c r="X76" i="48" s="1"/>
  <c r="AD89" i="48"/>
  <c r="X121" i="48"/>
  <c r="AD38" i="48"/>
  <c r="X37" i="48"/>
  <c r="X30" i="48" s="1"/>
  <c r="X29" i="48" s="1"/>
  <c r="Z82" i="48"/>
  <c r="Z81" i="48" s="1"/>
  <c r="AF83" i="48"/>
  <c r="Z70" i="48"/>
  <c r="Z67" i="48" s="1"/>
  <c r="Z63" i="48" s="1"/>
  <c r="AF71" i="48"/>
  <c r="AB328" i="48"/>
  <c r="AB327" i="48"/>
  <c r="T342" i="48"/>
  <c r="T20" i="48"/>
  <c r="T345" i="48" s="1"/>
  <c r="T21" i="48"/>
  <c r="X228" i="48"/>
  <c r="X227" i="48" s="1"/>
  <c r="R222" i="48"/>
  <c r="R221" i="48" s="1"/>
  <c r="Y20" i="48"/>
  <c r="Y345" i="48" s="1"/>
  <c r="S20" i="48"/>
  <c r="S345" i="48" s="1"/>
  <c r="Y307" i="48"/>
  <c r="Y260" i="48"/>
  <c r="V328" i="48"/>
  <c r="Z20" i="48"/>
  <c r="Z345" i="48" s="1"/>
  <c r="R22" i="48"/>
  <c r="M343" i="48"/>
  <c r="M72" i="48"/>
  <c r="AL227" i="48" l="1"/>
  <c r="AL20" i="48"/>
  <c r="AL345" i="48" s="1"/>
  <c r="AK20" i="48"/>
  <c r="AK345" i="48" s="1"/>
  <c r="AE227" i="48"/>
  <c r="AD320" i="48"/>
  <c r="AD319" i="48" s="1"/>
  <c r="AJ323" i="48"/>
  <c r="AJ320" i="48" s="1"/>
  <c r="AJ319" i="48" s="1"/>
  <c r="AJ108" i="48"/>
  <c r="AJ107" i="48" s="1"/>
  <c r="AE106" i="48"/>
  <c r="K327" i="48"/>
  <c r="Y30" i="48"/>
  <c r="Y29" i="48" s="1"/>
  <c r="T344" i="48"/>
  <c r="AE211" i="48"/>
  <c r="AD106" i="48"/>
  <c r="AF113" i="48"/>
  <c r="AF106" i="48" s="1"/>
  <c r="AE311" i="48"/>
  <c r="AE307" i="48" s="1"/>
  <c r="AK314" i="48"/>
  <c r="AK311" i="48" s="1"/>
  <c r="AK307" i="48" s="1"/>
  <c r="N220" i="48"/>
  <c r="N346" i="48" s="1"/>
  <c r="N349" i="48" s="1"/>
  <c r="L220" i="48"/>
  <c r="L346" i="48" s="1"/>
  <c r="L349" i="48" s="1"/>
  <c r="AK227" i="48"/>
  <c r="AF52" i="48"/>
  <c r="J327" i="48"/>
  <c r="J346" i="48"/>
  <c r="J349" i="48" s="1"/>
  <c r="AF222" i="48"/>
  <c r="AF221" i="48" s="1"/>
  <c r="X52" i="48"/>
  <c r="AL222" i="48"/>
  <c r="AL221" i="48" s="1"/>
  <c r="AD166" i="48"/>
  <c r="AD165" i="48" s="1"/>
  <c r="AJ167" i="48"/>
  <c r="AJ166" i="48" s="1"/>
  <c r="AJ165" i="48" s="1"/>
  <c r="AD158" i="48"/>
  <c r="AD157" i="48" s="1"/>
  <c r="AJ159" i="48"/>
  <c r="AJ158" i="48" s="1"/>
  <c r="AJ157" i="48" s="1"/>
  <c r="AF129" i="48"/>
  <c r="AF127" i="48" s="1"/>
  <c r="AF126" i="48" s="1"/>
  <c r="AL130" i="48"/>
  <c r="AL129" i="48" s="1"/>
  <c r="AL127" i="48" s="1"/>
  <c r="AL126" i="48" s="1"/>
  <c r="AE68" i="48"/>
  <c r="AK69" i="48"/>
  <c r="AK68" i="48" s="1"/>
  <c r="AD92" i="48"/>
  <c r="AD91" i="48" s="1"/>
  <c r="AJ93" i="48"/>
  <c r="AJ92" i="48" s="1"/>
  <c r="AJ91" i="48" s="1"/>
  <c r="AL52" i="48"/>
  <c r="X222" i="48"/>
  <c r="X221" i="48" s="1"/>
  <c r="AD37" i="48"/>
  <c r="AD30" i="48" s="1"/>
  <c r="AD29" i="48" s="1"/>
  <c r="AJ38" i="48"/>
  <c r="AJ37" i="48" s="1"/>
  <c r="AJ30" i="48" s="1"/>
  <c r="AJ29" i="48" s="1"/>
  <c r="AE95" i="48"/>
  <c r="AE94" i="48" s="1"/>
  <c r="AK96" i="48"/>
  <c r="AK95" i="48" s="1"/>
  <c r="AK94" i="48" s="1"/>
  <c r="AE170" i="48"/>
  <c r="AK171" i="48"/>
  <c r="AK170" i="48" s="1"/>
  <c r="Z121" i="48"/>
  <c r="AD68" i="48"/>
  <c r="AD67" i="48" s="1"/>
  <c r="AJ69" i="48"/>
  <c r="AJ68" i="48" s="1"/>
  <c r="AJ67" i="48" s="1"/>
  <c r="AE129" i="48"/>
  <c r="AE127" i="48" s="1"/>
  <c r="AE126" i="48" s="1"/>
  <c r="AK130" i="48"/>
  <c r="AK129" i="48" s="1"/>
  <c r="AK127" i="48" s="1"/>
  <c r="AK126" i="48" s="1"/>
  <c r="AF85" i="48"/>
  <c r="AF84" i="48" s="1"/>
  <c r="AL86" i="48"/>
  <c r="AL85" i="48" s="1"/>
  <c r="AL84" i="48" s="1"/>
  <c r="AE161" i="48"/>
  <c r="AE157" i="48" s="1"/>
  <c r="AK162" i="48"/>
  <c r="AK161" i="48" s="1"/>
  <c r="AK157" i="48" s="1"/>
  <c r="AE47" i="48"/>
  <c r="AE39" i="48" s="1"/>
  <c r="AK48" i="48"/>
  <c r="AK47" i="48" s="1"/>
  <c r="AK39" i="48" s="1"/>
  <c r="AF170" i="48"/>
  <c r="AL171" i="48"/>
  <c r="AL170" i="48" s="1"/>
  <c r="AE133" i="48"/>
  <c r="AE132" i="48" s="1"/>
  <c r="AK134" i="48"/>
  <c r="AK133" i="48" s="1"/>
  <c r="AK132" i="48" s="1"/>
  <c r="AE206" i="48"/>
  <c r="AE203" i="48" s="1"/>
  <c r="AK207" i="48"/>
  <c r="AK206" i="48" s="1"/>
  <c r="AK203" i="48" s="1"/>
  <c r="AE182" i="48"/>
  <c r="AE181" i="48" s="1"/>
  <c r="AK183" i="48"/>
  <c r="AK182" i="48" s="1"/>
  <c r="AK181" i="48" s="1"/>
  <c r="AD224" i="48"/>
  <c r="AD223" i="48" s="1"/>
  <c r="AD222" i="48" s="1"/>
  <c r="AD221" i="48" s="1"/>
  <c r="AJ225" i="48"/>
  <c r="AJ224" i="48" s="1"/>
  <c r="AJ223" i="48" s="1"/>
  <c r="AD138" i="48"/>
  <c r="AD137" i="48" s="1"/>
  <c r="AJ139" i="48"/>
  <c r="AJ138" i="48" s="1"/>
  <c r="AJ137" i="48" s="1"/>
  <c r="AE31" i="48"/>
  <c r="AK32" i="48"/>
  <c r="AK31" i="48" s="1"/>
  <c r="AF78" i="48"/>
  <c r="AF77" i="48" s="1"/>
  <c r="AL79" i="48"/>
  <c r="AL78" i="48" s="1"/>
  <c r="AL77" i="48" s="1"/>
  <c r="AJ106" i="48"/>
  <c r="AK211" i="48"/>
  <c r="AK106" i="48"/>
  <c r="AL113" i="48"/>
  <c r="AL106" i="48" s="1"/>
  <c r="AF70" i="48"/>
  <c r="AF67" i="48" s="1"/>
  <c r="AF63" i="48" s="1"/>
  <c r="AL71" i="48"/>
  <c r="AL70" i="48" s="1"/>
  <c r="AL67" i="48" s="1"/>
  <c r="AL63" i="48" s="1"/>
  <c r="AE70" i="48"/>
  <c r="AE67" i="48" s="1"/>
  <c r="AE63" i="48" s="1"/>
  <c r="AK71" i="48"/>
  <c r="AK70" i="48" s="1"/>
  <c r="AD103" i="48"/>
  <c r="AD99" i="48" s="1"/>
  <c r="AD98" i="48" s="1"/>
  <c r="AJ104" i="48"/>
  <c r="AJ103" i="48" s="1"/>
  <c r="AJ99" i="48" s="1"/>
  <c r="AJ98" i="48" s="1"/>
  <c r="AD64" i="48"/>
  <c r="AD63" i="48" s="1"/>
  <c r="AJ65" i="48"/>
  <c r="AJ64" i="48" s="1"/>
  <c r="AF50" i="48"/>
  <c r="AL51" i="48"/>
  <c r="AL50" i="48" s="1"/>
  <c r="AF82" i="48"/>
  <c r="AF81" i="48" s="1"/>
  <c r="AL83" i="48"/>
  <c r="AL82" i="48" s="1"/>
  <c r="AL81" i="48" s="1"/>
  <c r="AD23" i="48"/>
  <c r="AD22" i="48" s="1"/>
  <c r="AD20" i="48" s="1"/>
  <c r="AD345" i="48" s="1"/>
  <c r="AJ24" i="48"/>
  <c r="AJ23" i="48" s="1"/>
  <c r="AJ22" i="48" s="1"/>
  <c r="AJ20" i="48" s="1"/>
  <c r="AD215" i="48"/>
  <c r="AD211" i="48" s="1"/>
  <c r="AJ216" i="48"/>
  <c r="AJ215" i="48" s="1"/>
  <c r="AJ211" i="48" s="1"/>
  <c r="AF203" i="48"/>
  <c r="AL204" i="48"/>
  <c r="AL203" i="48" s="1"/>
  <c r="AF37" i="48"/>
  <c r="AF30" i="48" s="1"/>
  <c r="AF29" i="48" s="1"/>
  <c r="AL38" i="48"/>
  <c r="AL37" i="48" s="1"/>
  <c r="AL30" i="48" s="1"/>
  <c r="AL29" i="48" s="1"/>
  <c r="R72" i="48"/>
  <c r="AD53" i="48"/>
  <c r="AD52" i="48" s="1"/>
  <c r="AJ54" i="48"/>
  <c r="AJ53" i="48" s="1"/>
  <c r="AJ52" i="48" s="1"/>
  <c r="AE35" i="48"/>
  <c r="AK36" i="48"/>
  <c r="AK35" i="48" s="1"/>
  <c r="S343" i="48"/>
  <c r="AD88" i="48"/>
  <c r="AD87" i="48" s="1"/>
  <c r="AD76" i="48" s="1"/>
  <c r="AJ89" i="48"/>
  <c r="AJ88" i="48" s="1"/>
  <c r="AJ87" i="48" s="1"/>
  <c r="AJ76" i="48" s="1"/>
  <c r="AD170" i="48"/>
  <c r="AJ171" i="48"/>
  <c r="AJ170" i="48" s="1"/>
  <c r="AF47" i="48"/>
  <c r="AL48" i="48"/>
  <c r="AL47" i="48" s="1"/>
  <c r="AL39" i="48" s="1"/>
  <c r="AD50" i="48"/>
  <c r="AD39" i="48" s="1"/>
  <c r="AJ51" i="48"/>
  <c r="AJ50" i="48" s="1"/>
  <c r="AJ39" i="48" s="1"/>
  <c r="AE103" i="48"/>
  <c r="AE99" i="48" s="1"/>
  <c r="AE98" i="48" s="1"/>
  <c r="AK104" i="48"/>
  <c r="AK103" i="48" s="1"/>
  <c r="AK99" i="48" s="1"/>
  <c r="AK98" i="48" s="1"/>
  <c r="AF201" i="48"/>
  <c r="AL202" i="48"/>
  <c r="AL201" i="48" s="1"/>
  <c r="AD95" i="48"/>
  <c r="AD94" i="48" s="1"/>
  <c r="AJ96" i="48"/>
  <c r="AJ95" i="48" s="1"/>
  <c r="AJ94" i="48" s="1"/>
  <c r="AF177" i="48"/>
  <c r="AF176" i="48" s="1"/>
  <c r="AL178" i="48"/>
  <c r="AL177" i="48" s="1"/>
  <c r="AL176" i="48" s="1"/>
  <c r="AE82" i="48"/>
  <c r="AE81" i="48" s="1"/>
  <c r="AK83" i="48"/>
  <c r="AK82" i="48" s="1"/>
  <c r="AK81" i="48" s="1"/>
  <c r="AD203" i="48"/>
  <c r="AJ204" i="48"/>
  <c r="AJ203" i="48" s="1"/>
  <c r="AE78" i="48"/>
  <c r="AE77" i="48" s="1"/>
  <c r="AE76" i="48" s="1"/>
  <c r="AE73" i="48" s="1"/>
  <c r="AK79" i="48"/>
  <c r="AK78" i="48" s="1"/>
  <c r="AK77" i="48" s="1"/>
  <c r="AK76" i="48" s="1"/>
  <c r="AF133" i="48"/>
  <c r="AF132" i="48" s="1"/>
  <c r="AL134" i="48"/>
  <c r="AL133" i="48" s="1"/>
  <c r="AL132" i="48" s="1"/>
  <c r="AF158" i="48"/>
  <c r="AF157" i="48" s="1"/>
  <c r="AL159" i="48"/>
  <c r="AL158" i="48" s="1"/>
  <c r="AL157" i="48" s="1"/>
  <c r="AL136" i="48" s="1"/>
  <c r="AL135" i="48" s="1"/>
  <c r="AE59" i="48"/>
  <c r="AE58" i="48" s="1"/>
  <c r="AE52" i="48" s="1"/>
  <c r="AK60" i="48"/>
  <c r="AK59" i="48" s="1"/>
  <c r="AK58" i="48" s="1"/>
  <c r="AK52" i="48" s="1"/>
  <c r="K346" i="48"/>
  <c r="K349" i="48" s="1"/>
  <c r="H346" i="48"/>
  <c r="H349" i="48" s="1"/>
  <c r="H328" i="48"/>
  <c r="N328" i="48" s="1"/>
  <c r="H338" i="48"/>
  <c r="H339" i="48" s="1"/>
  <c r="S72" i="48"/>
  <c r="F327" i="48"/>
  <c r="L327" i="48" s="1"/>
  <c r="R327" i="48" s="1"/>
  <c r="X327" i="48" s="1"/>
  <c r="AD327" i="48" s="1"/>
  <c r="G327" i="48"/>
  <c r="M327" i="48" s="1"/>
  <c r="S327" i="48" s="1"/>
  <c r="AC328" i="48"/>
  <c r="F338" i="48"/>
  <c r="F339" i="48" s="1"/>
  <c r="F328" i="48"/>
  <c r="W327" i="48"/>
  <c r="I328" i="48"/>
  <c r="Q328" i="48"/>
  <c r="H327" i="48"/>
  <c r="N327" i="48" s="1"/>
  <c r="T327" i="48" s="1"/>
  <c r="G328" i="48"/>
  <c r="M328" i="48" s="1"/>
  <c r="S328" i="48" s="1"/>
  <c r="Y328" i="48" s="1"/>
  <c r="AE328" i="48" s="1"/>
  <c r="AK328" i="48" s="1"/>
  <c r="G338" i="48"/>
  <c r="G339" i="48" s="1"/>
  <c r="U328" i="48"/>
  <c r="S344" i="48"/>
  <c r="S21" i="48"/>
  <c r="I349" i="48"/>
  <c r="AA328" i="48"/>
  <c r="M220" i="48"/>
  <c r="M346" i="48" s="1"/>
  <c r="M348" i="48" s="1"/>
  <c r="M347" i="48" s="1"/>
  <c r="R343" i="48"/>
  <c r="T72" i="48"/>
  <c r="T220" i="48" s="1"/>
  <c r="T346" i="48" s="1"/>
  <c r="T343" i="48"/>
  <c r="X73" i="48"/>
  <c r="X136" i="48"/>
  <c r="X135" i="48" s="1"/>
  <c r="Y67" i="48"/>
  <c r="Y63" i="48" s="1"/>
  <c r="Z39" i="48"/>
  <c r="Z342" i="48" s="1"/>
  <c r="R344" i="48"/>
  <c r="Y76" i="48"/>
  <c r="Y73" i="48" s="1"/>
  <c r="X63" i="48"/>
  <c r="X342" i="48" s="1"/>
  <c r="Z76" i="48"/>
  <c r="Z73" i="48" s="1"/>
  <c r="Y136" i="48"/>
  <c r="Y135" i="48" s="1"/>
  <c r="Y121" i="48"/>
  <c r="Z136" i="48"/>
  <c r="Z135" i="48" s="1"/>
  <c r="Y222" i="48"/>
  <c r="Y221" i="48" s="1"/>
  <c r="X20" i="48"/>
  <c r="X345" i="48" s="1"/>
  <c r="R342" i="48"/>
  <c r="R20" i="48"/>
  <c r="R345" i="48" s="1"/>
  <c r="R21" i="48"/>
  <c r="L348" i="48"/>
  <c r="L347" i="48" s="1"/>
  <c r="F348" i="48"/>
  <c r="F347" i="48" s="1"/>
  <c r="F349" i="48"/>
  <c r="G349" i="48"/>
  <c r="G348" i="48"/>
  <c r="G347" i="48" s="1"/>
  <c r="AK222" i="48" l="1"/>
  <c r="AK221" i="48" s="1"/>
  <c r="AL342" i="48"/>
  <c r="N348" i="48"/>
  <c r="N347" i="48" s="1"/>
  <c r="AE222" i="48"/>
  <c r="AE221" i="48" s="1"/>
  <c r="AJ345" i="48"/>
  <c r="AD342" i="48"/>
  <c r="AL121" i="48"/>
  <c r="AF136" i="48"/>
  <c r="AF135" i="48" s="1"/>
  <c r="AD73" i="48"/>
  <c r="J348" i="48"/>
  <c r="H348" i="48"/>
  <c r="H347" i="48" s="1"/>
  <c r="AE136" i="48"/>
  <c r="AE135" i="48" s="1"/>
  <c r="AF76" i="48"/>
  <c r="AF73" i="48" s="1"/>
  <c r="AF39" i="48"/>
  <c r="AF21" i="48" s="1"/>
  <c r="AK136" i="48"/>
  <c r="AK135" i="48" s="1"/>
  <c r="AK121" i="48"/>
  <c r="S220" i="48"/>
  <c r="S346" i="48" s="1"/>
  <c r="S347" i="48" s="1"/>
  <c r="AJ73" i="48"/>
  <c r="AJ63" i="48"/>
  <c r="AJ21" i="48" s="1"/>
  <c r="AL76" i="48"/>
  <c r="AL73" i="48" s="1"/>
  <c r="AL72" i="48" s="1"/>
  <c r="AJ136" i="48"/>
  <c r="AJ135" i="48" s="1"/>
  <c r="AD136" i="48"/>
  <c r="AD135" i="48" s="1"/>
  <c r="AK73" i="48"/>
  <c r="AK343" i="48" s="1"/>
  <c r="AL21" i="48"/>
  <c r="AE30" i="48"/>
  <c r="AE29" i="48" s="1"/>
  <c r="AE342" i="48" s="1"/>
  <c r="AE121" i="48"/>
  <c r="AF121" i="48"/>
  <c r="AK30" i="48"/>
  <c r="AK29" i="48" s="1"/>
  <c r="AK342" i="48" s="1"/>
  <c r="K348" i="48"/>
  <c r="R220" i="48"/>
  <c r="R346" i="48" s="1"/>
  <c r="AK67" i="48"/>
  <c r="AK63" i="48" s="1"/>
  <c r="Z343" i="48"/>
  <c r="X72" i="48"/>
  <c r="L328" i="48"/>
  <c r="R328" i="48" s="1"/>
  <c r="X328" i="48" s="1"/>
  <c r="M349" i="48"/>
  <c r="T328" i="48"/>
  <c r="Z328" i="48" s="1"/>
  <c r="AF328" i="48" s="1"/>
  <c r="AL328" i="48" s="1"/>
  <c r="X21" i="48"/>
  <c r="Z72" i="48"/>
  <c r="AD21" i="48"/>
  <c r="X343" i="48"/>
  <c r="X344" i="48"/>
  <c r="Z21" i="48"/>
  <c r="Z344" i="48"/>
  <c r="Y21" i="48"/>
  <c r="Y342" i="48"/>
  <c r="Y344" i="48"/>
  <c r="Y343" i="48"/>
  <c r="Y72" i="48"/>
  <c r="T347" i="48"/>
  <c r="T349" i="48"/>
  <c r="AJ72" i="48" l="1"/>
  <c r="AJ344" i="48"/>
  <c r="AL343" i="48"/>
  <c r="AJ220" i="48"/>
  <c r="AJ342" i="48"/>
  <c r="AK344" i="48"/>
  <c r="AJ343" i="48"/>
  <c r="AL344" i="48"/>
  <c r="S349" i="48"/>
  <c r="AE344" i="48"/>
  <c r="AF343" i="48"/>
  <c r="AE72" i="48"/>
  <c r="AD72" i="48"/>
  <c r="AD220" i="48" s="1"/>
  <c r="AD346" i="48" s="1"/>
  <c r="AD349" i="48" s="1"/>
  <c r="AF342" i="48"/>
  <c r="AK72" i="48"/>
  <c r="X220" i="48"/>
  <c r="X346" i="48" s="1"/>
  <c r="X349" i="48" s="1"/>
  <c r="AE21" i="48"/>
  <c r="AD343" i="48"/>
  <c r="AD344" i="48"/>
  <c r="AF72" i="48"/>
  <c r="AF220" i="48" s="1"/>
  <c r="AE343" i="48"/>
  <c r="AJ346" i="48"/>
  <c r="AF344" i="48"/>
  <c r="AK21" i="48"/>
  <c r="AK220" i="48" s="1"/>
  <c r="AL220" i="48"/>
  <c r="AD328" i="48"/>
  <c r="AJ328" i="48" s="1"/>
  <c r="Z220" i="48"/>
  <c r="Y220" i="48"/>
  <c r="R347" i="48"/>
  <c r="R349" i="48"/>
  <c r="AK346" i="48" l="1"/>
  <c r="AK327" i="48"/>
  <c r="AF346" i="48"/>
  <c r="AF347" i="48" s="1"/>
  <c r="AF327" i="48"/>
  <c r="AL346" i="48"/>
  <c r="AL327" i="48"/>
  <c r="AE220" i="48"/>
  <c r="AE346" i="48" s="1"/>
  <c r="AE349" i="48" s="1"/>
  <c r="AK347" i="48"/>
  <c r="AK349" i="48"/>
  <c r="AL349" i="48"/>
  <c r="AL347" i="48"/>
  <c r="AJ347" i="48"/>
  <c r="AJ349" i="48"/>
  <c r="X347" i="48"/>
  <c r="AF349" i="48"/>
  <c r="AE347" i="48"/>
  <c r="Y346" i="48"/>
  <c r="Y347" i="48" s="1"/>
  <c r="Y327" i="48"/>
  <c r="AE327" i="48" s="1"/>
  <c r="Z346" i="48"/>
  <c r="Z349" i="48" s="1"/>
  <c r="Z327" i="48"/>
  <c r="AD347" i="48"/>
  <c r="Y349" i="48" l="1"/>
  <c r="Z347" i="48"/>
  <c r="AJ227" i="48" l="1"/>
  <c r="AG227" i="48"/>
  <c r="AG222" i="48" s="1"/>
  <c r="AG221" i="48" s="1"/>
  <c r="AG327" i="48" s="1"/>
  <c r="AJ327" i="48" s="1"/>
  <c r="AJ222" i="48" l="1"/>
  <c r="AJ221" i="48" s="1"/>
</calcChain>
</file>

<file path=xl/comments1.xml><?xml version="1.0" encoding="utf-8"?>
<comments xmlns="http://schemas.openxmlformats.org/spreadsheetml/2006/main">
  <authors>
    <author>Автор</author>
  </authors>
  <commentList>
    <comment ref="AG2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для округления</t>
        </r>
      </text>
    </comment>
    <comment ref="O2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для округления -0,05696</t>
        </r>
      </text>
    </comment>
    <comment ref="Q2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для оругления 0,56960</t>
        </r>
      </text>
    </comment>
  </commentList>
</comments>
</file>

<file path=xl/sharedStrings.xml><?xml version="1.0" encoding="utf-8"?>
<sst xmlns="http://schemas.openxmlformats.org/spreadsheetml/2006/main" count="746" uniqueCount="606">
  <si>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</si>
  <si>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</si>
  <si>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</si>
  <si>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</si>
  <si>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</si>
  <si>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</si>
  <si>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</si>
  <si>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</si>
  <si>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</si>
  <si>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</si>
  <si>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</si>
  <si>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</si>
  <si>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</si>
  <si>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</si>
  <si>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</si>
  <si>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</si>
  <si>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</si>
  <si>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</si>
  <si>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</si>
  <si>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</si>
  <si>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</si>
  <si>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</si>
  <si>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</si>
  <si>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</si>
  <si>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</si>
  <si>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</si>
  <si>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</si>
  <si>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</si>
  <si>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</si>
  <si>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</si>
  <si>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</si>
  <si>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</si>
  <si>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</si>
  <si>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</si>
  <si>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</si>
  <si>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>1 08 07150 01 0000 110</t>
  </si>
  <si>
    <t xml:space="preserve"> 1 08 07170 01 0000 110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</si>
  <si>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</si>
  <si>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</si>
  <si>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</si>
  <si>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</si>
  <si>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</si>
  <si>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</si>
  <si>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</si>
  <si>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</si>
  <si>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</si>
  <si>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</si>
  <si>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</si>
  <si>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</si>
  <si>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</si>
  <si>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</si>
  <si>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</si>
  <si>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</si>
  <si>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</si>
  <si>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</si>
  <si>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</si>
  <si>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</si>
  <si>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</si>
  <si>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</si>
  <si>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</si>
  <si>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</si>
  <si>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</si>
  <si>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</si>
  <si>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</si>
  <si>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</si>
  <si>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</si>
  <si>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</si>
  <si>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</si>
  <si>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</si>
  <si>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</si>
  <si>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</si>
  <si>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</si>
  <si>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</si>
  <si>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</si>
  <si>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</si>
  <si>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</si>
  <si>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</si>
  <si>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</si>
  <si>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 xml:space="preserve"> 0390002108</t>
  </si>
  <si>
    <t>0390002089</t>
  </si>
  <si>
    <t>0390002014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</si>
  <si>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</si>
  <si>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</si>
  <si>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</si>
  <si>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</si>
  <si>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</si>
  <si>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</si>
  <si>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</si>
  <si>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0390002055</t>
  </si>
  <si>
    <t>0390002056</t>
  </si>
  <si>
    <t>0390002061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</si>
  <si>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</si>
  <si>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</si>
  <si>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</si>
  <si>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</si>
  <si>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</si>
  <si>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</si>
  <si>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</si>
  <si>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0390002080</t>
  </si>
  <si>
    <t>0390002160</t>
  </si>
  <si>
    <t>0390002127</t>
  </si>
  <si>
    <t>0390002063</t>
  </si>
  <si>
    <t>0390002074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</si>
  <si>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</si>
  <si>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</si>
  <si>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</si>
  <si>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</si>
  <si>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</si>
  <si>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</si>
  <si>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</si>
  <si>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</si>
  <si>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</si>
  <si>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</si>
  <si>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</si>
  <si>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</si>
  <si>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</si>
  <si>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</si>
  <si>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</si>
  <si>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</si>
  <si>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</si>
  <si>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</si>
  <si>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</si>
  <si>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</si>
  <si>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</si>
  <si>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</si>
  <si>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</si>
  <si>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</si>
  <si>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</si>
  <si>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</si>
  <si>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</si>
  <si>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</si>
  <si>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</si>
  <si>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</si>
  <si>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</si>
  <si>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</si>
  <si>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</si>
  <si>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</si>
  <si>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</si>
  <si>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</si>
  <si>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</si>
  <si>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</si>
  <si>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</si>
  <si>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</si>
  <si>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</si>
  <si>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</si>
  <si>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</si>
  <si>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</si>
  <si>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</si>
  <si>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</si>
  <si>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</si>
  <si>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</si>
  <si>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</si>
  <si>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</si>
  <si>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</si>
  <si>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</si>
  <si>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</si>
  <si>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</si>
  <si>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</si>
  <si>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</si>
  <si>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</si>
  <si>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</si>
  <si>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</si>
  <si>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</si>
  <si>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</si>
  <si>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</si>
  <si>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</si>
  <si>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</si>
  <si>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</si>
  <si>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 xml:space="preserve">Дотации бюджетам городских округов на выравнивание бюджетной обеспеченности 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</si>
  <si>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</si>
  <si>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</si>
  <si>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</si>
  <si>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</si>
  <si>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</si>
  <si>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</si>
  <si>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</si>
  <si>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</si>
  <si>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</si>
  <si>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</si>
  <si>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</si>
  <si>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 xml:space="preserve">  субвенция на  создание и функционирования комиссий по делам несовершеннолетних и защите их прав</t>
  </si>
  <si>
    <t xml:space="preserve">  субвенция на меры социальной поддержки отдельных категорий граждан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</si>
  <si>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</si>
  <si>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</si>
  <si>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</si>
  <si>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</si>
  <si>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</si>
  <si>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</si>
  <si>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</si>
  <si>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</si>
  <si>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</si>
  <si>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</si>
  <si>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субвенция на  создание административных  комиссий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</si>
  <si>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</si>
  <si>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</si>
  <si>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</si>
  <si>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</si>
  <si>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</si>
  <si>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</si>
  <si>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</si>
  <si>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</si>
  <si>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ВСЕГО доходы  бюджета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</si>
  <si>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</si>
  <si>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</si>
  <si>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</si>
  <si>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</si>
  <si>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</si>
  <si>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</si>
  <si>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</si>
  <si>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</si>
  <si>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</si>
  <si>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</si>
  <si>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</si>
  <si>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</si>
  <si>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</si>
  <si>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</si>
  <si>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</si>
  <si>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</si>
  <si>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</si>
  <si>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</si>
  <si>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</si>
  <si>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</si>
  <si>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</si>
  <si>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>0390002001</t>
  </si>
  <si>
    <t>Налоговые доходы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</si>
  <si>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</si>
  <si>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</si>
  <si>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</si>
  <si>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</si>
  <si>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</si>
  <si>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</si>
  <si>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</si>
  <si>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</si>
  <si>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</si>
  <si>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</si>
  <si>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</si>
  <si>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</si>
  <si>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</si>
  <si>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</si>
  <si>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</si>
  <si>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</si>
  <si>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</si>
  <si>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Неналоговые доходы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</si>
  <si>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</si>
  <si>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</si>
  <si>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</si>
  <si>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</si>
  <si>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</si>
  <si>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</si>
  <si>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</si>
  <si>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</si>
  <si>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</si>
  <si>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</si>
  <si>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</si>
  <si>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</si>
  <si>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</si>
  <si>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</si>
  <si>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</si>
  <si>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</si>
  <si>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</si>
  <si>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2 02 29999 04 0000 150</t>
  </si>
  <si>
    <t>0390002180</t>
  </si>
  <si>
    <t>2 02 30000 00 0000 150</t>
  </si>
  <si>
    <t>2 02 30013 04 0000 150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</si>
  <si>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</si>
  <si>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</si>
  <si>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</si>
  <si>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</si>
  <si>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2 02 35120 04 0000 150</t>
  </si>
  <si>
    <t>2 02 35135 04 0000 150</t>
  </si>
  <si>
    <t>2 02 35176 04 0000 150</t>
  </si>
  <si>
    <t>2 02 35260 04 0000 150</t>
  </si>
  <si>
    <t>2 02 30024 04 0000 150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</si>
  <si>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</si>
  <si>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</si>
  <si>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</si>
  <si>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2 02 40000 00 0000 150</t>
  </si>
  <si>
    <t>2 02 45156 04 0000 150</t>
  </si>
  <si>
    <t>Безвозмездные поступления от негосударственных организаций в бюджеты городских  округов</t>
  </si>
  <si>
    <t>2 07 00000 00 0000 150</t>
  </si>
  <si>
    <t xml:space="preserve">в том числе собственная база </t>
  </si>
  <si>
    <t>% дефицита в решение</t>
  </si>
  <si>
    <t>тыс.руб. дефицит в решении</t>
  </si>
  <si>
    <t>налоговые неналоговые+ дотация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</si>
  <si>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</si>
  <si>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</si>
  <si>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</si>
  <si>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</si>
  <si>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</si>
  <si>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</si>
  <si>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1 16 01063 01 0000 140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</si>
  <si>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</si>
  <si>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</si>
  <si>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</si>
  <si>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</si>
  <si>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</si>
  <si>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1 16 01073 01 0000 140</t>
  </si>
  <si>
    <t>1 16 01193 01 0000 140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</si>
  <si>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</si>
  <si>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</si>
  <si>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</si>
  <si>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</si>
  <si>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1 16 01060 01 0000 140</t>
  </si>
  <si>
    <t>1 16 01070 01 0000 140</t>
  </si>
  <si>
    <t>1 16 01110 01 0000 140</t>
  </si>
  <si>
    <t>1 16 01140 01 0000 140</t>
  </si>
  <si>
    <t>1 16 01190 01 0000 140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</si>
  <si>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</si>
  <si>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</si>
  <si>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</si>
  <si>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1 16 10000 00 0000 140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</si>
  <si>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</si>
  <si>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</si>
  <si>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</si>
  <si>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</si>
  <si>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1 16 01143 01 0000 140</t>
  </si>
  <si>
    <t xml:space="preserve"> 1 16 11064 01 0000 140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</si>
  <si>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</si>
  <si>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</si>
  <si>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</si>
  <si>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t>1 16 10123 01 0000 140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</si>
  <si>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</si>
  <si>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</si>
  <si>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0390002210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</si>
  <si>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</si>
  <si>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</si>
  <si>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</si>
  <si>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</si>
  <si>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</si>
  <si>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</si>
  <si>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</si>
  <si>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</si>
  <si>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</si>
  <si>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2 04 04000 04 0000 150</t>
  </si>
  <si>
    <t>2 04 04010 04 0000 150</t>
  </si>
  <si>
    <t xml:space="preserve">Прочие межбюджетные трансферты, передаваемые бюджетам городских округов в т.ч.
</t>
  </si>
  <si>
    <t>390002193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</si>
  <si>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</si>
  <si>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</si>
  <si>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0390002199</t>
  </si>
  <si>
    <t>Устройство многофункциональных спортивных площадок</t>
  </si>
  <si>
    <t>390002219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</si>
  <si>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</si>
  <si>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</si>
  <si>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1 11 05034 04 0100 120</t>
  </si>
  <si>
    <t>1 11 05074 04 0100 120</t>
  </si>
  <si>
    <t>1 11 05074 04 0200 120</t>
  </si>
  <si>
    <t>Доходы от сдачи в аренду имущества, составляющего казну городских округов (за исключением земельных участков)пеня</t>
  </si>
  <si>
    <t xml:space="preserve"> 1 11 09044 04 0001 120</t>
  </si>
  <si>
    <t xml:space="preserve"> 1 11 09044 04 0002 120</t>
  </si>
  <si>
    <t>1 14 03040 04 0000  440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</si>
  <si>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</si>
  <si>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1 16 11050 01 0000 140</t>
  </si>
  <si>
    <t xml:space="preserve"> 1 08 07173 01 1000 110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</si>
  <si>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округов(перерасчеты, недоимка и задолженность по соответствующему платежу, в том числе по отмененному)</t>
  </si>
  <si>
    <t>1 13 01994 04 0052 130</t>
  </si>
  <si>
    <t>1 13 02994 04 0006 130</t>
  </si>
  <si>
    <t>1 13 01994 04 0009 130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</si>
  <si>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</si>
  <si>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</si>
  <si>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1 16 01083 01 0000 140</t>
  </si>
  <si>
    <t>1 16 01153 01 0000 140</t>
  </si>
  <si>
    <t>1 08 07150 01 1000 110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</si>
  <si>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</si>
  <si>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 xml:space="preserve"> 1 14 01040 04 0001 410</t>
  </si>
  <si>
    <t xml:space="preserve"> 1 14 01040 04 0002 410</t>
  </si>
  <si>
    <t>Доходы от продажи квартир, находящихся в собственности городских округов(п муниципальный жилищный займ)</t>
  </si>
  <si>
    <t>390002225</t>
  </si>
  <si>
    <t>резервный фонд Правительства Кемеровской области</t>
  </si>
  <si>
    <r>
      <t xml:space="preserve">Доходы, получаемые в виде </t>
    </r>
    <r>
      <rPr>
        <b/>
        <sz val="14"/>
        <rFont val="Times"/>
        <family val="1"/>
      </rPr>
      <t>арендной платы за земельные участки,</t>
    </r>
    <r>
      <rPr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</si>
  <si>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</si>
  <si>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2 04 04020 04 0000 150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</si>
  <si>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</si>
  <si>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</si>
  <si>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</si>
  <si>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2 02 25527 04 0000 150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</si>
  <si>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</si>
  <si>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1 11 05024 04 0100 120</t>
  </si>
  <si>
    <t>1 14 02043 04 0100 410</t>
  </si>
  <si>
    <t>20-58340-00000-00000</t>
  </si>
  <si>
    <t xml:space="preserve">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средств резервного фонда Правительства Российской Федерации</t>
  </si>
  <si>
    <t>20-58370-00000-00000</t>
  </si>
  <si>
    <t xml:space="preserve"> финансовому обеспечению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</si>
  <si>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казенных), в части реализации основных средств по указанному имуществу</t>
  </si>
  <si>
    <t>Доходы от продажи квартир, находящихся в собственности городских округов(проценты за пользование муниципальным жилищным займом)</t>
  </si>
  <si>
    <t xml:space="preserve">Безвозмездные поступления от других бюджетов бюджетной системы 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</si>
  <si>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</si>
  <si>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</si>
  <si>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 , в том числе: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</si>
  <si>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</si>
  <si>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</si>
  <si>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</si>
  <si>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</si>
  <si>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</si>
  <si>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</si>
  <si>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</si>
  <si>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</si>
  <si>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</si>
  <si>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</si>
  <si>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</si>
  <si>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</si>
  <si>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</si>
  <si>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</si>
  <si>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</si>
  <si>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</si>
  <si>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</si>
  <si>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</si>
  <si>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</si>
  <si>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городских округов на реализацию программ формирования современной городской среды</t>
  </si>
  <si>
    <t>2 02 35134 04 0000 150</t>
  </si>
  <si>
    <t>1 13 02994 04 0003 130</t>
  </si>
  <si>
    <t>Дотации бюджетам бюджетной системы Российской Федерации</t>
  </si>
  <si>
    <t xml:space="preserve">
Невыясненные поступления, зачисляемые в бюджеты городских округов
</t>
  </si>
  <si>
    <t>1 11 05012 04 0100 120</t>
  </si>
  <si>
    <t>1 11 05012 04 0200 120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</si>
  <si>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</t>
  </si>
  <si>
    <t>2 07 04050 04 0009 150</t>
  </si>
  <si>
    <t>2 07 04050 04 0300 150</t>
  </si>
  <si>
    <t>2 07 04050 04 0053 150</t>
  </si>
  <si>
    <t>1</t>
  </si>
  <si>
    <t>2</t>
  </si>
  <si>
    <t>3</t>
  </si>
  <si>
    <t>4</t>
  </si>
  <si>
    <t>5</t>
  </si>
  <si>
    <t>6</t>
  </si>
  <si>
    <t xml:space="preserve">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</si>
  <si>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 (сумма налога (сбора)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</si>
  <si>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социального найма жилья )</t>
  </si>
  <si>
    <t>Прочие доходы от компенсации затрат бюджетов городских округов (возврат дебиторской задолженности прошлых лет)</t>
  </si>
  <si>
    <t>Средства от распоряжения и реализации выморочного и иного имущества, обращенного в собственность городских округов (в части реализации материальных запасов по указанному имуществу)</t>
  </si>
  <si>
    <t>1 16 01053 01 9000 140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</si>
  <si>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</si>
  <si>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1 16 01063 01 9000 140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</si>
  <si>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</si>
  <si>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1 16 01073 01 0027 140</t>
  </si>
  <si>
    <t>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</si>
  <si>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</si>
  <si>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1 16 01083 01 0281 140</t>
  </si>
  <si>
    <t>1 16 01084 01 0000 140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</si>
  <si>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</si>
  <si>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1 16 01143 01 9000 140</t>
  </si>
  <si>
    <t>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</si>
  <si>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</t>
  </si>
  <si>
    <t>1 16 01153 01 0005 140</t>
  </si>
  <si>
    <t>1 16 01153 01 9000 140</t>
  </si>
  <si>
    <t>1 16 01193 01 0005 140</t>
  </si>
  <si>
    <t>1 16 01193 01 0007 140</t>
  </si>
  <si>
    <t>1 16 01203 01 0000 140</t>
  </si>
  <si>
    <t>1 16 01203 01 0021 140</t>
  </si>
  <si>
    <t>1 16 01203 01 9000 140</t>
  </si>
  <si>
    <t>1 17 00000 00 0000 000</t>
  </si>
  <si>
    <t>Прочие неналоговые доходы</t>
  </si>
  <si>
    <t>1 17 15020 04 0101 150</t>
  </si>
  <si>
    <t xml:space="preserve">Инициативные платежи, зачисляемые в бюджеты городских округов (на реализацию проектов инициативного бюджетирования "Твой Кузбасс - твоя инициатива" в Кемеровской области)  </t>
  </si>
  <si>
    <t>Итого налоговые и неналоговые доходы</t>
  </si>
  <si>
    <t>2 02 25491 04 0000 150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</si>
  <si>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</si>
  <si>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профилактика безнадзорности и правонарушений несовершеннолетних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</si>
  <si>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 </t>
  </si>
  <si>
    <t xml:space="preserve"> создание центров цифрового образования детей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</si>
  <si>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</si>
  <si>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этнокультурное развитие наций и народностей Кемеровской области-Кузбасса</t>
  </si>
  <si>
    <t>реализация мероприятий по капитальному ремонту и оснащению общеобразовательных организаций Кемеровской области-Кузбасс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</si>
  <si>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</si>
  <si>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0390002230</t>
  </si>
  <si>
    <t>2 02 45303 04 0000 150</t>
  </si>
  <si>
    <t>2 07 04050 04 0000 150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</si>
  <si>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</si>
  <si>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011</t>
  </si>
  <si>
    <t>012</t>
  </si>
  <si>
    <t>874</t>
  </si>
  <si>
    <t>911</t>
  </si>
  <si>
    <t>1 16 01053 01 0035 140</t>
  </si>
  <si>
    <t>1 16 01063 01 0101 140</t>
  </si>
  <si>
    <t>1 16 01063 01 0023 140</t>
  </si>
  <si>
    <t>1 16 01063 01 0091 140</t>
  </si>
  <si>
    <t>1 16 01063 01 0009 140</t>
  </si>
  <si>
    <t>1 16 01073 01 0017 140</t>
  </si>
  <si>
    <t>1 16 01073 01 9000 140</t>
  </si>
  <si>
    <t>1 16 01083 01 0028 140</t>
  </si>
  <si>
    <t>1 16 01143 01 0002 140</t>
  </si>
  <si>
    <t>1 16 01143 01 0016 140</t>
  </si>
  <si>
    <t>1 16 01153 01 0006 140</t>
  </si>
  <si>
    <t>1 16 01153 01 0012 140</t>
  </si>
  <si>
    <t>1 16 01193 01 0013 140</t>
  </si>
  <si>
    <t>1 16 01193 01 0029 140</t>
  </si>
  <si>
    <t>1 16 01193 01 0401 140</t>
  </si>
  <si>
    <t>1 16 01193 01 9000 140</t>
  </si>
  <si>
    <t>1 16 01203 01 0013 140</t>
  </si>
  <si>
    <t>1 16 01203 01 0010 140</t>
  </si>
  <si>
    <t>1 16 01203 01 0008 140</t>
  </si>
  <si>
    <t>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</si>
  <si>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</si>
  <si>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</si>
  <si>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</si>
  <si>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1 16 01173 01 0007 140</t>
  </si>
  <si>
    <t>1 16 01173 01 0008 140</t>
  </si>
  <si>
    <t>1 16 01173 01 9000 140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</si>
  <si>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</si>
  <si>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</si>
  <si>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1 16 10123 01 0041 140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</si>
  <si>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</si>
  <si>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</si>
  <si>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</si>
  <si>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прав. Прочие доходы от оказания платных услуг  (работ) получателями средств бюджетов городских округов  (прочие доходы)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</si>
  <si>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</si>
  <si>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прав. Прочие безвозмездные поступления в бюджеты городских округов (реализация дополнительных мер поддержки детей - сирот)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</si>
  <si>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</si>
  <si>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прав. штрафы за непредставление сведений (информации)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</si>
  <si>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</si>
  <si>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незаконную рубку, повреждение лесных насаждений или самовольное выкапывание в лесах деревьев, кустарников, лиан)</t>
  </si>
  <si>
    <t>Административные штрафы, установленные Главой 8 Кодекса Российской Федерации об административных правонарушениях, за администраАдминистративные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</si>
  <si>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(Прочие поступления от денежных взысканий (штрафов) и иных сумм в возмещение ущерба, зачисляемые  в бюджеты городских округов (штрафы комиссии по  делам несовершеннолетних))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</si>
  <si>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(оздоровительная кампания детей Кузбасса)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</si>
  <si>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</si>
  <si>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</si>
  <si>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</si>
  <si>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</si>
  <si>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((иные штрафы))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</si>
  <si>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</si>
  <si>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((штрафы за заведомо ложный вызов специализированных служб))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</si>
  <si>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</si>
  <si>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</si>
  <si>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прав.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</si>
  <si>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</si>
  <si>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</si>
  <si>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вещества))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</si>
  <si>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</si>
  <si>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((штрафы за заведомо ложный вызов специализированных служб))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</si>
  <si>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</si>
  <si>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</si>
  <si>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1 16 07000 04 0000 140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</si>
  <si>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РФ</t>
  </si>
  <si>
    <t xml:space="preserve"> 2 02 25299 04 0000 150</t>
  </si>
  <si>
    <t xml:space="preserve"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</si>
  <si>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>доп%</t>
  </si>
  <si>
    <t>13+25,26=38,26</t>
  </si>
  <si>
    <t>13+25,01=38,01</t>
  </si>
  <si>
    <t>13+24,70=37,70</t>
  </si>
  <si>
    <t>дефицит 5%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</si>
  <si>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 xml:space="preserve">(акцизы, транспортный налог) </t>
    </r>
  </si>
  <si>
    <t>платные( 1 1301000)</t>
  </si>
  <si>
    <t>прочие безвозмездные (2 07 0000)</t>
  </si>
  <si>
    <t>гранты</t>
  </si>
  <si>
    <t>аренда казна(1 11 05070)</t>
  </si>
  <si>
    <t>реализ. Имущества(1 14 00000)</t>
  </si>
  <si>
    <t>(1 13 02994)  вт.ч. родительская плата</t>
  </si>
  <si>
    <t>Налоговые неналоговые +дотация- (платные ,род.плата, дорожн.фонд, доходов от аренды( казна КУМИ 7310), реализация имущества)</t>
  </si>
  <si>
    <t xml:space="preserve"> 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 </t>
  </si>
  <si>
    <t xml:space="preserve">Код </t>
  </si>
  <si>
    <t>Наименование групп, подгрупп, статей, подстатей, элементов, 
видов (подвидов), кодов  классификации доходов</t>
  </si>
  <si>
    <t xml:space="preserve"> содержание и обустройство сибиреязвенных захоронений и скотомогильников (биометрических ям)</t>
  </si>
  <si>
    <t xml:space="preserve"> организация мероприятий при осуществлении деятельности по обращению с животными без владельцев</t>
  </si>
  <si>
    <t xml:space="preserve"> субвенции на компенсацию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</si>
  <si>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 xml:space="preserve"> обеспечение мер социальной поддержки ветеранов труда</t>
  </si>
  <si>
    <t xml:space="preserve">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</si>
  <si>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</si>
  <si>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 xml:space="preserve"> выплаты единовременного пособия гражданам усыновившим детей-сирот и детей оставшихся без попечения родителей</t>
  </si>
  <si>
    <t xml:space="preserve"> 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</si>
  <si>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</si>
  <si>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2022 год и плановый период 2023 и 2024 годов</t>
  </si>
  <si>
    <t>(тыс. руб.)</t>
  </si>
  <si>
    <t xml:space="preserve">Приложение 1 </t>
  </si>
  <si>
    <t>к решению  Совета народных депутатов Анжеро-Судженского городского округа</t>
  </si>
  <si>
    <t xml:space="preserve"> от ________________ 2021 г. № _________</t>
  </si>
  <si>
    <t>2022г.</t>
  </si>
  <si>
    <t>2023г.</t>
  </si>
  <si>
    <t>2024г.</t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</si>
  <si>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 задолженность по платежу)</t>
    </r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</si>
  <si>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учреждений)(перерасчеты, недоимка, задолженность по платежу)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</si>
  <si>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учреждений)перерасчеты, недоимка, задолженность по платежу</t>
  </si>
  <si>
    <t>Доходы от сдачи в аренду имущества, составляющего казну городских округов (за исключением земельных участков)перерасчеты, недоимка, задолженность по платежу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</si>
  <si>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коммерческого найма жилья)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</si>
  <si>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имуществу(перерасчеты, недоимка, задолженность по платежу)</t>
  </si>
  <si>
    <t>Прочие безвозмездные поступления в бюджеты городских округов(на реализацию проектов инициативного бюджетирования "Твой Кузбасс-твоя инициатива" в Кемеровской области)</t>
  </si>
  <si>
    <r>
      <t xml:space="preserve">Доходы, получаемые в виде </t>
    </r>
    <r>
      <rPr>
        <b/>
        <i/>
        <sz val="14"/>
        <color rgb="FFFF0000"/>
        <rFont val="Times"/>
        <family val="1"/>
      </rPr>
      <t>арендной платы за земельные участки,</t>
    </r>
    <r>
      <rPr>
        <i/>
        <sz val="14"/>
        <color rgb="FFFF0000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  </r>
  </si>
  <si>
    <t xml:space="preserve"> финансовое обеспечение дорожной деятельности в отношении дорог общего пользования местного значения на 2022 год</t>
  </si>
  <si>
    <t>Платежи в целях возмещения причиненного ущерба (убытков)</t>
  </si>
  <si>
    <t>первое чтение</t>
  </si>
  <si>
    <t>2 02 25219 04 0000 150</t>
  </si>
  <si>
    <t>Субсидии бюджетам городских округов на создание центров цифрового образования детей</t>
  </si>
  <si>
    <t>2 02 25519 04 0000 150</t>
  </si>
  <si>
    <t>Субсидии бюджетам городских округов на поддержку отрасли культуры</t>
  </si>
  <si>
    <t>2 02 25750 02 0000 150</t>
  </si>
  <si>
    <t>Субсидии на реализацию мероприятий по модернизации школьных систем образования</t>
  </si>
  <si>
    <t>развитие физической культуры и массового спорта</t>
  </si>
  <si>
    <t>390002258</t>
  </si>
  <si>
    <t>реализация мер по подготовке спортивного резерва на 2022год</t>
  </si>
  <si>
    <t>Е.Н.Зачиняева</t>
  </si>
  <si>
    <t>915
900</t>
  </si>
  <si>
    <t>Доходы от оказания платных услуг (работ) и компенсации затрат  государства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</si>
  <si>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</si>
  <si>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</si>
  <si>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390002270</t>
  </si>
  <si>
    <t>Реализация мероприятий по капитальному ремонту и оснащению образовательных организаций Кемеровской области - Кузбасса</t>
  </si>
  <si>
    <t>0390002095</t>
  </si>
  <si>
    <t>0390002215</t>
  </si>
  <si>
    <t>Улучшение материально-технической базы учреждений культуры, искусства и образовательных организаций культуры, пополнение библиотечных и музейных фондов</t>
  </si>
  <si>
    <t>Обеспечение жильем социальных категорий граждан, установленных законодательством Кемеровской области - Кузбасса</t>
  </si>
  <si>
    <t>0390002262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</si>
  <si>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 (региональный проект "Разработка и реализация программы системной поддержки и повышения качества жизни граждан старшего поколения")</t>
  </si>
  <si>
    <t>1 13 01994 04 0006 130</t>
  </si>
  <si>
    <t>Прочие доходы от оказания платных услуг (работ) получателями средств бюджетов городских округов (поступление родительской платы за присмотр и уход за детьми в организация дошкольного образования9по казенным учреждениямродительская плата)</t>
  </si>
  <si>
    <t>от 21.12.2021 № 34</t>
  </si>
  <si>
    <t>от   ______________  .2022 №  _______</t>
  </si>
  <si>
    <t xml:space="preserve">Начальник финансового управления администрации  Анжеро-Судженского городского округа  -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</si>
</sst>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0.00000"/>
    <numFmt numFmtId="166" formatCode="0.000000"/>
    <numFmt numFmtId="167" formatCode="0.0000"/>
    <numFmt numFmtId="168" formatCode="_-* #,##0.00000\ _₽_-;\-* #,##0.00000\ _₽_-;_-* &quot;-&quot;??\ _₽_-;_-@_-"/>
    <numFmt numFmtId="169" formatCode="_-* #,##0.0\ _₽_-;\-* #,##0.0\ _₽_-;_-* &quot;-&quot;??\ _₽_-;_-@_-"/>
    <numFmt numFmtId="170" formatCode="0.000"/>
  </numFmts>
  <fonts count="9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Arial"/>
      <family val="2"/>
      <charset val="204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sz val="14"/>
      <name val="Times New Roman"/>
      <family val="1"/>
      <charset val="204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i/>
      <sz val="14"/>
      <name val="Times New Roman"/>
      <family val="1"/>
      <charset val="204"/>
    </font>
    <font>
      <sz val="16"/>
      <name val="Calibri"/>
      <family val="2"/>
      <scheme val="minor"/>
    </font>
    <font>
      <sz val="12"/>
      <color theme="1"/>
      <name val="Times"/>
      <family val="1"/>
    </font>
    <font>
      <b/>
      <sz val="12"/>
      <name val="Times"/>
      <family val="1"/>
    </font>
    <font>
      <b/>
      <sz val="12"/>
      <color rgb="FFFF0000"/>
      <name val="Times"/>
      <family val="1"/>
    </font>
    <font>
      <sz val="12"/>
      <name val="Times"/>
      <family val="1"/>
    </font>
    <font>
      <sz val="12"/>
      <color rgb="FFFF0000"/>
      <name val="Times"/>
      <family val="1"/>
    </font>
    <font>
      <i/>
      <sz val="12"/>
      <color theme="9" tint="-0.499984740745262"/>
      <name val="Times"/>
      <family val="1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u/>
      <sz val="8"/>
      <name val="Arial CYR"/>
      <family val="2"/>
      <charset val="204"/>
    </font>
    <font>
      <sz val="7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5"/>
      <name val="Times"/>
      <family val="1"/>
    </font>
    <font>
      <b/>
      <sz val="16"/>
      <color theme="1"/>
      <name val="Calibri"/>
      <family val="2"/>
      <charset val="204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4" tint="-0.249977111117893"/>
      <name val="Times"/>
      <family val="1"/>
    </font>
    <font>
      <sz val="16"/>
      <name val="Times"/>
      <family val="1"/>
    </font>
    <font>
      <sz val="16"/>
      <color theme="1"/>
      <name val="Times New Roman"/>
      <family val="1"/>
      <charset val="204"/>
    </font>
    <font>
      <sz val="16"/>
      <color rgb="FFFF0000"/>
      <name val="Times"/>
      <family val="1"/>
    </font>
    <font>
      <b/>
      <sz val="16"/>
      <color theme="4" tint="-0.249977111117893"/>
      <name val="Times"/>
      <family val="1"/>
    </font>
    <font>
      <b/>
      <sz val="12"/>
      <name val="Times New Roman"/>
      <family val="1"/>
      <charset val="204"/>
    </font>
    <font>
      <sz val="16"/>
      <color theme="3"/>
      <name val="Times"/>
      <family val="1"/>
    </font>
    <font>
      <b/>
      <i/>
      <u/>
      <sz val="14"/>
      <color rgb="FFFF0000"/>
      <name val="Times"/>
      <family val="1"/>
    </font>
    <font>
      <b/>
      <i/>
      <u/>
      <sz val="14"/>
      <color theme="4" tint="-0.249977111117893"/>
      <name val="Times"/>
      <family val="1"/>
    </font>
    <font>
      <b/>
      <sz val="16"/>
      <name val="Calibri"/>
      <family val="2"/>
      <charset val="204"/>
      <scheme val="minor"/>
    </font>
    <font>
      <b/>
      <i/>
      <sz val="14"/>
      <color theme="4" tint="-0.249977111117893"/>
      <name val="Times"/>
      <family val="1"/>
    </font>
    <font>
      <b/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name val="Times"/>
      <charset val="204"/>
    </font>
    <font>
      <b/>
      <sz val="14"/>
      <color theme="3" tint="-0.249977111117893"/>
      <name val="Times"/>
      <family val="1"/>
    </font>
    <font>
      <b/>
      <u/>
      <sz val="14"/>
      <color theme="4" tint="-0.249977111117893"/>
      <name val="Times"/>
      <family val="1"/>
    </font>
    <font>
      <b/>
      <sz val="12"/>
      <color theme="0"/>
      <name val="Times"/>
      <family val="1"/>
    </font>
    <font>
      <b/>
      <sz val="10"/>
      <color rgb="FFFF0000"/>
      <name val="Times"/>
      <family val="1"/>
    </font>
    <font>
      <b/>
      <sz val="10"/>
      <color theme="4" tint="-0.249977111117893"/>
      <name val="Times"/>
      <family val="1"/>
    </font>
    <font>
      <sz val="10"/>
      <color theme="1"/>
      <name val="Times New Roman"/>
      <family val="1"/>
      <charset val="204"/>
    </font>
    <font>
      <b/>
      <sz val="12"/>
      <color theme="3"/>
      <name val="Times"/>
      <family val="1"/>
    </font>
    <font>
      <i/>
      <sz val="14"/>
      <color theme="3"/>
      <name val="Times"/>
      <family val="1"/>
    </font>
    <font>
      <b/>
      <sz val="12"/>
      <color theme="3"/>
      <name val="Times New Roman"/>
      <family val="1"/>
      <charset val="204"/>
    </font>
    <font>
      <i/>
      <sz val="14"/>
      <color theme="3"/>
      <name val="Times New Roman"/>
      <family val="1"/>
      <charset val="204"/>
    </font>
    <font>
      <sz val="14"/>
      <color theme="3"/>
      <name val="Times"/>
      <family val="1"/>
    </font>
    <font>
      <sz val="12"/>
      <color theme="3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color theme="8" tint="-0.249977111117893"/>
      <name val="Times"/>
      <family val="1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theme="6" tint="-0.249977111117893"/>
      <name val="Times"/>
      <family val="1"/>
    </font>
    <font>
      <sz val="14"/>
      <name val="Calibri"/>
      <family val="2"/>
      <scheme val="minor"/>
    </font>
    <font>
      <sz val="12"/>
      <color theme="4" tint="-0.249977111117893"/>
      <name val="Times"/>
      <family val="1"/>
    </font>
    <font>
      <b/>
      <sz val="18"/>
      <name val="Times"/>
      <family val="1"/>
    </font>
    <font>
      <sz val="16"/>
      <color theme="4" tint="-0.499984740745262"/>
      <name val="Times"/>
      <family val="1"/>
    </font>
    <font>
      <b/>
      <sz val="14"/>
      <color theme="0"/>
      <name val="Times"/>
      <family val="1"/>
    </font>
    <font>
      <sz val="16"/>
      <color rgb="FFA3A3A3"/>
      <name val="Calibri"/>
      <family val="2"/>
      <scheme val="minor"/>
    </font>
    <font>
      <sz val="9"/>
      <name val="Times New Roman"/>
      <family val="1"/>
      <charset val="204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2" fillId="0" borderId="0">
      <alignment vertical="top"/>
    </xf>
    <xf numFmtId="0" fontId="42" fillId="0" borderId="1">
      <alignment vertical="top"/>
    </xf>
    <xf numFmtId="49" fontId="46" fillId="0" borderId="1" applyFill="0" applyProtection="0">
      <alignment horizontal="center" vertical="center" wrapText="1"/>
    </xf>
    <xf numFmtId="0" fontId="44" fillId="0" borderId="0" applyNumberFormat="0" applyFill="0" applyBorder="0" applyProtection="0">
      <alignment horizontal="left" vertical="top"/>
    </xf>
    <xf numFmtId="0" fontId="46" fillId="0" borderId="1">
      <alignment vertical="top"/>
    </xf>
    <xf numFmtId="49" fontId="43" fillId="0" borderId="0" applyFill="0" applyBorder="0" applyProtection="0">
      <alignment horizontal="center" vertical="center"/>
    </xf>
    <xf numFmtId="49" fontId="42" fillId="0" borderId="0" applyFont="0" applyFill="0" applyBorder="0" applyProtection="0">
      <alignment horizontal="right" vertical="top"/>
    </xf>
    <xf numFmtId="49" fontId="45" fillId="0" borderId="0" applyFill="0" applyBorder="0" applyProtection="0">
      <alignment horizontal="left" vertical="top"/>
    </xf>
    <xf numFmtId="0" fontId="1" fillId="0" borderId="0"/>
    <xf numFmtId="43" fontId="1" fillId="0" borderId="0" applyFont="0" applyFill="0" applyBorder="0" applyAlignment="0" applyProtection="0"/>
  </cellStyleXfs>
  <cellXfs count="334">
    <xf numFmtId="0" fontId="0" fillId="0" borderId="0" xfId="0"/>
    <xf numFmtId="0" fontId="8" fillId="0" borderId="0" xfId="0" applyFont="1"/>
    <xf numFmtId="0" fontId="0" fillId="0" borderId="0" xfId="0" applyFill="1"/>
    <xf numFmtId="0" fontId="18" fillId="0" borderId="0" xfId="0" applyFont="1"/>
    <xf numFmtId="0" fontId="24" fillId="0" borderId="0" xfId="0" applyFont="1"/>
    <xf numFmtId="0" fontId="2" fillId="2" borderId="1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/>
    <xf numFmtId="0" fontId="6" fillId="3" borderId="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right" vertical="center"/>
    </xf>
    <xf numFmtId="0" fontId="7" fillId="2" borderId="0" xfId="0" applyFont="1" applyFill="1" applyAlignment="1"/>
    <xf numFmtId="0" fontId="6" fillId="3" borderId="1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1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4" fillId="0" borderId="0" xfId="0" applyFont="1" applyFill="1"/>
    <xf numFmtId="0" fontId="20" fillId="0" borderId="0" xfId="0" applyFont="1" applyFill="1"/>
    <xf numFmtId="0" fontId="47" fillId="3" borderId="1" xfId="0" applyFont="1" applyFill="1" applyBorder="1" applyAlignment="1">
      <alignment horizontal="right" vertical="center"/>
    </xf>
    <xf numFmtId="0" fontId="11" fillId="0" borderId="0" xfId="0" applyFont="1" applyFill="1"/>
    <xf numFmtId="0" fontId="17" fillId="3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17" fillId="3" borderId="4" xfId="0" applyFont="1" applyFill="1" applyBorder="1" applyAlignment="1">
      <alignment horizontal="right" vertical="center"/>
    </xf>
    <xf numFmtId="0" fontId="39" fillId="2" borderId="4" xfId="0" applyFont="1" applyFill="1" applyBorder="1" applyAlignment="1">
      <alignment horizontal="right" vertical="center"/>
    </xf>
    <xf numFmtId="0" fontId="26" fillId="2" borderId="4" xfId="0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right"/>
    </xf>
    <xf numFmtId="0" fontId="26" fillId="2" borderId="1" xfId="0" applyFont="1" applyFill="1" applyBorder="1" applyAlignment="1">
      <alignment horizontal="right" vertical="distributed"/>
    </xf>
    <xf numFmtId="0" fontId="39" fillId="2" borderId="4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right" vertical="center"/>
    </xf>
    <xf numFmtId="0" fontId="41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1" fillId="2" borderId="1" xfId="0" applyFont="1" applyFill="1" applyBorder="1" applyAlignment="1">
      <alignment horizontal="right" vertical="center"/>
    </xf>
    <xf numFmtId="0" fontId="41" fillId="2" borderId="1" xfId="0" applyFont="1" applyFill="1" applyBorder="1" applyAlignment="1">
      <alignment horizontal="right" vertical="center" wrapText="1"/>
    </xf>
    <xf numFmtId="43" fontId="39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/>
    </xf>
    <xf numFmtId="0" fontId="6" fillId="3" borderId="5" xfId="0" applyFont="1" applyFill="1" applyBorder="1" applyAlignment="1">
      <alignment horizontal="right" vertical="center"/>
    </xf>
    <xf numFmtId="0" fontId="39" fillId="2" borderId="1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39" fillId="2" borderId="1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righ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164" fontId="51" fillId="0" borderId="1" xfId="1" applyNumberFormat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center"/>
    </xf>
    <xf numFmtId="164" fontId="51" fillId="3" borderId="1" xfId="0" applyNumberFormat="1" applyFont="1" applyFill="1" applyBorder="1" applyAlignment="1">
      <alignment horizontal="center" vertical="center"/>
    </xf>
    <xf numFmtId="164" fontId="51" fillId="3" borderId="1" xfId="1" applyNumberFormat="1" applyFont="1" applyFill="1" applyBorder="1" applyAlignment="1">
      <alignment horizontal="center" vertical="center"/>
    </xf>
    <xf numFmtId="164" fontId="59" fillId="2" borderId="1" xfId="0" applyNumberFormat="1" applyFont="1" applyFill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right" vertical="center"/>
    </xf>
    <xf numFmtId="0" fontId="36" fillId="0" borderId="0" xfId="0" applyFont="1" applyFill="1" applyAlignment="1">
      <alignment horizontal="right" vertical="center"/>
    </xf>
    <xf numFmtId="0" fontId="50" fillId="0" borderId="0" xfId="0" applyFont="1" applyFill="1" applyBorder="1" applyAlignment="1">
      <alignment horizontal="right" vertical="center"/>
    </xf>
    <xf numFmtId="0" fontId="7" fillId="0" borderId="0" xfId="0" applyFont="1" applyFill="1" applyAlignment="1"/>
    <xf numFmtId="164" fontId="0" fillId="0" borderId="0" xfId="0" applyNumberFormat="1" applyFill="1" applyAlignment="1">
      <alignment horizontal="center"/>
    </xf>
    <xf numFmtId="164" fontId="52" fillId="0" borderId="0" xfId="0" applyNumberFormat="1" applyFont="1" applyFill="1" applyAlignment="1">
      <alignment horizontal="right"/>
    </xf>
    <xf numFmtId="0" fontId="50" fillId="3" borderId="1" xfId="0" applyFont="1" applyFill="1" applyBorder="1" applyAlignment="1">
      <alignment horizontal="right" vertical="center"/>
    </xf>
    <xf numFmtId="0" fontId="50" fillId="3" borderId="5" xfId="0" applyFont="1" applyFill="1" applyBorder="1" applyAlignment="1">
      <alignment horizontal="right" vertical="center"/>
    </xf>
    <xf numFmtId="0" fontId="50" fillId="3" borderId="9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wrapText="1"/>
    </xf>
    <xf numFmtId="0" fontId="54" fillId="3" borderId="1" xfId="0" applyFont="1" applyFill="1" applyBorder="1" applyAlignment="1">
      <alignment horizontal="right" vertical="center"/>
    </xf>
    <xf numFmtId="0" fontId="54" fillId="3" borderId="5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38" fillId="3" borderId="1" xfId="0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vertical="center" wrapText="1"/>
    </xf>
    <xf numFmtId="164" fontId="53" fillId="3" borderId="1" xfId="0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right" vertical="center"/>
    </xf>
    <xf numFmtId="164" fontId="53" fillId="3" borderId="1" xfId="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0" fillId="3" borderId="1" xfId="0" applyFont="1" applyFill="1" applyBorder="1" applyAlignment="1">
      <alignment horizontal="right" vertical="center"/>
    </xf>
    <xf numFmtId="0" fontId="60" fillId="3" borderId="5" xfId="0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28" fillId="3" borderId="1" xfId="0" applyFont="1" applyFill="1" applyBorder="1" applyAlignment="1">
      <alignment vertical="center" wrapText="1"/>
    </xf>
    <xf numFmtId="49" fontId="50" fillId="3" borderId="1" xfId="0" applyNumberFormat="1" applyFont="1" applyFill="1" applyBorder="1" applyAlignment="1">
      <alignment horizontal="right" vertical="center"/>
    </xf>
    <xf numFmtId="49" fontId="50" fillId="3" borderId="5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0" fontId="50" fillId="3" borderId="1" xfId="0" applyFont="1" applyFill="1" applyBorder="1" applyAlignment="1">
      <alignment horizontal="right" vertical="center" wrapText="1"/>
    </xf>
    <xf numFmtId="0" fontId="50" fillId="3" borderId="5" xfId="0" applyFont="1" applyFill="1" applyBorder="1" applyAlignment="1">
      <alignment horizontal="right" vertical="center" wrapText="1"/>
    </xf>
    <xf numFmtId="2" fontId="14" fillId="0" borderId="0" xfId="0" applyNumberFormat="1" applyFont="1" applyFill="1" applyAlignment="1">
      <alignment horizontal="right" vertical="center"/>
    </xf>
    <xf numFmtId="0" fontId="6" fillId="3" borderId="5" xfId="0" applyFont="1" applyFill="1" applyBorder="1" applyAlignment="1">
      <alignment horizontal="right" vertical="center" wrapText="1"/>
    </xf>
    <xf numFmtId="49" fontId="38" fillId="3" borderId="1" xfId="0" applyNumberFormat="1" applyFont="1" applyFill="1" applyBorder="1" applyAlignment="1">
      <alignment horizontal="right" vertical="center"/>
    </xf>
    <xf numFmtId="0" fontId="28" fillId="3" borderId="1" xfId="0" applyNumberFormat="1" applyFont="1" applyFill="1" applyBorder="1" applyAlignment="1">
      <alignment horizontal="left" vertical="center" wrapText="1"/>
    </xf>
    <xf numFmtId="0" fontId="50" fillId="3" borderId="1" xfId="0" applyNumberFormat="1" applyFont="1" applyFill="1" applyBorder="1" applyAlignment="1">
      <alignment horizontal="right" vertical="center" wrapText="1"/>
    </xf>
    <xf numFmtId="0" fontId="50" fillId="3" borderId="5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61" fillId="3" borderId="1" xfId="0" applyFont="1" applyFill="1" applyBorder="1" applyAlignment="1">
      <alignment horizontal="right" vertical="center" wrapText="1"/>
    </xf>
    <xf numFmtId="0" fontId="62" fillId="3" borderId="1" xfId="0" applyFont="1" applyFill="1" applyBorder="1" applyAlignment="1">
      <alignment horizontal="justify" vertical="center" wrapText="1"/>
    </xf>
    <xf numFmtId="0" fontId="31" fillId="3" borderId="1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49" fontId="50" fillId="3" borderId="1" xfId="0" applyNumberFormat="1" applyFont="1" applyFill="1" applyBorder="1" applyAlignment="1">
      <alignment horizontal="center" vertical="center"/>
    </xf>
    <xf numFmtId="49" fontId="50" fillId="3" borderId="5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64" fillId="3" borderId="5" xfId="0" applyFont="1" applyFill="1" applyBorder="1" applyAlignment="1">
      <alignment horizontal="right" vertical="center"/>
    </xf>
    <xf numFmtId="0" fontId="40" fillId="3" borderId="1" xfId="0" applyFont="1" applyFill="1" applyBorder="1" applyAlignment="1">
      <alignment horizontal="right" vertical="center"/>
    </xf>
    <xf numFmtId="0" fontId="50" fillId="3" borderId="4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right" vertical="center" wrapText="1"/>
    </xf>
    <xf numFmtId="0" fontId="65" fillId="3" borderId="1" xfId="0" applyFont="1" applyFill="1" applyBorder="1" applyAlignment="1">
      <alignment horizontal="right" vertical="center" wrapText="1"/>
    </xf>
    <xf numFmtId="0" fontId="65" fillId="3" borderId="5" xfId="0" applyFont="1" applyFill="1" applyBorder="1" applyAlignment="1">
      <alignment horizontal="right" vertical="center" wrapText="1"/>
    </xf>
    <xf numFmtId="0" fontId="22" fillId="0" borderId="0" xfId="0" applyFont="1" applyFill="1"/>
    <xf numFmtId="0" fontId="27" fillId="3" borderId="1" xfId="0" applyFont="1" applyFill="1" applyBorder="1" applyAlignment="1">
      <alignment vertical="justify" wrapText="1"/>
    </xf>
    <xf numFmtId="0" fontId="30" fillId="0" borderId="0" xfId="0" applyFont="1" applyFill="1"/>
    <xf numFmtId="0" fontId="49" fillId="0" borderId="0" xfId="0" applyFont="1" applyFill="1"/>
    <xf numFmtId="0" fontId="50" fillId="3" borderId="3" xfId="0" applyFont="1" applyFill="1" applyBorder="1" applyAlignment="1">
      <alignment horizontal="right" vertical="center"/>
    </xf>
    <xf numFmtId="0" fontId="50" fillId="3" borderId="9" xfId="0" applyFont="1" applyFill="1" applyBorder="1" applyAlignment="1">
      <alignment horizontal="right" vertical="center"/>
    </xf>
    <xf numFmtId="0" fontId="50" fillId="3" borderId="8" xfId="0" applyFont="1" applyFill="1" applyBorder="1" applyAlignment="1">
      <alignment horizontal="right" vertical="center"/>
    </xf>
    <xf numFmtId="0" fontId="54" fillId="3" borderId="4" xfId="0" applyFont="1" applyFill="1" applyBorder="1" applyAlignment="1">
      <alignment horizontal="right" vertical="center"/>
    </xf>
    <xf numFmtId="0" fontId="60" fillId="3" borderId="4" xfId="0" applyFont="1" applyFill="1" applyBorder="1" applyAlignment="1">
      <alignment horizontal="right" vertical="center"/>
    </xf>
    <xf numFmtId="0" fontId="50" fillId="3" borderId="12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3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67" fillId="0" borderId="0" xfId="0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right" vertical="center"/>
    </xf>
    <xf numFmtId="164" fontId="69" fillId="0" borderId="0" xfId="0" applyNumberFormat="1" applyFont="1" applyFill="1" applyAlignment="1">
      <alignment horizontal="right"/>
    </xf>
    <xf numFmtId="0" fontId="70" fillId="3" borderId="1" xfId="0" applyFont="1" applyFill="1" applyBorder="1" applyAlignment="1">
      <alignment horizontal="right" vertical="center" wrapText="1"/>
    </xf>
    <xf numFmtId="164" fontId="56" fillId="3" borderId="1" xfId="0" applyNumberFormat="1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vertical="center" wrapText="1"/>
    </xf>
    <xf numFmtId="0" fontId="70" fillId="3" borderId="1" xfId="0" applyFont="1" applyFill="1" applyBorder="1" applyAlignment="1">
      <alignment horizontal="right" vertical="center"/>
    </xf>
    <xf numFmtId="0" fontId="71" fillId="3" borderId="1" xfId="0" applyFont="1" applyFill="1" applyBorder="1" applyAlignment="1">
      <alignment horizontal="justify" vertical="center" wrapText="1"/>
    </xf>
    <xf numFmtId="0" fontId="72" fillId="3" borderId="1" xfId="0" applyFont="1" applyFill="1" applyBorder="1" applyAlignment="1">
      <alignment horizontal="right" vertical="center" wrapText="1"/>
    </xf>
    <xf numFmtId="0" fontId="73" fillId="3" borderId="1" xfId="0" applyFont="1" applyFill="1" applyBorder="1" applyAlignment="1">
      <alignment horizontal="justify" vertical="center" wrapText="1"/>
    </xf>
    <xf numFmtId="0" fontId="74" fillId="3" borderId="1" xfId="0" applyFont="1" applyFill="1" applyBorder="1" applyAlignment="1">
      <alignment horizontal="justify" vertical="center" wrapText="1"/>
    </xf>
    <xf numFmtId="164" fontId="57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40" fillId="3" borderId="0" xfId="0" applyFont="1" applyFill="1" applyAlignment="1">
      <alignment horizontal="right" vertical="center"/>
    </xf>
    <xf numFmtId="0" fontId="27" fillId="3" borderId="0" xfId="0" applyFont="1" applyFill="1" applyAlignment="1"/>
    <xf numFmtId="164" fontId="11" fillId="3" borderId="0" xfId="0" applyNumberFormat="1" applyFont="1" applyFill="1" applyAlignment="1">
      <alignment horizontal="center"/>
    </xf>
    <xf numFmtId="0" fontId="11" fillId="3" borderId="0" xfId="0" applyFont="1" applyFill="1"/>
    <xf numFmtId="164" fontId="31" fillId="3" borderId="0" xfId="0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wrapText="1"/>
    </xf>
    <xf numFmtId="0" fontId="37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53" fillId="2" borderId="1" xfId="1" applyNumberFormat="1" applyFont="1" applyFill="1" applyBorder="1" applyAlignment="1">
      <alignment horizontal="center" vertical="center"/>
    </xf>
    <xf numFmtId="164" fontId="51" fillId="2" borderId="1" xfId="1" applyNumberFormat="1" applyFont="1" applyFill="1" applyBorder="1" applyAlignment="1">
      <alignment horizontal="center" vertical="center"/>
    </xf>
    <xf numFmtId="166" fontId="78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0" fillId="0" borderId="1" xfId="0" applyFont="1" applyFill="1" applyBorder="1" applyAlignment="1">
      <alignment horizontal="right" vertical="center"/>
    </xf>
    <xf numFmtId="0" fontId="50" fillId="0" borderId="5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/>
    </xf>
    <xf numFmtId="0" fontId="54" fillId="0" borderId="5" xfId="0" applyFont="1" applyFill="1" applyBorder="1" applyAlignment="1">
      <alignment horizontal="right" vertical="center"/>
    </xf>
    <xf numFmtId="49" fontId="25" fillId="3" borderId="1" xfId="0" applyNumberFormat="1" applyFont="1" applyFill="1" applyBorder="1" applyAlignment="1">
      <alignment horizontal="center" wrapText="1"/>
    </xf>
    <xf numFmtId="164" fontId="58" fillId="3" borderId="1" xfId="1" applyNumberFormat="1" applyFont="1" applyFill="1" applyBorder="1" applyAlignment="1">
      <alignment horizontal="center" vertical="center"/>
    </xf>
    <xf numFmtId="49" fontId="53" fillId="3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wrapText="1"/>
    </xf>
    <xf numFmtId="164" fontId="17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79" fillId="0" borderId="0" xfId="0" applyFont="1"/>
    <xf numFmtId="0" fontId="10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3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49" fontId="66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75" fillId="2" borderId="1" xfId="0" applyFont="1" applyFill="1" applyBorder="1" applyAlignment="1">
      <alignment horizontal="right" vertical="center" wrapText="1"/>
    </xf>
    <xf numFmtId="0" fontId="74" fillId="2" borderId="1" xfId="0" applyFont="1" applyFill="1" applyBorder="1" applyAlignment="1">
      <alignment vertical="center" wrapText="1"/>
    </xf>
    <xf numFmtId="164" fontId="56" fillId="2" borderId="1" xfId="1" applyNumberFormat="1" applyFont="1" applyFill="1" applyBorder="1" applyAlignment="1">
      <alignment horizontal="center" vertical="center"/>
    </xf>
    <xf numFmtId="0" fontId="74" fillId="2" borderId="1" xfId="0" applyNumberFormat="1" applyFont="1" applyFill="1" applyBorder="1" applyAlignment="1">
      <alignment vertical="center" wrapText="1"/>
    </xf>
    <xf numFmtId="0" fontId="74" fillId="2" borderId="1" xfId="0" applyNumberFormat="1" applyFont="1" applyFill="1" applyBorder="1" applyAlignment="1">
      <alignment wrapText="1"/>
    </xf>
    <xf numFmtId="0" fontId="40" fillId="2" borderId="1" xfId="0" applyFont="1" applyFill="1" applyBorder="1" applyAlignment="1">
      <alignment horizontal="right" vertical="center" wrapText="1"/>
    </xf>
    <xf numFmtId="0" fontId="27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1" xfId="0" quotePrefix="1" applyFont="1" applyFill="1" applyBorder="1" applyAlignment="1">
      <alignment vertical="center" wrapText="1"/>
    </xf>
    <xf numFmtId="0" fontId="74" fillId="2" borderId="1" xfId="0" quotePrefix="1" applyFont="1" applyFill="1" applyBorder="1" applyAlignment="1">
      <alignment wrapText="1"/>
    </xf>
    <xf numFmtId="0" fontId="4" fillId="2" borderId="1" xfId="0" quotePrefix="1" applyFont="1" applyFill="1" applyBorder="1" applyAlignment="1">
      <alignment wrapText="1"/>
    </xf>
    <xf numFmtId="0" fontId="27" fillId="2" borderId="1" xfId="0" applyFont="1" applyFill="1" applyBorder="1" applyAlignment="1">
      <alignment vertical="top" wrapText="1"/>
    </xf>
    <xf numFmtId="49" fontId="38" fillId="2" borderId="1" xfId="0" applyNumberFormat="1" applyFont="1" applyFill="1" applyBorder="1" applyAlignment="1">
      <alignment horizontal="right" vertical="center" wrapText="1"/>
    </xf>
    <xf numFmtId="44" fontId="27" fillId="2" borderId="1" xfId="2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justify" wrapText="1"/>
    </xf>
    <xf numFmtId="2" fontId="38" fillId="2" borderId="1" xfId="0" applyNumberFormat="1" applyFont="1" applyFill="1" applyBorder="1" applyAlignment="1">
      <alignment horizontal="righ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43" fontId="0" fillId="0" borderId="0" xfId="0" applyNumberFormat="1"/>
    <xf numFmtId="43" fontId="80" fillId="0" borderId="0" xfId="1" applyFont="1"/>
    <xf numFmtId="167" fontId="51" fillId="2" borderId="1" xfId="1" applyNumberFormat="1" applyFont="1" applyFill="1" applyBorder="1" applyAlignment="1">
      <alignment horizontal="center" vertical="center"/>
    </xf>
    <xf numFmtId="164" fontId="81" fillId="2" borderId="1" xfId="1" applyNumberFormat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167" fontId="5" fillId="5" borderId="1" xfId="1" applyNumberFormat="1" applyFont="1" applyFill="1" applyBorder="1" applyAlignment="1">
      <alignment horizontal="center" vertical="center"/>
    </xf>
    <xf numFmtId="0" fontId="14" fillId="0" borderId="0" xfId="0" applyFont="1"/>
    <xf numFmtId="0" fontId="35" fillId="0" borderId="0" xfId="0" applyFont="1"/>
    <xf numFmtId="43" fontId="82" fillId="0" borderId="0" xfId="1" applyFont="1"/>
    <xf numFmtId="0" fontId="2" fillId="0" borderId="1" xfId="0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53" fillId="0" borderId="1" xfId="1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64" fontId="53" fillId="0" borderId="1" xfId="0" applyNumberFormat="1" applyFont="1" applyFill="1" applyBorder="1" applyAlignment="1">
      <alignment horizontal="center" vertical="center"/>
    </xf>
    <xf numFmtId="164" fontId="5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164" fontId="53" fillId="0" borderId="1" xfId="1" applyNumberFormat="1" applyFont="1" applyFill="1" applyBorder="1" applyAlignment="1">
      <alignment horizontal="center" vertical="center" wrapText="1"/>
    </xf>
    <xf numFmtId="164" fontId="51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8" fillId="0" borderId="1" xfId="0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164" fontId="56" fillId="0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justify" vertical="center" wrapText="1"/>
    </xf>
    <xf numFmtId="0" fontId="34" fillId="0" borderId="1" xfId="0" applyFont="1" applyFill="1" applyBorder="1" applyAlignment="1">
      <alignment horizontal="justify" vertical="center" wrapText="1"/>
    </xf>
    <xf numFmtId="167" fontId="5" fillId="0" borderId="1" xfId="1" applyNumberFormat="1" applyFont="1" applyFill="1" applyBorder="1" applyAlignment="1">
      <alignment horizontal="center" vertical="center"/>
    </xf>
    <xf numFmtId="167" fontId="51" fillId="3" borderId="1" xfId="1" applyNumberFormat="1" applyFont="1" applyFill="1" applyBorder="1" applyAlignment="1">
      <alignment horizontal="center" vertical="center"/>
    </xf>
    <xf numFmtId="165" fontId="81" fillId="2" borderId="1" xfId="1" applyNumberFormat="1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horizontal="right" vertical="center"/>
    </xf>
    <xf numFmtId="168" fontId="51" fillId="2" borderId="1" xfId="1" applyNumberFormat="1" applyFont="1" applyFill="1" applyBorder="1" applyAlignment="1">
      <alignment horizontal="center" vertical="center"/>
    </xf>
    <xf numFmtId="1" fontId="51" fillId="2" borderId="1" xfId="1" applyNumberFormat="1" applyFont="1" applyFill="1" applyBorder="1" applyAlignment="1">
      <alignment horizontal="center" vertical="center"/>
    </xf>
    <xf numFmtId="165" fontId="51" fillId="2" borderId="1" xfId="1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170" fontId="51" fillId="2" borderId="1" xfId="1" applyNumberFormat="1" applyFont="1" applyFill="1" applyBorder="1" applyAlignment="1">
      <alignment horizontal="center" vertical="center"/>
    </xf>
    <xf numFmtId="170" fontId="5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50" fillId="2" borderId="1" xfId="0" applyFont="1" applyFill="1" applyBorder="1" applyAlignment="1">
      <alignment horizontal="right" vertical="center"/>
    </xf>
    <xf numFmtId="0" fontId="50" fillId="2" borderId="5" xfId="0" applyFont="1" applyFill="1" applyBorder="1" applyAlignment="1">
      <alignment horizontal="right" vertical="center"/>
    </xf>
    <xf numFmtId="0" fontId="0" fillId="2" borderId="0" xfId="0" applyFill="1"/>
    <xf numFmtId="0" fontId="14" fillId="2" borderId="0" xfId="0" applyFont="1" applyFill="1"/>
    <xf numFmtId="169" fontId="5" fillId="2" borderId="1" xfId="1" applyNumberFormat="1" applyFont="1" applyFill="1" applyBorder="1" applyAlignment="1">
      <alignment horizontal="center" vertical="center"/>
    </xf>
    <xf numFmtId="170" fontId="51" fillId="3" borderId="1" xfId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/>
    </xf>
    <xf numFmtId="0" fontId="84" fillId="0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0" fontId="35" fillId="0" borderId="0" xfId="0" applyFont="1" applyFill="1"/>
    <xf numFmtId="164" fontId="9" fillId="3" borderId="1" xfId="1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0" fontId="29" fillId="0" borderId="0" xfId="0" applyFont="1"/>
    <xf numFmtId="170" fontId="5" fillId="0" borderId="1" xfId="1" applyNumberFormat="1" applyFont="1" applyFill="1" applyBorder="1" applyAlignment="1">
      <alignment horizontal="center" vertical="center"/>
    </xf>
    <xf numFmtId="169" fontId="51" fillId="2" borderId="1" xfId="1" applyNumberFormat="1" applyFont="1" applyFill="1" applyBorder="1" applyAlignment="1">
      <alignment horizontal="center" vertical="center"/>
    </xf>
    <xf numFmtId="170" fontId="51" fillId="0" borderId="1" xfId="1" applyNumberFormat="1" applyFont="1" applyFill="1" applyBorder="1" applyAlignment="1">
      <alignment horizontal="center" vertical="center"/>
    </xf>
    <xf numFmtId="0" fontId="53" fillId="3" borderId="0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right" vertical="center" wrapText="1"/>
    </xf>
    <xf numFmtId="0" fontId="86" fillId="3" borderId="1" xfId="0" applyFont="1" applyFill="1" applyBorder="1" applyAlignment="1">
      <alignment horizontal="right" vertical="center"/>
    </xf>
    <xf numFmtId="0" fontId="86" fillId="3" borderId="5" xfId="0" applyFont="1" applyFill="1" applyBorder="1" applyAlignment="1">
      <alignment horizontal="right" vertical="center"/>
    </xf>
    <xf numFmtId="0" fontId="66" fillId="3" borderId="1" xfId="0" applyFont="1" applyFill="1" applyBorder="1" applyAlignment="1">
      <alignment horizontal="right" vertical="center" wrapText="1"/>
    </xf>
    <xf numFmtId="0" fontId="86" fillId="3" borderId="4" xfId="0" applyFont="1" applyFill="1" applyBorder="1" applyAlignment="1">
      <alignment horizontal="right" vertical="center"/>
    </xf>
    <xf numFmtId="0" fontId="86" fillId="3" borderId="7" xfId="0" applyFont="1" applyFill="1" applyBorder="1" applyAlignment="1">
      <alignment horizontal="right" vertical="center"/>
    </xf>
    <xf numFmtId="0" fontId="87" fillId="0" borderId="0" xfId="0" applyFont="1" applyFill="1" applyAlignment="1">
      <alignment horizontal="center" vertical="center"/>
    </xf>
    <xf numFmtId="0" fontId="53" fillId="3" borderId="0" xfId="0" applyFont="1" applyFill="1" applyBorder="1" applyAlignment="1">
      <alignment horizontal="center" vertical="center" wrapText="1"/>
    </xf>
    <xf numFmtId="0" fontId="86" fillId="3" borderId="3" xfId="0" applyFont="1" applyFill="1" applyBorder="1" applyAlignment="1">
      <alignment horizontal="right" vertical="center"/>
    </xf>
    <xf numFmtId="0" fontId="86" fillId="3" borderId="9" xfId="0" applyFont="1" applyFill="1" applyBorder="1" applyAlignment="1">
      <alignment horizontal="right" vertical="center"/>
    </xf>
    <xf numFmtId="0" fontId="86" fillId="3" borderId="0" xfId="0" applyFont="1" applyFill="1" applyBorder="1" applyAlignment="1">
      <alignment horizontal="right" vertical="center"/>
    </xf>
    <xf numFmtId="0" fontId="87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4" fillId="0" borderId="0" xfId="0" applyFont="1" applyFill="1" applyBorder="1"/>
    <xf numFmtId="0" fontId="5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0" fontId="89" fillId="0" borderId="0" xfId="0" applyFont="1" applyFill="1" applyBorder="1" applyAlignment="1">
      <alignment horizontal="right"/>
    </xf>
    <xf numFmtId="164" fontId="85" fillId="2" borderId="1" xfId="1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 wrapText="1"/>
    </xf>
    <xf numFmtId="0" fontId="86" fillId="5" borderId="1" xfId="0" applyFont="1" applyFill="1" applyBorder="1" applyAlignment="1">
      <alignment horizontal="right" vertical="center"/>
    </xf>
    <xf numFmtId="0" fontId="86" fillId="5" borderId="5" xfId="0" applyFont="1" applyFill="1" applyBorder="1" applyAlignment="1">
      <alignment horizontal="right" vertical="center"/>
    </xf>
    <xf numFmtId="49" fontId="66" fillId="5" borderId="1" xfId="0" applyNumberFormat="1" applyFont="1" applyFill="1" applyBorder="1" applyAlignment="1">
      <alignment horizontal="right" vertical="center" wrapText="1"/>
    </xf>
    <xf numFmtId="0" fontId="87" fillId="5" borderId="0" xfId="0" applyFont="1" applyFill="1" applyAlignment="1">
      <alignment horizontal="center" vertical="center"/>
    </xf>
    <xf numFmtId="0" fontId="11" fillId="5" borderId="0" xfId="0" applyFont="1" applyFill="1"/>
    <xf numFmtId="167" fontId="53" fillId="3" borderId="1" xfId="1" applyNumberFormat="1" applyFont="1" applyFill="1" applyBorder="1" applyAlignment="1">
      <alignment horizontal="center" vertical="center"/>
    </xf>
    <xf numFmtId="170" fontId="53" fillId="3" borderId="1" xfId="1" applyNumberFormat="1" applyFont="1" applyFill="1" applyBorder="1" applyAlignment="1">
      <alignment horizontal="center" vertical="center"/>
    </xf>
    <xf numFmtId="49" fontId="66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4" fontId="6" fillId="3" borderId="1" xfId="1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left" vertical="center"/>
    </xf>
    <xf numFmtId="49" fontId="53" fillId="3" borderId="5" xfId="0" applyNumberFormat="1" applyFont="1" applyFill="1" applyBorder="1" applyAlignment="1">
      <alignment horizontal="center" wrapText="1"/>
    </xf>
    <xf numFmtId="49" fontId="53" fillId="3" borderId="12" xfId="0" applyNumberFormat="1" applyFont="1" applyFill="1" applyBorder="1" applyAlignment="1">
      <alignment horizontal="center" wrapText="1"/>
    </xf>
    <xf numFmtId="49" fontId="53" fillId="3" borderId="2" xfId="0" applyNumberFormat="1" applyFont="1" applyFill="1" applyBorder="1" applyAlignment="1">
      <alignment horizontal="center" wrapText="1"/>
    </xf>
    <xf numFmtId="164" fontId="31" fillId="3" borderId="0" xfId="0" applyNumberFormat="1" applyFont="1" applyFill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4" fontId="88" fillId="0" borderId="0" xfId="0" applyNumberFormat="1" applyFont="1" applyFill="1" applyAlignment="1">
      <alignment horizontal="right"/>
    </xf>
    <xf numFmtId="0" fontId="53" fillId="0" borderId="0" xfId="0" applyFont="1" applyFill="1" applyBorder="1" applyAlignment="1">
      <alignment horizontal="center" vertical="center" wrapText="1"/>
    </xf>
    <xf numFmtId="0" fontId="53" fillId="3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top" wrapText="1"/>
    </xf>
  </cellXfs>
  <cellStyles count="13">
    <cellStyle name="Данные таблицы" xfId="4"/>
    <cellStyle name="Денежный" xfId="2" builtinId="4"/>
    <cellStyle name="Заголовок таблицы" xfId="5"/>
    <cellStyle name="Значение параметра" xfId="6"/>
    <cellStyle name="Итоговая строка" xfId="7"/>
    <cellStyle name="Название документа" xfId="8"/>
    <cellStyle name="Название параметра" xfId="9"/>
    <cellStyle name="Обычный" xfId="0" builtinId="0"/>
    <cellStyle name="Обычный 2" xfId="3"/>
    <cellStyle name="Обычный 3" xfId="11"/>
    <cellStyle name="Подписи под подписями" xfId="10"/>
    <cellStyle name="Финансовый" xfId="1" builtinId="3"/>
    <cellStyle name="Финансовый 2" xfId="12"/>
  </cellStyles>
  <dxfs count="0"/>
  <tableStyles count="0" defaultTableStyle="TableStyleMedium2" defaultPivotStyle="PivotStyleMedium9"/>
  <colors>
    <mruColors>
      <color rgb="FFA3A3A3"/>
      <color rgb="FFFF6699"/>
      <color rgb="FFD4CAE0"/>
      <color rgb="FFB6B1F9"/>
      <color rgb="FF69FFFF"/>
      <color rgb="FFD8CFE3"/>
      <color rgb="FFFF93B7"/>
      <color rgb="FFBBD46A"/>
      <color rgb="FF0FB158"/>
      <color rgb="FFF8A9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352"/>
  <sheetViews>
    <sheetView tabSelected="1" view="pageBreakPreview" topLeftCell="D316" zoomScale="71" zoomScaleNormal="77" zoomScaleSheetLayoutView="71" workbookViewId="0">
      <selection activeCell="AK350" sqref="AK350"/>
    </sheetView>
  </sheetViews>
  <sheetFormatPr defaultRowHeight="18.75" x14ac:dyDescent="0.3"/>
  <cols>
    <col min="1" max="1" width="5.42578125" style="9" hidden="1" customWidth="1"/>
    <col min="2" max="2" width="5" style="66" hidden="1" customWidth="1"/>
    <col min="3" max="3" width="6.85546875" style="66" hidden="1" customWidth="1"/>
    <col min="4" max="4" width="27.42578125" style="10" customWidth="1"/>
    <col min="5" max="5" width="72.140625" style="11" customWidth="1"/>
    <col min="6" max="6" width="20.7109375" style="58" hidden="1" customWidth="1"/>
    <col min="7" max="7" width="18.7109375" style="58" hidden="1" customWidth="1"/>
    <col min="8" max="8" width="22.7109375" style="58" hidden="1" customWidth="1"/>
    <col min="9" max="9" width="21.85546875" hidden="1" customWidth="1"/>
    <col min="10" max="10" width="18.85546875" hidden="1" customWidth="1"/>
    <col min="11" max="11" width="20.85546875" hidden="1" customWidth="1"/>
    <col min="12" max="12" width="21.5703125" hidden="1" customWidth="1"/>
    <col min="13" max="13" width="23.42578125" hidden="1" customWidth="1"/>
    <col min="14" max="14" width="23.140625" hidden="1" customWidth="1"/>
    <col min="15" max="15" width="20" hidden="1" customWidth="1"/>
    <col min="16" max="16" width="21" hidden="1" customWidth="1"/>
    <col min="17" max="17" width="20.7109375" hidden="1" customWidth="1"/>
    <col min="18" max="18" width="20" hidden="1" customWidth="1"/>
    <col min="19" max="19" width="21.5703125" hidden="1" customWidth="1"/>
    <col min="20" max="20" width="24.5703125" hidden="1" customWidth="1"/>
    <col min="21" max="21" width="19.140625" hidden="1" customWidth="1"/>
    <col min="22" max="22" width="19.5703125" hidden="1" customWidth="1"/>
    <col min="23" max="23" width="16" hidden="1" customWidth="1"/>
    <col min="24" max="24" width="24" hidden="1" customWidth="1"/>
    <col min="25" max="25" width="20.5703125" hidden="1" customWidth="1"/>
    <col min="26" max="26" width="23" hidden="1" customWidth="1"/>
    <col min="27" max="27" width="22.42578125" hidden="1" customWidth="1"/>
    <col min="28" max="28" width="17.42578125" hidden="1" customWidth="1"/>
    <col min="29" max="29" width="16.140625" hidden="1" customWidth="1"/>
    <col min="30" max="30" width="20.7109375" style="223" hidden="1" customWidth="1"/>
    <col min="31" max="31" width="20.42578125" style="223" hidden="1" customWidth="1"/>
    <col min="32" max="32" width="22.42578125" style="223" hidden="1" customWidth="1"/>
    <col min="33" max="33" width="21.85546875" style="223" hidden="1" customWidth="1"/>
    <col min="34" max="34" width="21.140625" style="223" hidden="1" customWidth="1"/>
    <col min="35" max="35" width="22.5703125" style="223" hidden="1" customWidth="1"/>
    <col min="36" max="36" width="28.42578125" style="223" customWidth="1"/>
    <col min="37" max="37" width="27.42578125" style="223" customWidth="1"/>
    <col min="38" max="38" width="27.7109375" style="223" customWidth="1"/>
    <col min="39" max="39" width="26.85546875" customWidth="1"/>
  </cols>
  <sheetData>
    <row r="1" spans="1:38" ht="34.5" hidden="1" customHeight="1" x14ac:dyDescent="0.3">
      <c r="D1" s="152"/>
      <c r="E1" s="153"/>
      <c r="F1" s="154"/>
      <c r="G1" s="327" t="s">
        <v>562</v>
      </c>
      <c r="H1" s="327"/>
      <c r="I1" s="155"/>
      <c r="J1" s="155"/>
      <c r="K1" s="155"/>
      <c r="L1" s="155"/>
      <c r="M1" s="327" t="s">
        <v>562</v>
      </c>
      <c r="N1" s="327"/>
      <c r="O1" s="151"/>
      <c r="P1" s="151"/>
      <c r="Q1" s="151"/>
      <c r="R1" s="151"/>
      <c r="S1" s="151"/>
      <c r="T1" s="151"/>
    </row>
    <row r="2" spans="1:38" ht="20.25" hidden="1" customHeight="1" x14ac:dyDescent="0.3">
      <c r="D2" s="152"/>
      <c r="E2" s="327" t="s">
        <v>563</v>
      </c>
      <c r="F2" s="327"/>
      <c r="G2" s="327"/>
      <c r="H2" s="327"/>
      <c r="I2" s="327"/>
      <c r="J2" s="327"/>
      <c r="K2" s="327"/>
      <c r="L2" s="327"/>
      <c r="M2" s="327"/>
      <c r="N2" s="327"/>
      <c r="O2" s="151"/>
      <c r="P2" s="151"/>
      <c r="Q2" s="151"/>
      <c r="R2" s="151"/>
      <c r="S2" s="151"/>
      <c r="T2" s="151"/>
    </row>
    <row r="3" spans="1:38" ht="22.5" hidden="1" customHeight="1" x14ac:dyDescent="0.3">
      <c r="D3" s="152"/>
      <c r="E3" s="327"/>
      <c r="F3" s="327"/>
      <c r="G3" s="327"/>
      <c r="H3" s="327"/>
      <c r="I3" s="327" t="s">
        <v>564</v>
      </c>
      <c r="J3" s="327"/>
      <c r="K3" s="327"/>
      <c r="L3" s="327"/>
      <c r="M3" s="327"/>
      <c r="N3" s="327"/>
      <c r="O3" s="151"/>
      <c r="P3" s="151"/>
      <c r="Q3" s="151"/>
      <c r="R3" s="151"/>
      <c r="S3" s="151"/>
      <c r="T3" s="151"/>
    </row>
    <row r="4" spans="1:38" hidden="1" x14ac:dyDescent="0.3">
      <c r="A4" s="49"/>
      <c r="B4" s="68"/>
      <c r="C4" s="68"/>
      <c r="D4" s="152"/>
      <c r="E4" s="153"/>
      <c r="F4" s="154"/>
      <c r="G4" s="156"/>
      <c r="H4" s="156"/>
      <c r="I4" s="155"/>
      <c r="J4" s="155"/>
      <c r="K4" s="155"/>
      <c r="L4" s="155"/>
      <c r="M4" s="155"/>
      <c r="N4" s="155"/>
      <c r="O4" s="151"/>
      <c r="P4" s="151"/>
      <c r="Q4" s="151"/>
      <c r="R4" s="151"/>
      <c r="S4" s="151"/>
      <c r="T4" s="151"/>
    </row>
    <row r="5" spans="1:38" ht="54" hidden="1" customHeight="1" x14ac:dyDescent="0.25">
      <c r="A5" s="49"/>
      <c r="B5" s="68"/>
      <c r="C5" s="68"/>
      <c r="D5" s="332" t="s">
        <v>560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151"/>
      <c r="P5" s="151"/>
      <c r="Q5" s="151"/>
      <c r="R5" s="151"/>
      <c r="S5" s="151"/>
      <c r="T5" s="151"/>
    </row>
    <row r="6" spans="1:38" ht="20.25" x14ac:dyDescent="0.25">
      <c r="A6" s="49"/>
      <c r="B6" s="68"/>
      <c r="C6" s="68"/>
      <c r="D6" s="304"/>
      <c r="E6" s="304"/>
      <c r="F6" s="296"/>
      <c r="G6" s="296"/>
      <c r="H6" s="296"/>
      <c r="I6" s="296"/>
      <c r="J6" s="296"/>
      <c r="K6" s="296"/>
      <c r="L6" s="296"/>
      <c r="M6" s="296"/>
      <c r="N6" s="296"/>
      <c r="O6" s="151"/>
      <c r="P6" s="151"/>
      <c r="Q6" s="151"/>
      <c r="R6" s="151"/>
      <c r="S6" s="151"/>
      <c r="T6" s="151"/>
      <c r="AL6" s="307" t="s">
        <v>562</v>
      </c>
    </row>
    <row r="7" spans="1:38" ht="20.25" x14ac:dyDescent="0.25">
      <c r="A7" s="49"/>
      <c r="B7" s="68"/>
      <c r="C7" s="68"/>
      <c r="D7" s="301"/>
      <c r="E7" s="301"/>
      <c r="F7" s="288"/>
      <c r="G7" s="288"/>
      <c r="H7" s="288"/>
      <c r="I7" s="288"/>
      <c r="J7" s="288"/>
      <c r="K7" s="288"/>
      <c r="L7" s="288"/>
      <c r="M7" s="288"/>
      <c r="N7" s="288"/>
      <c r="O7" s="151"/>
      <c r="P7" s="151"/>
      <c r="Q7" s="151"/>
      <c r="R7" s="151"/>
      <c r="S7" s="151"/>
      <c r="T7" s="151"/>
      <c r="AJ7" s="320" t="s">
        <v>563</v>
      </c>
      <c r="AK7" s="320"/>
      <c r="AL7" s="320"/>
    </row>
    <row r="8" spans="1:38" ht="20.25" x14ac:dyDescent="0.25">
      <c r="A8" s="49"/>
      <c r="B8" s="68"/>
      <c r="C8" s="68"/>
      <c r="D8" s="301"/>
      <c r="E8" s="301"/>
      <c r="F8" s="288"/>
      <c r="G8" s="288"/>
      <c r="H8" s="288"/>
      <c r="I8" s="288"/>
      <c r="J8" s="288"/>
      <c r="K8" s="288"/>
      <c r="L8" s="288"/>
      <c r="M8" s="288"/>
      <c r="N8" s="288"/>
      <c r="O8" s="151"/>
      <c r="P8" s="151"/>
      <c r="Q8" s="151"/>
      <c r="R8" s="151"/>
      <c r="S8" s="151"/>
      <c r="T8" s="151"/>
      <c r="AL8" s="306" t="s">
        <v>604</v>
      </c>
    </row>
    <row r="9" spans="1:38" ht="12.75" customHeight="1" x14ac:dyDescent="0.25">
      <c r="A9" s="49"/>
      <c r="B9" s="68"/>
      <c r="C9" s="68"/>
      <c r="D9" s="30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</row>
    <row r="10" spans="1:38" ht="20.25" x14ac:dyDescent="0.25">
      <c r="A10" s="49"/>
      <c r="B10" s="68"/>
      <c r="C10" s="68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3"/>
      <c r="AE10" s="303"/>
      <c r="AF10" s="303"/>
      <c r="AG10" s="303"/>
      <c r="AH10" s="303"/>
      <c r="AI10" s="303"/>
      <c r="AJ10" s="303"/>
      <c r="AK10" s="303"/>
      <c r="AL10" s="305" t="s">
        <v>562</v>
      </c>
    </row>
    <row r="11" spans="1:38" ht="20.25" x14ac:dyDescent="0.25">
      <c r="A11" s="49"/>
      <c r="B11" s="68"/>
      <c r="C11" s="68"/>
      <c r="D11" s="301"/>
      <c r="E11" s="330" t="s">
        <v>563</v>
      </c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  <c r="AL11" s="330"/>
    </row>
    <row r="12" spans="1:38" ht="20.25" x14ac:dyDescent="0.25">
      <c r="A12" s="49"/>
      <c r="B12" s="68"/>
      <c r="C12" s="68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3"/>
      <c r="AE12" s="303"/>
      <c r="AF12" s="303"/>
      <c r="AG12" s="303"/>
      <c r="AH12" s="303"/>
      <c r="AI12" s="303"/>
      <c r="AJ12" s="303"/>
      <c r="AK12" s="329" t="s">
        <v>603</v>
      </c>
      <c r="AL12" s="329"/>
    </row>
    <row r="13" spans="1:38" ht="14.25" customHeight="1" x14ac:dyDescent="0.25">
      <c r="A13" s="49"/>
      <c r="B13" s="68"/>
      <c r="C13" s="68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3"/>
      <c r="AE13" s="303"/>
      <c r="AF13" s="303"/>
      <c r="AG13" s="303"/>
      <c r="AH13" s="303"/>
      <c r="AI13" s="303"/>
      <c r="AJ13" s="303"/>
      <c r="AK13" s="328"/>
      <c r="AL13" s="328"/>
    </row>
    <row r="14" spans="1:38" s="3" customFormat="1" ht="63" customHeight="1" x14ac:dyDescent="0.2">
      <c r="A14" s="139"/>
      <c r="B14" s="140"/>
      <c r="C14" s="140"/>
      <c r="D14" s="319" t="s">
        <v>560</v>
      </c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</row>
    <row r="15" spans="1:38" ht="26.25" customHeight="1" x14ac:dyDescent="0.3">
      <c r="A15" s="49"/>
      <c r="B15" s="68"/>
      <c r="C15" s="68"/>
      <c r="D15" s="67"/>
      <c r="E15" s="69"/>
      <c r="F15" s="70"/>
      <c r="G15" s="70"/>
      <c r="H15" s="70"/>
      <c r="N15" s="71"/>
      <c r="Z15" s="141"/>
      <c r="AL15" s="141" t="s">
        <v>561</v>
      </c>
    </row>
    <row r="16" spans="1:38" ht="46.5" customHeight="1" x14ac:dyDescent="0.25">
      <c r="D16" s="322" t="s">
        <v>549</v>
      </c>
      <c r="E16" s="322" t="s">
        <v>550</v>
      </c>
      <c r="F16" s="321" t="s">
        <v>565</v>
      </c>
      <c r="G16" s="321" t="s">
        <v>566</v>
      </c>
      <c r="H16" s="321" t="s">
        <v>567</v>
      </c>
      <c r="I16" s="321" t="s">
        <v>565</v>
      </c>
      <c r="J16" s="321" t="s">
        <v>566</v>
      </c>
      <c r="K16" s="321" t="s">
        <v>567</v>
      </c>
      <c r="L16" s="318" t="s">
        <v>565</v>
      </c>
      <c r="M16" s="318" t="s">
        <v>566</v>
      </c>
      <c r="N16" s="318" t="s">
        <v>567</v>
      </c>
      <c r="O16" s="318" t="s">
        <v>565</v>
      </c>
      <c r="P16" s="318" t="s">
        <v>566</v>
      </c>
      <c r="Q16" s="318" t="s">
        <v>567</v>
      </c>
      <c r="R16" s="318" t="s">
        <v>565</v>
      </c>
      <c r="S16" s="318" t="s">
        <v>566</v>
      </c>
      <c r="T16" s="318" t="s">
        <v>567</v>
      </c>
      <c r="U16" s="318" t="s">
        <v>565</v>
      </c>
      <c r="V16" s="318" t="s">
        <v>566</v>
      </c>
      <c r="W16" s="318" t="s">
        <v>567</v>
      </c>
      <c r="X16" s="318" t="s">
        <v>565</v>
      </c>
      <c r="Y16" s="318" t="s">
        <v>566</v>
      </c>
      <c r="Z16" s="318" t="s">
        <v>567</v>
      </c>
      <c r="AA16" s="318" t="s">
        <v>565</v>
      </c>
      <c r="AB16" s="318" t="s">
        <v>566</v>
      </c>
      <c r="AC16" s="318" t="s">
        <v>567</v>
      </c>
      <c r="AD16" s="318" t="s">
        <v>565</v>
      </c>
      <c r="AE16" s="318" t="s">
        <v>566</v>
      </c>
      <c r="AF16" s="318" t="s">
        <v>567</v>
      </c>
      <c r="AG16" s="318" t="s">
        <v>565</v>
      </c>
      <c r="AH16" s="318" t="s">
        <v>566</v>
      </c>
      <c r="AI16" s="318" t="s">
        <v>567</v>
      </c>
      <c r="AJ16" s="318" t="s">
        <v>565</v>
      </c>
      <c r="AK16" s="318" t="s">
        <v>566</v>
      </c>
      <c r="AL16" s="318" t="s">
        <v>567</v>
      </c>
    </row>
    <row r="17" spans="1:38" s="3" customFormat="1" ht="16.5" customHeight="1" x14ac:dyDescent="0.2">
      <c r="A17" s="12"/>
      <c r="B17" s="72"/>
      <c r="C17" s="73"/>
      <c r="D17" s="322"/>
      <c r="E17" s="322"/>
      <c r="F17" s="321"/>
      <c r="G17" s="321"/>
      <c r="H17" s="321"/>
      <c r="I17" s="321"/>
      <c r="J17" s="321"/>
      <c r="K17" s="321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</row>
    <row r="18" spans="1:38" s="2" customFormat="1" ht="16.5" customHeight="1" x14ac:dyDescent="0.3">
      <c r="A18" s="13"/>
      <c r="B18" s="74"/>
      <c r="C18" s="74"/>
      <c r="D18" s="75" t="s">
        <v>419</v>
      </c>
      <c r="E18" s="75" t="s">
        <v>420</v>
      </c>
      <c r="F18" s="324" t="s">
        <v>578</v>
      </c>
      <c r="G18" s="325"/>
      <c r="H18" s="326"/>
      <c r="I18" s="151"/>
      <c r="J18" s="151"/>
      <c r="K18" s="151"/>
      <c r="L18" s="75" t="s">
        <v>421</v>
      </c>
      <c r="M18" s="75" t="s">
        <v>422</v>
      </c>
      <c r="N18" s="75" t="s">
        <v>423</v>
      </c>
      <c r="O18" s="75" t="s">
        <v>424</v>
      </c>
      <c r="P18" s="75">
        <v>7</v>
      </c>
      <c r="Q18" s="75">
        <v>8</v>
      </c>
      <c r="R18" s="75" t="s">
        <v>421</v>
      </c>
      <c r="S18" s="75" t="s">
        <v>422</v>
      </c>
      <c r="T18" s="75" t="s">
        <v>423</v>
      </c>
      <c r="U18" s="75" t="s">
        <v>424</v>
      </c>
      <c r="V18" s="75">
        <v>7</v>
      </c>
      <c r="W18" s="75">
        <v>8</v>
      </c>
      <c r="X18" s="75" t="s">
        <v>421</v>
      </c>
      <c r="Y18" s="75" t="s">
        <v>422</v>
      </c>
      <c r="Z18" s="75" t="s">
        <v>423</v>
      </c>
      <c r="AA18" s="75"/>
      <c r="AB18" s="75"/>
      <c r="AC18" s="75"/>
      <c r="AD18" s="75"/>
      <c r="AE18" s="75"/>
      <c r="AF18" s="75"/>
      <c r="AG18" s="75"/>
      <c r="AH18" s="75"/>
      <c r="AI18" s="75"/>
      <c r="AJ18" s="75" t="s">
        <v>421</v>
      </c>
      <c r="AK18" s="75" t="s">
        <v>422</v>
      </c>
      <c r="AL18" s="75" t="s">
        <v>423</v>
      </c>
    </row>
    <row r="19" spans="1:38" s="2" customFormat="1" ht="25.5" hidden="1" customHeight="1" x14ac:dyDescent="0.25">
      <c r="A19" s="13"/>
      <c r="B19" s="74"/>
      <c r="C19" s="74"/>
      <c r="D19" s="178"/>
      <c r="E19" s="178"/>
      <c r="F19" s="150" t="s">
        <v>536</v>
      </c>
      <c r="G19" s="150" t="s">
        <v>537</v>
      </c>
      <c r="H19" s="150" t="s">
        <v>538</v>
      </c>
      <c r="I19" s="150" t="s">
        <v>536</v>
      </c>
      <c r="J19" s="150" t="s">
        <v>537</v>
      </c>
      <c r="K19" s="150" t="s">
        <v>538</v>
      </c>
      <c r="L19" s="179" t="s">
        <v>536</v>
      </c>
      <c r="M19" s="179" t="s">
        <v>537</v>
      </c>
      <c r="N19" s="179" t="s">
        <v>538</v>
      </c>
      <c r="O19" s="179" t="s">
        <v>536</v>
      </c>
      <c r="P19" s="179" t="s">
        <v>537</v>
      </c>
      <c r="Q19" s="179" t="s">
        <v>538</v>
      </c>
      <c r="R19" s="179" t="s">
        <v>536</v>
      </c>
      <c r="S19" s="179" t="s">
        <v>537</v>
      </c>
      <c r="T19" s="179" t="s">
        <v>538</v>
      </c>
      <c r="U19" s="179" t="s">
        <v>536</v>
      </c>
      <c r="V19" s="179" t="s">
        <v>537</v>
      </c>
      <c r="W19" s="179" t="s">
        <v>538</v>
      </c>
      <c r="X19" s="179" t="s">
        <v>536</v>
      </c>
      <c r="Y19" s="179" t="s">
        <v>537</v>
      </c>
      <c r="Z19" s="179" t="s">
        <v>538</v>
      </c>
      <c r="AA19" s="179" t="s">
        <v>538</v>
      </c>
      <c r="AB19" s="179" t="s">
        <v>538</v>
      </c>
      <c r="AC19" s="179" t="s">
        <v>538</v>
      </c>
      <c r="AD19" s="281" t="s">
        <v>538</v>
      </c>
      <c r="AE19" s="281" t="s">
        <v>538</v>
      </c>
      <c r="AF19" s="281" t="s">
        <v>538</v>
      </c>
      <c r="AG19" s="281" t="s">
        <v>538</v>
      </c>
      <c r="AH19" s="281" t="s">
        <v>538</v>
      </c>
      <c r="AI19" s="281" t="s">
        <v>538</v>
      </c>
      <c r="AJ19" s="281" t="s">
        <v>538</v>
      </c>
      <c r="AK19" s="281" t="s">
        <v>538</v>
      </c>
      <c r="AL19" s="281" t="s">
        <v>538</v>
      </c>
    </row>
    <row r="20" spans="1:38" s="2" customFormat="1" ht="25.5" hidden="1" customHeight="1" x14ac:dyDescent="0.3">
      <c r="A20" s="13"/>
      <c r="B20" s="74"/>
      <c r="C20" s="74"/>
      <c r="D20" s="178"/>
      <c r="E20" s="180" t="s">
        <v>535</v>
      </c>
      <c r="F20" s="150">
        <f>(F22-F27-F28)/44.04*29.04+F27+(F28/38.26*25.26)</f>
        <v>287183.33095085819</v>
      </c>
      <c r="G20" s="150">
        <f>(G22-G27-G28)/43.75*28.75+G27+(G28/38.01*25.01)</f>
        <v>296852.5885293344</v>
      </c>
      <c r="H20" s="150">
        <f>(H22-H27-H28)/43.39*28.39+H27+(H28/37.7*24.7)</f>
        <v>307525.39486295107</v>
      </c>
      <c r="I20" s="150">
        <f>(I22-I27-I28)/44.04*29.04+I27+(I28/38.26*25.26)</f>
        <v>0</v>
      </c>
      <c r="J20" s="150">
        <f>(J22-J27-J28)/43.75*28.75+J27+(J28/38.01*25.01)</f>
        <v>0</v>
      </c>
      <c r="K20" s="150">
        <f>(K22-K27-K28)/43.39*28.39+K27+(K28/37.7*24.7)</f>
        <v>0</v>
      </c>
      <c r="L20" s="150">
        <f>(L22-L27-L28)/44.04*29.04+L27+(L28/38.26*25.26)</f>
        <v>287183.33095085819</v>
      </c>
      <c r="M20" s="150">
        <f>(M22-M27-M28)/43.75*28.75+M27+(M28/38.01*25.01)</f>
        <v>296852.5885293344</v>
      </c>
      <c r="N20" s="150">
        <f>(N22-N27-N28)/43.39*28.39+N27+(N28/37.7*24.7)</f>
        <v>307525.39486295107</v>
      </c>
      <c r="O20" s="150">
        <f>(O22-O27-O28)/44.04*29.04+O27+(O28/38.26*25.26)</f>
        <v>0</v>
      </c>
      <c r="P20" s="150">
        <f>(P22-P27-P28)/43.75*28.75+P27+(P28/38.01*25.01)</f>
        <v>0</v>
      </c>
      <c r="Q20" s="150">
        <f>(Q22-Q27-Q28)/43.39*28.39+Q27+(Q28/37.7*24.7)</f>
        <v>0</v>
      </c>
      <c r="R20" s="150">
        <f>(R22-R27-R28)/44.04*29.04+R27+(R28/38.26*25.26)</f>
        <v>287183.33095085819</v>
      </c>
      <c r="S20" s="150">
        <f>(S22-S27-S28)/43.75*28.75+S27+(S28/38.01*25.01)</f>
        <v>296852.5885293344</v>
      </c>
      <c r="T20" s="150">
        <f>(T22-T27-T28)/43.39*28.39+T27+(T28/37.7*24.7)</f>
        <v>307525.39486295107</v>
      </c>
      <c r="U20" s="150">
        <f>(U22-U27-U28)/44.04*29.04+U27+(U28/38.26*25.26)</f>
        <v>0</v>
      </c>
      <c r="V20" s="150">
        <f>(V22-V27-V28)/43.75*28.75+V27+(V28/38.01*25.01)</f>
        <v>0</v>
      </c>
      <c r="W20" s="150">
        <f>(W22-W27-W28)/43.39*28.39+W27+(W28/37.7*24.7)</f>
        <v>0</v>
      </c>
      <c r="X20" s="150">
        <f>(X22-X27-X28)/44.04*29.04+X27+(X28/38.26*25.26)</f>
        <v>287183.33095085819</v>
      </c>
      <c r="Y20" s="150">
        <f>(Y22-Y27-Y28)/43.75*28.75+Y27+(Y28/38.01*25.01)</f>
        <v>296852.5885293344</v>
      </c>
      <c r="Z20" s="150">
        <f>(Z22-Z27-Z28)/43.39*28.39+Z27+(Z28/37.7*24.7)</f>
        <v>307525.39486295107</v>
      </c>
      <c r="AA20" s="150">
        <f>(AA22-AA27-AA28)/44.04*29.04+AA27+(AA28/38.26*25.26)</f>
        <v>-5508.1384119270024</v>
      </c>
      <c r="AB20" s="150">
        <f>(AB22-AB27-AB28)/43.75*28.75+AB27+(AB28/38.01*25.01)</f>
        <v>0</v>
      </c>
      <c r="AC20" s="150">
        <f>(AC22-AC27-AC28)/43.39*28.39+AC27+(AC28/37.7*24.7)</f>
        <v>0</v>
      </c>
      <c r="AD20" s="281">
        <f>(AD22-AD27-AD28)/44.04*29.04+AD27+(AD28/38.26*25.26)</f>
        <v>281675.19253893127</v>
      </c>
      <c r="AE20" s="281">
        <f>(AE22-AE27-AE28)/43.75*28.75+AE27+(AE28/38.01*25.01)</f>
        <v>296852.5885293344</v>
      </c>
      <c r="AF20" s="281">
        <f>(AF22-AF27-AF28)/43.39*28.39+AF27+(AF28/37.7*24.7)</f>
        <v>307525.39486295107</v>
      </c>
      <c r="AG20" s="281">
        <f>(AG22-AG27-AG28)/44.04*29.04+AG27+(AG28/38.26*25.26)</f>
        <v>13204.391008886569</v>
      </c>
      <c r="AH20" s="281">
        <f>(AH22-AH27-AH28)/43.75*28.75+AH27+(AH28/38.01*25.01)</f>
        <v>0</v>
      </c>
      <c r="AI20" s="281">
        <f>(AI22-AI27-AI28)/43.39*28.39+AI27+(AI28/37.7*24.7)</f>
        <v>0</v>
      </c>
      <c r="AJ20" s="281">
        <f>(AJ22-AJ27-AJ28)/44.04*29.04+AJ27+(AJ28/38.26*25.26)</f>
        <v>294879.58354781783</v>
      </c>
      <c r="AK20" s="281">
        <f>(AK22-AK27-AK28)/43.75*28.75+AK27+(AK28/38.01*25.01)</f>
        <v>296852.5885293344</v>
      </c>
      <c r="AL20" s="281">
        <f>(AL22-AL27-AL28)/43.39*28.39+AL27+(AL28/37.7*24.7)</f>
        <v>307525.39486295107</v>
      </c>
    </row>
    <row r="21" spans="1:38" s="80" customFormat="1" ht="22.5" customHeight="1" x14ac:dyDescent="0.25">
      <c r="A21" s="175"/>
      <c r="B21" s="176"/>
      <c r="C21" s="177"/>
      <c r="D21" s="78"/>
      <c r="E21" s="226" t="s">
        <v>224</v>
      </c>
      <c r="F21" s="227">
        <f>F22+F29+F39+F52+F63</f>
        <v>581154</v>
      </c>
      <c r="G21" s="227">
        <f>G22+G29+G39+G52+G63</f>
        <v>602441</v>
      </c>
      <c r="H21" s="227">
        <f>H22+H29+H39+H52+H63</f>
        <v>625547</v>
      </c>
      <c r="I21" s="227">
        <f t="shared" ref="I21:Z21" si="0">I22+I29+I39+I52+I63</f>
        <v>0</v>
      </c>
      <c r="J21" s="227">
        <f t="shared" si="0"/>
        <v>0</v>
      </c>
      <c r="K21" s="227">
        <f t="shared" si="0"/>
        <v>0</v>
      </c>
      <c r="L21" s="79">
        <f t="shared" si="0"/>
        <v>581154</v>
      </c>
      <c r="M21" s="79">
        <f t="shared" si="0"/>
        <v>602441</v>
      </c>
      <c r="N21" s="79">
        <f t="shared" si="0"/>
        <v>625547</v>
      </c>
      <c r="O21" s="79">
        <f t="shared" si="0"/>
        <v>0</v>
      </c>
      <c r="P21" s="79">
        <f t="shared" si="0"/>
        <v>0</v>
      </c>
      <c r="Q21" s="79">
        <f t="shared" si="0"/>
        <v>0</v>
      </c>
      <c r="R21" s="79">
        <f t="shared" si="0"/>
        <v>581154</v>
      </c>
      <c r="S21" s="79">
        <f t="shared" si="0"/>
        <v>602441</v>
      </c>
      <c r="T21" s="79">
        <f t="shared" si="0"/>
        <v>625547</v>
      </c>
      <c r="U21" s="79">
        <f t="shared" si="0"/>
        <v>0</v>
      </c>
      <c r="V21" s="79">
        <f t="shared" si="0"/>
        <v>0</v>
      </c>
      <c r="W21" s="79">
        <f t="shared" si="0"/>
        <v>0</v>
      </c>
      <c r="X21" s="79">
        <f t="shared" si="0"/>
        <v>581154</v>
      </c>
      <c r="Y21" s="79">
        <f t="shared" si="0"/>
        <v>602441</v>
      </c>
      <c r="Z21" s="79">
        <f t="shared" si="0"/>
        <v>625547</v>
      </c>
      <c r="AA21" s="79">
        <f t="shared" ref="AA21:AF21" si="1">AA22+AA29+AA39+AA52+AA63</f>
        <v>-10227</v>
      </c>
      <c r="AB21" s="79">
        <f t="shared" si="1"/>
        <v>0</v>
      </c>
      <c r="AC21" s="79">
        <f t="shared" si="1"/>
        <v>0</v>
      </c>
      <c r="AD21" s="79">
        <f t="shared" si="1"/>
        <v>570927</v>
      </c>
      <c r="AE21" s="79">
        <f t="shared" si="1"/>
        <v>602441</v>
      </c>
      <c r="AF21" s="79">
        <f t="shared" si="1"/>
        <v>625547</v>
      </c>
      <c r="AG21" s="79">
        <f t="shared" ref="AG21:AL21" si="2">AG22+AG29+AG39+AG52+AG63</f>
        <v>20000</v>
      </c>
      <c r="AH21" s="79">
        <f t="shared" si="2"/>
        <v>0</v>
      </c>
      <c r="AI21" s="79">
        <f t="shared" si="2"/>
        <v>0</v>
      </c>
      <c r="AJ21" s="79">
        <f t="shared" si="2"/>
        <v>590927</v>
      </c>
      <c r="AK21" s="79">
        <f t="shared" si="2"/>
        <v>602441</v>
      </c>
      <c r="AL21" s="79">
        <f t="shared" si="2"/>
        <v>625547</v>
      </c>
    </row>
    <row r="22" spans="1:38" s="2" customFormat="1" ht="25.5" customHeight="1" x14ac:dyDescent="0.3">
      <c r="A22" s="172"/>
      <c r="B22" s="173"/>
      <c r="C22" s="174"/>
      <c r="D22" s="228" t="s">
        <v>0</v>
      </c>
      <c r="E22" s="229" t="s">
        <v>105</v>
      </c>
      <c r="F22" s="227">
        <f>F23</f>
        <v>435139</v>
      </c>
      <c r="G22" s="227">
        <f>G23</f>
        <v>451333</v>
      </c>
      <c r="H22" s="227">
        <f>H23</f>
        <v>469591</v>
      </c>
      <c r="I22" s="227">
        <f t="shared" ref="I22:AL22" si="3">I23</f>
        <v>0</v>
      </c>
      <c r="J22" s="227">
        <f t="shared" si="3"/>
        <v>0</v>
      </c>
      <c r="K22" s="227">
        <f t="shared" si="3"/>
        <v>0</v>
      </c>
      <c r="L22" s="79">
        <f>L23</f>
        <v>435139</v>
      </c>
      <c r="M22" s="79">
        <f t="shared" si="3"/>
        <v>451333</v>
      </c>
      <c r="N22" s="79">
        <f t="shared" si="3"/>
        <v>469591</v>
      </c>
      <c r="O22" s="79">
        <f t="shared" si="3"/>
        <v>0</v>
      </c>
      <c r="P22" s="79">
        <f t="shared" si="3"/>
        <v>0</v>
      </c>
      <c r="Q22" s="79">
        <f t="shared" si="3"/>
        <v>0</v>
      </c>
      <c r="R22" s="79">
        <f>R23</f>
        <v>435139</v>
      </c>
      <c r="S22" s="79">
        <f t="shared" si="3"/>
        <v>451333</v>
      </c>
      <c r="T22" s="79">
        <f t="shared" si="3"/>
        <v>469591</v>
      </c>
      <c r="U22" s="79">
        <f t="shared" si="3"/>
        <v>0</v>
      </c>
      <c r="V22" s="79">
        <f t="shared" si="3"/>
        <v>0</v>
      </c>
      <c r="W22" s="79">
        <f t="shared" si="3"/>
        <v>0</v>
      </c>
      <c r="X22" s="79">
        <f>X23</f>
        <v>435139</v>
      </c>
      <c r="Y22" s="79">
        <f t="shared" si="3"/>
        <v>451333</v>
      </c>
      <c r="Z22" s="79">
        <f t="shared" si="3"/>
        <v>469591</v>
      </c>
      <c r="AA22" s="79">
        <f t="shared" si="3"/>
        <v>-8458</v>
      </c>
      <c r="AB22" s="79">
        <f t="shared" si="3"/>
        <v>0</v>
      </c>
      <c r="AC22" s="79">
        <f t="shared" si="3"/>
        <v>0</v>
      </c>
      <c r="AD22" s="79">
        <f>AD23</f>
        <v>426681</v>
      </c>
      <c r="AE22" s="79">
        <f t="shared" si="3"/>
        <v>451333</v>
      </c>
      <c r="AF22" s="79">
        <f t="shared" si="3"/>
        <v>469591</v>
      </c>
      <c r="AG22" s="79">
        <f t="shared" si="3"/>
        <v>20000</v>
      </c>
      <c r="AH22" s="79">
        <f t="shared" si="3"/>
        <v>0</v>
      </c>
      <c r="AI22" s="79">
        <f t="shared" si="3"/>
        <v>0</v>
      </c>
      <c r="AJ22" s="79">
        <f>AJ23</f>
        <v>446681</v>
      </c>
      <c r="AK22" s="79">
        <f t="shared" si="3"/>
        <v>451333</v>
      </c>
      <c r="AL22" s="79">
        <f t="shared" si="3"/>
        <v>469591</v>
      </c>
    </row>
    <row r="23" spans="1:38" s="2" customFormat="1" ht="21" customHeight="1" x14ac:dyDescent="0.3">
      <c r="A23" s="172"/>
      <c r="B23" s="173"/>
      <c r="C23" s="174"/>
      <c r="D23" s="228" t="s">
        <v>1</v>
      </c>
      <c r="E23" s="230" t="s">
        <v>106</v>
      </c>
      <c r="F23" s="231">
        <f>SUM(F24:F28)</f>
        <v>435139</v>
      </c>
      <c r="G23" s="231">
        <f>SUM(G24:G28)</f>
        <v>451333</v>
      </c>
      <c r="H23" s="231">
        <f>SUM(H24:H28)</f>
        <v>469591</v>
      </c>
      <c r="I23" s="231">
        <f t="shared" ref="I23:Z23" si="4">SUM(I24:I28)</f>
        <v>0</v>
      </c>
      <c r="J23" s="231">
        <f t="shared" si="4"/>
        <v>0</v>
      </c>
      <c r="K23" s="231">
        <f t="shared" si="4"/>
        <v>0</v>
      </c>
      <c r="L23" s="56">
        <f t="shared" si="4"/>
        <v>435139</v>
      </c>
      <c r="M23" s="56">
        <f t="shared" si="4"/>
        <v>451333</v>
      </c>
      <c r="N23" s="56">
        <f t="shared" si="4"/>
        <v>469591</v>
      </c>
      <c r="O23" s="56">
        <f t="shared" si="4"/>
        <v>0</v>
      </c>
      <c r="P23" s="56">
        <f t="shared" si="4"/>
        <v>0</v>
      </c>
      <c r="Q23" s="56">
        <f t="shared" si="4"/>
        <v>0</v>
      </c>
      <c r="R23" s="56">
        <f t="shared" si="4"/>
        <v>435139</v>
      </c>
      <c r="S23" s="56">
        <f t="shared" si="4"/>
        <v>451333</v>
      </c>
      <c r="T23" s="56">
        <f t="shared" si="4"/>
        <v>469591</v>
      </c>
      <c r="U23" s="56">
        <f t="shared" si="4"/>
        <v>0</v>
      </c>
      <c r="V23" s="56">
        <f t="shared" si="4"/>
        <v>0</v>
      </c>
      <c r="W23" s="56">
        <f t="shared" si="4"/>
        <v>0</v>
      </c>
      <c r="X23" s="56">
        <f t="shared" si="4"/>
        <v>435139</v>
      </c>
      <c r="Y23" s="56">
        <f t="shared" si="4"/>
        <v>451333</v>
      </c>
      <c r="Z23" s="56">
        <f t="shared" si="4"/>
        <v>469591</v>
      </c>
      <c r="AA23" s="56">
        <f t="shared" ref="AA23:AF23" si="5">SUM(AA24:AA28)</f>
        <v>-8458</v>
      </c>
      <c r="AB23" s="56">
        <f t="shared" si="5"/>
        <v>0</v>
      </c>
      <c r="AC23" s="56">
        <f t="shared" si="5"/>
        <v>0</v>
      </c>
      <c r="AD23" s="56">
        <f t="shared" si="5"/>
        <v>426681</v>
      </c>
      <c r="AE23" s="56">
        <f t="shared" si="5"/>
        <v>451333</v>
      </c>
      <c r="AF23" s="56">
        <f t="shared" si="5"/>
        <v>469591</v>
      </c>
      <c r="AG23" s="56">
        <f t="shared" ref="AG23:AL23" si="6">SUM(AG24:AG28)</f>
        <v>20000</v>
      </c>
      <c r="AH23" s="56">
        <f t="shared" si="6"/>
        <v>0</v>
      </c>
      <c r="AI23" s="56">
        <f t="shared" si="6"/>
        <v>0</v>
      </c>
      <c r="AJ23" s="56">
        <f t="shared" si="6"/>
        <v>446681</v>
      </c>
      <c r="AK23" s="56">
        <f t="shared" si="6"/>
        <v>451333</v>
      </c>
      <c r="AL23" s="56">
        <f t="shared" si="6"/>
        <v>469591</v>
      </c>
    </row>
    <row r="24" spans="1:38" s="2" customFormat="1" ht="103.5" customHeight="1" x14ac:dyDescent="0.25">
      <c r="A24" s="12">
        <v>182</v>
      </c>
      <c r="B24" s="72"/>
      <c r="C24" s="73"/>
      <c r="D24" s="232" t="s">
        <v>2</v>
      </c>
      <c r="E24" s="233" t="s">
        <v>225</v>
      </c>
      <c r="F24" s="231">
        <v>402145</v>
      </c>
      <c r="G24" s="231">
        <v>417115</v>
      </c>
      <c r="H24" s="231">
        <v>433995</v>
      </c>
      <c r="I24" s="231"/>
      <c r="J24" s="231"/>
      <c r="K24" s="231"/>
      <c r="L24" s="56">
        <f t="shared" ref="L24:N83" si="7">F24+I24</f>
        <v>402145</v>
      </c>
      <c r="M24" s="56">
        <f t="shared" si="7"/>
        <v>417115</v>
      </c>
      <c r="N24" s="56">
        <f t="shared" si="7"/>
        <v>433995</v>
      </c>
      <c r="O24" s="56"/>
      <c r="P24" s="56"/>
      <c r="Q24" s="56"/>
      <c r="R24" s="56">
        <f t="shared" ref="R24:T28" si="8">L24+O24</f>
        <v>402145</v>
      </c>
      <c r="S24" s="56">
        <f t="shared" si="8"/>
        <v>417115</v>
      </c>
      <c r="T24" s="56">
        <f t="shared" si="8"/>
        <v>433995</v>
      </c>
      <c r="U24" s="56"/>
      <c r="V24" s="56"/>
      <c r="W24" s="56"/>
      <c r="X24" s="56">
        <f t="shared" ref="X24:Z28" si="9">R24+U24</f>
        <v>402145</v>
      </c>
      <c r="Y24" s="56">
        <f t="shared" si="9"/>
        <v>417115</v>
      </c>
      <c r="Z24" s="56">
        <f t="shared" si="9"/>
        <v>433995</v>
      </c>
      <c r="AA24" s="56">
        <v>10159</v>
      </c>
      <c r="AB24" s="56"/>
      <c r="AC24" s="56"/>
      <c r="AD24" s="56">
        <f t="shared" ref="AD24" si="10">X24+AA24</f>
        <v>412304</v>
      </c>
      <c r="AE24" s="56">
        <f t="shared" ref="AE24" si="11">Y24+AB24</f>
        <v>417115</v>
      </c>
      <c r="AF24" s="56">
        <f t="shared" ref="AF24:AF28" si="12">Z24+AC24</f>
        <v>433995</v>
      </c>
      <c r="AG24" s="56"/>
      <c r="AH24" s="56"/>
      <c r="AI24" s="56"/>
      <c r="AJ24" s="56">
        <f t="shared" ref="AJ24" si="13">AD24+AG24</f>
        <v>412304</v>
      </c>
      <c r="AK24" s="56">
        <f t="shared" ref="AK24" si="14">AE24+AH24</f>
        <v>417115</v>
      </c>
      <c r="AL24" s="56">
        <f t="shared" ref="AL24:AL28" si="15">AF24+AI24</f>
        <v>433995</v>
      </c>
    </row>
    <row r="25" spans="1:38" s="2" customFormat="1" ht="147.75" customHeight="1" x14ac:dyDescent="0.25">
      <c r="A25" s="12">
        <v>182</v>
      </c>
      <c r="B25" s="72"/>
      <c r="C25" s="73"/>
      <c r="D25" s="232" t="s">
        <v>3</v>
      </c>
      <c r="E25" s="234" t="s">
        <v>107</v>
      </c>
      <c r="F25" s="235">
        <v>1242</v>
      </c>
      <c r="G25" s="235">
        <v>1288</v>
      </c>
      <c r="H25" s="235">
        <v>1340</v>
      </c>
      <c r="I25" s="235"/>
      <c r="J25" s="235"/>
      <c r="K25" s="235"/>
      <c r="L25" s="236">
        <f>F25+I25</f>
        <v>1242</v>
      </c>
      <c r="M25" s="236">
        <f>G25+J25</f>
        <v>1288</v>
      </c>
      <c r="N25" s="236">
        <f t="shared" si="7"/>
        <v>1340</v>
      </c>
      <c r="O25" s="236"/>
      <c r="P25" s="236"/>
      <c r="Q25" s="236"/>
      <c r="R25" s="236">
        <f>L25+O25</f>
        <v>1242</v>
      </c>
      <c r="S25" s="236">
        <f>M25+P25</f>
        <v>1288</v>
      </c>
      <c r="T25" s="236">
        <f t="shared" si="8"/>
        <v>1340</v>
      </c>
      <c r="U25" s="236"/>
      <c r="V25" s="236"/>
      <c r="W25" s="236"/>
      <c r="X25" s="236">
        <f>R25+U25</f>
        <v>1242</v>
      </c>
      <c r="Y25" s="236">
        <f>S25+V25</f>
        <v>1288</v>
      </c>
      <c r="Z25" s="236">
        <f t="shared" si="9"/>
        <v>1340</v>
      </c>
      <c r="AA25" s="236">
        <v>2408</v>
      </c>
      <c r="AB25" s="236"/>
      <c r="AC25" s="236"/>
      <c r="AD25" s="236">
        <f>X25+AA25</f>
        <v>3650</v>
      </c>
      <c r="AE25" s="236">
        <f>Y25+AB25</f>
        <v>1288</v>
      </c>
      <c r="AF25" s="236">
        <f t="shared" si="12"/>
        <v>1340</v>
      </c>
      <c r="AG25" s="236"/>
      <c r="AH25" s="236"/>
      <c r="AI25" s="236"/>
      <c r="AJ25" s="236">
        <f>AD25+AG25</f>
        <v>3650</v>
      </c>
      <c r="AK25" s="236">
        <f>AE25+AH25</f>
        <v>1288</v>
      </c>
      <c r="AL25" s="236">
        <f t="shared" si="15"/>
        <v>1340</v>
      </c>
    </row>
    <row r="26" spans="1:38" s="7" customFormat="1" ht="60" customHeight="1" x14ac:dyDescent="0.25">
      <c r="A26" s="12">
        <v>182</v>
      </c>
      <c r="B26" s="72"/>
      <c r="C26" s="73"/>
      <c r="D26" s="232" t="s">
        <v>4</v>
      </c>
      <c r="E26" s="234" t="s">
        <v>108</v>
      </c>
      <c r="F26" s="235">
        <v>3150</v>
      </c>
      <c r="G26" s="235">
        <v>3267</v>
      </c>
      <c r="H26" s="235">
        <v>3399</v>
      </c>
      <c r="I26" s="235"/>
      <c r="J26" s="235"/>
      <c r="K26" s="235"/>
      <c r="L26" s="236">
        <f t="shared" si="7"/>
        <v>3150</v>
      </c>
      <c r="M26" s="236">
        <f t="shared" si="7"/>
        <v>3267</v>
      </c>
      <c r="N26" s="236">
        <f t="shared" si="7"/>
        <v>3399</v>
      </c>
      <c r="O26" s="236"/>
      <c r="P26" s="236"/>
      <c r="Q26" s="236"/>
      <c r="R26" s="236">
        <f t="shared" ref="R26:S28" si="16">L26+O26</f>
        <v>3150</v>
      </c>
      <c r="S26" s="236">
        <f t="shared" si="16"/>
        <v>3267</v>
      </c>
      <c r="T26" s="236">
        <f t="shared" si="8"/>
        <v>3399</v>
      </c>
      <c r="U26" s="236"/>
      <c r="V26" s="236"/>
      <c r="W26" s="236"/>
      <c r="X26" s="236">
        <f t="shared" ref="X26:Y28" si="17">R26+U26</f>
        <v>3150</v>
      </c>
      <c r="Y26" s="236">
        <f t="shared" si="17"/>
        <v>3267</v>
      </c>
      <c r="Z26" s="236">
        <f t="shared" si="9"/>
        <v>3399</v>
      </c>
      <c r="AA26" s="236">
        <v>3750</v>
      </c>
      <c r="AB26" s="236"/>
      <c r="AC26" s="236"/>
      <c r="AD26" s="236">
        <f t="shared" ref="AD26:AD28" si="18">X26+AA26</f>
        <v>6900</v>
      </c>
      <c r="AE26" s="236">
        <f t="shared" ref="AE26:AE28" si="19">Y26+AB26</f>
        <v>3267</v>
      </c>
      <c r="AF26" s="236">
        <f t="shared" si="12"/>
        <v>3399</v>
      </c>
      <c r="AG26" s="236"/>
      <c r="AH26" s="236"/>
      <c r="AI26" s="236"/>
      <c r="AJ26" s="236">
        <f t="shared" ref="AJ26:AJ28" si="20">AD26+AG26</f>
        <v>6900</v>
      </c>
      <c r="AK26" s="236">
        <f t="shared" ref="AK26:AK28" si="21">AE26+AH26</f>
        <v>3267</v>
      </c>
      <c r="AL26" s="236">
        <f t="shared" si="15"/>
        <v>3399</v>
      </c>
    </row>
    <row r="27" spans="1:38" s="7" customFormat="1" ht="114.75" customHeight="1" x14ac:dyDescent="0.25">
      <c r="A27" s="12">
        <v>182</v>
      </c>
      <c r="B27" s="72"/>
      <c r="C27" s="73"/>
      <c r="D27" s="232" t="s">
        <v>5</v>
      </c>
      <c r="E27" s="234" t="s">
        <v>109</v>
      </c>
      <c r="F27" s="235">
        <v>674</v>
      </c>
      <c r="G27" s="235">
        <v>694</v>
      </c>
      <c r="H27" s="235">
        <v>713</v>
      </c>
      <c r="I27" s="235"/>
      <c r="J27" s="235"/>
      <c r="K27" s="235"/>
      <c r="L27" s="236">
        <f t="shared" si="7"/>
        <v>674</v>
      </c>
      <c r="M27" s="236">
        <f t="shared" si="7"/>
        <v>694</v>
      </c>
      <c r="N27" s="236">
        <f t="shared" si="7"/>
        <v>713</v>
      </c>
      <c r="O27" s="236"/>
      <c r="P27" s="236"/>
      <c r="Q27" s="236"/>
      <c r="R27" s="236">
        <f t="shared" si="16"/>
        <v>674</v>
      </c>
      <c r="S27" s="236">
        <f t="shared" si="16"/>
        <v>694</v>
      </c>
      <c r="T27" s="236">
        <f t="shared" si="8"/>
        <v>713</v>
      </c>
      <c r="U27" s="236"/>
      <c r="V27" s="236"/>
      <c r="W27" s="236"/>
      <c r="X27" s="236">
        <f t="shared" si="17"/>
        <v>674</v>
      </c>
      <c r="Y27" s="236">
        <f t="shared" si="17"/>
        <v>694</v>
      </c>
      <c r="Z27" s="236">
        <f t="shared" si="9"/>
        <v>713</v>
      </c>
      <c r="AA27" s="236">
        <v>263</v>
      </c>
      <c r="AB27" s="236"/>
      <c r="AC27" s="236"/>
      <c r="AD27" s="236">
        <f t="shared" si="18"/>
        <v>937</v>
      </c>
      <c r="AE27" s="236">
        <f t="shared" si="19"/>
        <v>694</v>
      </c>
      <c r="AF27" s="236">
        <f t="shared" si="12"/>
        <v>713</v>
      </c>
      <c r="AG27" s="236"/>
      <c r="AH27" s="236"/>
      <c r="AI27" s="236"/>
      <c r="AJ27" s="236">
        <f t="shared" si="20"/>
        <v>937</v>
      </c>
      <c r="AK27" s="236">
        <f t="shared" si="21"/>
        <v>694</v>
      </c>
      <c r="AL27" s="236">
        <f t="shared" si="15"/>
        <v>713</v>
      </c>
    </row>
    <row r="28" spans="1:38" s="81" customFormat="1" ht="116.25" customHeight="1" x14ac:dyDescent="0.25">
      <c r="A28" s="172">
        <v>182</v>
      </c>
      <c r="B28" s="173"/>
      <c r="C28" s="174"/>
      <c r="D28" s="232" t="s">
        <v>425</v>
      </c>
      <c r="E28" s="234" t="s">
        <v>426</v>
      </c>
      <c r="F28" s="231">
        <v>27928</v>
      </c>
      <c r="G28" s="231">
        <v>28969</v>
      </c>
      <c r="H28" s="231">
        <v>30144</v>
      </c>
      <c r="I28" s="231"/>
      <c r="J28" s="231"/>
      <c r="K28" s="231"/>
      <c r="L28" s="56">
        <f t="shared" si="7"/>
        <v>27928</v>
      </c>
      <c r="M28" s="56">
        <f t="shared" si="7"/>
        <v>28969</v>
      </c>
      <c r="N28" s="56">
        <f t="shared" si="7"/>
        <v>30144</v>
      </c>
      <c r="O28" s="56"/>
      <c r="P28" s="56"/>
      <c r="Q28" s="56"/>
      <c r="R28" s="56">
        <f t="shared" si="16"/>
        <v>27928</v>
      </c>
      <c r="S28" s="56">
        <f t="shared" si="16"/>
        <v>28969</v>
      </c>
      <c r="T28" s="56">
        <f t="shared" si="8"/>
        <v>30144</v>
      </c>
      <c r="U28" s="56"/>
      <c r="V28" s="56"/>
      <c r="W28" s="56"/>
      <c r="X28" s="56">
        <f t="shared" si="17"/>
        <v>27928</v>
      </c>
      <c r="Y28" s="56">
        <f t="shared" si="17"/>
        <v>28969</v>
      </c>
      <c r="Z28" s="56">
        <f t="shared" si="9"/>
        <v>30144</v>
      </c>
      <c r="AA28" s="56">
        <v>-25038</v>
      </c>
      <c r="AB28" s="56"/>
      <c r="AC28" s="56"/>
      <c r="AD28" s="56">
        <f t="shared" si="18"/>
        <v>2890</v>
      </c>
      <c r="AE28" s="56">
        <f t="shared" si="19"/>
        <v>28969</v>
      </c>
      <c r="AF28" s="56">
        <f t="shared" si="12"/>
        <v>30144</v>
      </c>
      <c r="AG28" s="56">
        <v>20000</v>
      </c>
      <c r="AH28" s="56"/>
      <c r="AI28" s="56"/>
      <c r="AJ28" s="56">
        <f t="shared" si="20"/>
        <v>22890</v>
      </c>
      <c r="AK28" s="56">
        <f t="shared" si="21"/>
        <v>28969</v>
      </c>
      <c r="AL28" s="56">
        <f t="shared" si="15"/>
        <v>30144</v>
      </c>
    </row>
    <row r="29" spans="1:38" s="21" customFormat="1" ht="37.5" customHeight="1" x14ac:dyDescent="0.35">
      <c r="A29" s="172"/>
      <c r="B29" s="173"/>
      <c r="C29" s="174"/>
      <c r="D29" s="232" t="s">
        <v>6</v>
      </c>
      <c r="E29" s="82" t="s">
        <v>226</v>
      </c>
      <c r="F29" s="227">
        <f t="shared" ref="F29:AL29" si="22">F30</f>
        <v>20828</v>
      </c>
      <c r="G29" s="227">
        <f t="shared" si="22"/>
        <v>21684</v>
      </c>
      <c r="H29" s="227">
        <f t="shared" si="22"/>
        <v>22046</v>
      </c>
      <c r="I29" s="227">
        <f t="shared" si="22"/>
        <v>0</v>
      </c>
      <c r="J29" s="227">
        <f t="shared" si="22"/>
        <v>0</v>
      </c>
      <c r="K29" s="227">
        <f t="shared" si="22"/>
        <v>0</v>
      </c>
      <c r="L29" s="79">
        <f t="shared" si="22"/>
        <v>20828</v>
      </c>
      <c r="M29" s="79">
        <f t="shared" si="22"/>
        <v>21684</v>
      </c>
      <c r="N29" s="79">
        <f t="shared" si="22"/>
        <v>22046</v>
      </c>
      <c r="O29" s="79">
        <f t="shared" si="22"/>
        <v>0</v>
      </c>
      <c r="P29" s="79">
        <f t="shared" si="22"/>
        <v>0</v>
      </c>
      <c r="Q29" s="79">
        <f t="shared" si="22"/>
        <v>0</v>
      </c>
      <c r="R29" s="79">
        <f t="shared" si="22"/>
        <v>20828</v>
      </c>
      <c r="S29" s="79">
        <f t="shared" si="22"/>
        <v>21684</v>
      </c>
      <c r="T29" s="79">
        <f t="shared" si="22"/>
        <v>22046</v>
      </c>
      <c r="U29" s="79">
        <f t="shared" si="22"/>
        <v>0</v>
      </c>
      <c r="V29" s="79">
        <f t="shared" si="22"/>
        <v>0</v>
      </c>
      <c r="W29" s="79">
        <f t="shared" si="22"/>
        <v>0</v>
      </c>
      <c r="X29" s="79">
        <f t="shared" si="22"/>
        <v>20828</v>
      </c>
      <c r="Y29" s="79">
        <f t="shared" si="22"/>
        <v>21684</v>
      </c>
      <c r="Z29" s="79">
        <f t="shared" si="22"/>
        <v>22046</v>
      </c>
      <c r="AA29" s="79">
        <f t="shared" si="22"/>
        <v>0</v>
      </c>
      <c r="AB29" s="79">
        <f t="shared" si="22"/>
        <v>0</v>
      </c>
      <c r="AC29" s="79">
        <f t="shared" si="22"/>
        <v>0</v>
      </c>
      <c r="AD29" s="79">
        <f t="shared" si="22"/>
        <v>20828</v>
      </c>
      <c r="AE29" s="79">
        <f t="shared" si="22"/>
        <v>21684</v>
      </c>
      <c r="AF29" s="79">
        <f t="shared" si="22"/>
        <v>22046</v>
      </c>
      <c r="AG29" s="79">
        <f t="shared" si="22"/>
        <v>0</v>
      </c>
      <c r="AH29" s="79">
        <f t="shared" si="22"/>
        <v>0</v>
      </c>
      <c r="AI29" s="79">
        <f t="shared" si="22"/>
        <v>0</v>
      </c>
      <c r="AJ29" s="79">
        <f t="shared" si="22"/>
        <v>20828</v>
      </c>
      <c r="AK29" s="79">
        <f t="shared" si="22"/>
        <v>21684</v>
      </c>
      <c r="AL29" s="79">
        <f t="shared" si="22"/>
        <v>22046</v>
      </c>
    </row>
    <row r="30" spans="1:38" s="7" customFormat="1" ht="42.75" customHeight="1" x14ac:dyDescent="0.25">
      <c r="A30" s="172"/>
      <c r="B30" s="173"/>
      <c r="C30" s="174"/>
      <c r="D30" s="232" t="s">
        <v>7</v>
      </c>
      <c r="E30" s="237" t="s">
        <v>227</v>
      </c>
      <c r="F30" s="244">
        <f t="shared" ref="F30:Z30" si="23">F31+F33+F35+F37</f>
        <v>20828</v>
      </c>
      <c r="G30" s="244">
        <f t="shared" si="23"/>
        <v>21684</v>
      </c>
      <c r="H30" s="244">
        <f t="shared" si="23"/>
        <v>22046</v>
      </c>
      <c r="I30" s="244">
        <f t="shared" si="23"/>
        <v>0</v>
      </c>
      <c r="J30" s="244">
        <f t="shared" si="23"/>
        <v>0</v>
      </c>
      <c r="K30" s="244">
        <f t="shared" si="23"/>
        <v>0</v>
      </c>
      <c r="L30" s="245">
        <f t="shared" si="23"/>
        <v>20828</v>
      </c>
      <c r="M30" s="245">
        <f t="shared" si="23"/>
        <v>21684</v>
      </c>
      <c r="N30" s="245">
        <f t="shared" si="23"/>
        <v>22046</v>
      </c>
      <c r="O30" s="245">
        <f t="shared" si="23"/>
        <v>0</v>
      </c>
      <c r="P30" s="245">
        <f t="shared" si="23"/>
        <v>0</v>
      </c>
      <c r="Q30" s="245">
        <f t="shared" si="23"/>
        <v>0</v>
      </c>
      <c r="R30" s="245">
        <f t="shared" si="23"/>
        <v>20828</v>
      </c>
      <c r="S30" s="245">
        <f t="shared" si="23"/>
        <v>21684</v>
      </c>
      <c r="T30" s="245">
        <f t="shared" si="23"/>
        <v>22046</v>
      </c>
      <c r="U30" s="245">
        <f t="shared" si="23"/>
        <v>0</v>
      </c>
      <c r="V30" s="245">
        <f t="shared" si="23"/>
        <v>0</v>
      </c>
      <c r="W30" s="245">
        <f t="shared" si="23"/>
        <v>0</v>
      </c>
      <c r="X30" s="245">
        <f t="shared" si="23"/>
        <v>20828</v>
      </c>
      <c r="Y30" s="245">
        <f t="shared" si="23"/>
        <v>21684</v>
      </c>
      <c r="Z30" s="245">
        <f t="shared" si="23"/>
        <v>22046</v>
      </c>
      <c r="AA30" s="245">
        <f t="shared" ref="AA30:AF30" si="24">AA31+AA33+AA35+AA37</f>
        <v>0</v>
      </c>
      <c r="AB30" s="245">
        <f t="shared" si="24"/>
        <v>0</v>
      </c>
      <c r="AC30" s="245">
        <f t="shared" si="24"/>
        <v>0</v>
      </c>
      <c r="AD30" s="245">
        <f t="shared" si="24"/>
        <v>20828</v>
      </c>
      <c r="AE30" s="245">
        <f t="shared" si="24"/>
        <v>21684</v>
      </c>
      <c r="AF30" s="245">
        <f t="shared" si="24"/>
        <v>22046</v>
      </c>
      <c r="AG30" s="245">
        <f t="shared" ref="AG30:AL30" si="25">AG31+AG33+AG35+AG37</f>
        <v>0</v>
      </c>
      <c r="AH30" s="245">
        <f t="shared" si="25"/>
        <v>0</v>
      </c>
      <c r="AI30" s="245">
        <f t="shared" si="25"/>
        <v>0</v>
      </c>
      <c r="AJ30" s="245">
        <f t="shared" si="25"/>
        <v>20828</v>
      </c>
      <c r="AK30" s="245">
        <f t="shared" si="25"/>
        <v>21684</v>
      </c>
      <c r="AL30" s="245">
        <f t="shared" si="25"/>
        <v>22046</v>
      </c>
    </row>
    <row r="31" spans="1:38" s="7" customFormat="1" ht="94.5" customHeight="1" x14ac:dyDescent="0.25">
      <c r="A31" s="172"/>
      <c r="B31" s="173"/>
      <c r="C31" s="174"/>
      <c r="D31" s="232" t="s">
        <v>8</v>
      </c>
      <c r="E31" s="237" t="s">
        <v>110</v>
      </c>
      <c r="F31" s="231">
        <f t="shared" ref="F31:AL31" si="26">F32</f>
        <v>9417</v>
      </c>
      <c r="G31" s="231">
        <f t="shared" si="26"/>
        <v>9701</v>
      </c>
      <c r="H31" s="231">
        <f t="shared" si="26"/>
        <v>9707</v>
      </c>
      <c r="I31" s="231">
        <f t="shared" si="26"/>
        <v>0</v>
      </c>
      <c r="J31" s="231">
        <f t="shared" si="26"/>
        <v>0</v>
      </c>
      <c r="K31" s="231">
        <f t="shared" si="26"/>
        <v>0</v>
      </c>
      <c r="L31" s="56">
        <f t="shared" si="26"/>
        <v>9417</v>
      </c>
      <c r="M31" s="56">
        <f t="shared" si="26"/>
        <v>9701</v>
      </c>
      <c r="N31" s="56">
        <f t="shared" si="26"/>
        <v>9707</v>
      </c>
      <c r="O31" s="56">
        <f t="shared" si="26"/>
        <v>0</v>
      </c>
      <c r="P31" s="56">
        <f t="shared" si="26"/>
        <v>0</v>
      </c>
      <c r="Q31" s="56">
        <f t="shared" si="26"/>
        <v>0</v>
      </c>
      <c r="R31" s="56">
        <f t="shared" si="26"/>
        <v>9417</v>
      </c>
      <c r="S31" s="56">
        <f t="shared" si="26"/>
        <v>9701</v>
      </c>
      <c r="T31" s="56">
        <f t="shared" si="26"/>
        <v>9707</v>
      </c>
      <c r="U31" s="56">
        <f t="shared" si="26"/>
        <v>0</v>
      </c>
      <c r="V31" s="56">
        <f t="shared" si="26"/>
        <v>0</v>
      </c>
      <c r="W31" s="56">
        <f t="shared" si="26"/>
        <v>0</v>
      </c>
      <c r="X31" s="56">
        <f t="shared" si="26"/>
        <v>9417</v>
      </c>
      <c r="Y31" s="56">
        <f t="shared" si="26"/>
        <v>9701</v>
      </c>
      <c r="Z31" s="56">
        <f t="shared" si="26"/>
        <v>9707</v>
      </c>
      <c r="AA31" s="56">
        <f t="shared" si="26"/>
        <v>0</v>
      </c>
      <c r="AB31" s="56">
        <f t="shared" si="26"/>
        <v>0</v>
      </c>
      <c r="AC31" s="56">
        <f t="shared" si="26"/>
        <v>0</v>
      </c>
      <c r="AD31" s="56">
        <f t="shared" si="26"/>
        <v>9417</v>
      </c>
      <c r="AE31" s="56">
        <f t="shared" si="26"/>
        <v>9701</v>
      </c>
      <c r="AF31" s="56">
        <f t="shared" si="26"/>
        <v>9707</v>
      </c>
      <c r="AG31" s="56">
        <f t="shared" si="26"/>
        <v>0</v>
      </c>
      <c r="AH31" s="56">
        <f t="shared" si="26"/>
        <v>0</v>
      </c>
      <c r="AI31" s="56">
        <f t="shared" si="26"/>
        <v>0</v>
      </c>
      <c r="AJ31" s="56">
        <f t="shared" si="26"/>
        <v>9417</v>
      </c>
      <c r="AK31" s="56">
        <f t="shared" si="26"/>
        <v>9701</v>
      </c>
      <c r="AL31" s="56">
        <f t="shared" si="26"/>
        <v>9707</v>
      </c>
    </row>
    <row r="32" spans="1:38" s="7" customFormat="1" ht="155.25" customHeight="1" x14ac:dyDescent="0.25">
      <c r="A32" s="172">
        <v>100</v>
      </c>
      <c r="B32" s="173"/>
      <c r="C32" s="174"/>
      <c r="D32" s="232" t="s">
        <v>228</v>
      </c>
      <c r="E32" s="234" t="s">
        <v>229</v>
      </c>
      <c r="F32" s="235">
        <v>9417</v>
      </c>
      <c r="G32" s="235">
        <v>9701</v>
      </c>
      <c r="H32" s="235">
        <v>9707</v>
      </c>
      <c r="I32" s="235"/>
      <c r="J32" s="235"/>
      <c r="K32" s="235"/>
      <c r="L32" s="236">
        <f t="shared" si="7"/>
        <v>9417</v>
      </c>
      <c r="M32" s="236">
        <f t="shared" si="7"/>
        <v>9701</v>
      </c>
      <c r="N32" s="236">
        <f t="shared" si="7"/>
        <v>9707</v>
      </c>
      <c r="O32" s="236"/>
      <c r="P32" s="236"/>
      <c r="Q32" s="236"/>
      <c r="R32" s="236">
        <f t="shared" ref="R32:T32" si="27">L32+O32</f>
        <v>9417</v>
      </c>
      <c r="S32" s="236">
        <f t="shared" si="27"/>
        <v>9701</v>
      </c>
      <c r="T32" s="236">
        <f t="shared" si="27"/>
        <v>9707</v>
      </c>
      <c r="U32" s="236"/>
      <c r="V32" s="236"/>
      <c r="W32" s="236"/>
      <c r="X32" s="236">
        <f t="shared" ref="X32:Z32" si="28">R32+U32</f>
        <v>9417</v>
      </c>
      <c r="Y32" s="236">
        <f t="shared" si="28"/>
        <v>9701</v>
      </c>
      <c r="Z32" s="236">
        <f t="shared" si="28"/>
        <v>9707</v>
      </c>
      <c r="AA32" s="236"/>
      <c r="AB32" s="236"/>
      <c r="AC32" s="236"/>
      <c r="AD32" s="236">
        <f t="shared" ref="AD32" si="29">X32+AA32</f>
        <v>9417</v>
      </c>
      <c r="AE32" s="236">
        <f t="shared" ref="AE32" si="30">Y32+AB32</f>
        <v>9701</v>
      </c>
      <c r="AF32" s="236">
        <f t="shared" ref="AF32" si="31">Z32+AC32</f>
        <v>9707</v>
      </c>
      <c r="AG32" s="236"/>
      <c r="AH32" s="236"/>
      <c r="AI32" s="236"/>
      <c r="AJ32" s="236">
        <f t="shared" ref="AJ32" si="32">AD32+AG32</f>
        <v>9417</v>
      </c>
      <c r="AK32" s="236">
        <f t="shared" ref="AK32" si="33">AE32+AH32</f>
        <v>9701</v>
      </c>
      <c r="AL32" s="236">
        <f t="shared" ref="AL32" si="34">AF32+AI32</f>
        <v>9707</v>
      </c>
    </row>
    <row r="33" spans="1:38" s="7" customFormat="1" ht="107.25" customHeight="1" x14ac:dyDescent="0.25">
      <c r="A33" s="172"/>
      <c r="B33" s="173"/>
      <c r="C33" s="174"/>
      <c r="D33" s="232" t="s">
        <v>9</v>
      </c>
      <c r="E33" s="237" t="s">
        <v>111</v>
      </c>
      <c r="F33" s="231">
        <f t="shared" ref="F33:AL33" si="35">F34</f>
        <v>52</v>
      </c>
      <c r="G33" s="231">
        <f t="shared" si="35"/>
        <v>54</v>
      </c>
      <c r="H33" s="231">
        <f t="shared" si="35"/>
        <v>56</v>
      </c>
      <c r="I33" s="231">
        <f t="shared" si="35"/>
        <v>0</v>
      </c>
      <c r="J33" s="231">
        <f t="shared" si="35"/>
        <v>0</v>
      </c>
      <c r="K33" s="231">
        <f t="shared" si="35"/>
        <v>0</v>
      </c>
      <c r="L33" s="56">
        <f t="shared" si="35"/>
        <v>52</v>
      </c>
      <c r="M33" s="56">
        <f t="shared" si="35"/>
        <v>54</v>
      </c>
      <c r="N33" s="56">
        <f t="shared" si="35"/>
        <v>56</v>
      </c>
      <c r="O33" s="56">
        <f t="shared" si="35"/>
        <v>0</v>
      </c>
      <c r="P33" s="56">
        <f t="shared" si="35"/>
        <v>0</v>
      </c>
      <c r="Q33" s="56">
        <f t="shared" si="35"/>
        <v>0</v>
      </c>
      <c r="R33" s="56">
        <f t="shared" si="35"/>
        <v>52</v>
      </c>
      <c r="S33" s="56">
        <f t="shared" si="35"/>
        <v>54</v>
      </c>
      <c r="T33" s="56">
        <f t="shared" si="35"/>
        <v>56</v>
      </c>
      <c r="U33" s="56">
        <f t="shared" si="35"/>
        <v>0</v>
      </c>
      <c r="V33" s="56">
        <f t="shared" si="35"/>
        <v>0</v>
      </c>
      <c r="W33" s="56">
        <f t="shared" si="35"/>
        <v>0</v>
      </c>
      <c r="X33" s="56">
        <f t="shared" si="35"/>
        <v>52</v>
      </c>
      <c r="Y33" s="56">
        <f t="shared" si="35"/>
        <v>54</v>
      </c>
      <c r="Z33" s="56">
        <f t="shared" si="35"/>
        <v>56</v>
      </c>
      <c r="AA33" s="56">
        <f t="shared" si="35"/>
        <v>0</v>
      </c>
      <c r="AB33" s="56">
        <f t="shared" si="35"/>
        <v>0</v>
      </c>
      <c r="AC33" s="56">
        <f t="shared" si="35"/>
        <v>0</v>
      </c>
      <c r="AD33" s="56">
        <f t="shared" si="35"/>
        <v>52</v>
      </c>
      <c r="AE33" s="56">
        <f t="shared" si="35"/>
        <v>54</v>
      </c>
      <c r="AF33" s="56">
        <f t="shared" si="35"/>
        <v>56</v>
      </c>
      <c r="AG33" s="56">
        <f t="shared" si="35"/>
        <v>0</v>
      </c>
      <c r="AH33" s="56">
        <f t="shared" si="35"/>
        <v>0</v>
      </c>
      <c r="AI33" s="56">
        <f t="shared" si="35"/>
        <v>0</v>
      </c>
      <c r="AJ33" s="56">
        <f t="shared" si="35"/>
        <v>52</v>
      </c>
      <c r="AK33" s="56">
        <f t="shared" si="35"/>
        <v>54</v>
      </c>
      <c r="AL33" s="56">
        <f t="shared" si="35"/>
        <v>56</v>
      </c>
    </row>
    <row r="34" spans="1:38" s="7" customFormat="1" ht="169.5" customHeight="1" x14ac:dyDescent="0.25">
      <c r="A34" s="172">
        <v>100</v>
      </c>
      <c r="B34" s="173"/>
      <c r="C34" s="174"/>
      <c r="D34" s="232" t="s">
        <v>230</v>
      </c>
      <c r="E34" s="234" t="s">
        <v>231</v>
      </c>
      <c r="F34" s="235">
        <v>52</v>
      </c>
      <c r="G34" s="235">
        <v>54</v>
      </c>
      <c r="H34" s="235">
        <v>56</v>
      </c>
      <c r="I34" s="235"/>
      <c r="J34" s="235"/>
      <c r="K34" s="235"/>
      <c r="L34" s="236">
        <f t="shared" si="7"/>
        <v>52</v>
      </c>
      <c r="M34" s="236">
        <f t="shared" si="7"/>
        <v>54</v>
      </c>
      <c r="N34" s="236">
        <f t="shared" si="7"/>
        <v>56</v>
      </c>
      <c r="O34" s="236"/>
      <c r="P34" s="236"/>
      <c r="Q34" s="236"/>
      <c r="R34" s="236">
        <f t="shared" ref="R34:T34" si="36">L34+O34</f>
        <v>52</v>
      </c>
      <c r="S34" s="236">
        <f t="shared" si="36"/>
        <v>54</v>
      </c>
      <c r="T34" s="236">
        <f t="shared" si="36"/>
        <v>56</v>
      </c>
      <c r="U34" s="236"/>
      <c r="V34" s="236"/>
      <c r="W34" s="236"/>
      <c r="X34" s="236">
        <f t="shared" ref="X34:Z34" si="37">R34+U34</f>
        <v>52</v>
      </c>
      <c r="Y34" s="236">
        <f t="shared" si="37"/>
        <v>54</v>
      </c>
      <c r="Z34" s="236">
        <f t="shared" si="37"/>
        <v>56</v>
      </c>
      <c r="AA34" s="236"/>
      <c r="AB34" s="236"/>
      <c r="AC34" s="236"/>
      <c r="AD34" s="236">
        <f t="shared" ref="AD34" si="38">X34+AA34</f>
        <v>52</v>
      </c>
      <c r="AE34" s="236">
        <f t="shared" ref="AE34" si="39">Y34+AB34</f>
        <v>54</v>
      </c>
      <c r="AF34" s="236">
        <f t="shared" ref="AF34" si="40">Z34+AC34</f>
        <v>56</v>
      </c>
      <c r="AG34" s="236"/>
      <c r="AH34" s="236"/>
      <c r="AI34" s="236"/>
      <c r="AJ34" s="236">
        <f t="shared" ref="AJ34" si="41">AD34+AG34</f>
        <v>52</v>
      </c>
      <c r="AK34" s="236">
        <f t="shared" ref="AK34" si="42">AE34+AH34</f>
        <v>54</v>
      </c>
      <c r="AL34" s="236">
        <f t="shared" ref="AL34" si="43">AF34+AI34</f>
        <v>56</v>
      </c>
    </row>
    <row r="35" spans="1:38" s="7" customFormat="1" ht="91.5" customHeight="1" x14ac:dyDescent="0.25">
      <c r="A35" s="172"/>
      <c r="B35" s="173"/>
      <c r="C35" s="174"/>
      <c r="D35" s="232" t="s">
        <v>10</v>
      </c>
      <c r="E35" s="237" t="s">
        <v>112</v>
      </c>
      <c r="F35" s="231">
        <f t="shared" ref="F35:AL35" si="44">F36</f>
        <v>12540</v>
      </c>
      <c r="G35" s="231">
        <f t="shared" si="44"/>
        <v>13131</v>
      </c>
      <c r="H35" s="231">
        <f t="shared" si="44"/>
        <v>13529</v>
      </c>
      <c r="I35" s="231">
        <f t="shared" si="44"/>
        <v>0</v>
      </c>
      <c r="J35" s="231">
        <f t="shared" si="44"/>
        <v>0</v>
      </c>
      <c r="K35" s="231">
        <f t="shared" si="44"/>
        <v>0</v>
      </c>
      <c r="L35" s="56">
        <f t="shared" si="44"/>
        <v>12540</v>
      </c>
      <c r="M35" s="56">
        <f t="shared" si="44"/>
        <v>13131</v>
      </c>
      <c r="N35" s="56">
        <f t="shared" si="44"/>
        <v>13529</v>
      </c>
      <c r="O35" s="56">
        <f t="shared" si="44"/>
        <v>0</v>
      </c>
      <c r="P35" s="56">
        <f t="shared" si="44"/>
        <v>0</v>
      </c>
      <c r="Q35" s="56">
        <f t="shared" si="44"/>
        <v>0</v>
      </c>
      <c r="R35" s="56">
        <f t="shared" si="44"/>
        <v>12540</v>
      </c>
      <c r="S35" s="56">
        <f t="shared" si="44"/>
        <v>13131</v>
      </c>
      <c r="T35" s="56">
        <f t="shared" si="44"/>
        <v>13529</v>
      </c>
      <c r="U35" s="56">
        <f t="shared" si="44"/>
        <v>0</v>
      </c>
      <c r="V35" s="56">
        <f t="shared" si="44"/>
        <v>0</v>
      </c>
      <c r="W35" s="56">
        <f t="shared" si="44"/>
        <v>0</v>
      </c>
      <c r="X35" s="56">
        <f t="shared" si="44"/>
        <v>12540</v>
      </c>
      <c r="Y35" s="56">
        <f t="shared" si="44"/>
        <v>13131</v>
      </c>
      <c r="Z35" s="56">
        <f t="shared" si="44"/>
        <v>13529</v>
      </c>
      <c r="AA35" s="56">
        <f t="shared" si="44"/>
        <v>0</v>
      </c>
      <c r="AB35" s="56">
        <f t="shared" si="44"/>
        <v>0</v>
      </c>
      <c r="AC35" s="56">
        <f t="shared" si="44"/>
        <v>0</v>
      </c>
      <c r="AD35" s="56">
        <f t="shared" si="44"/>
        <v>12540</v>
      </c>
      <c r="AE35" s="56">
        <f t="shared" si="44"/>
        <v>13131</v>
      </c>
      <c r="AF35" s="56">
        <f t="shared" si="44"/>
        <v>13529</v>
      </c>
      <c r="AG35" s="56">
        <f t="shared" si="44"/>
        <v>0</v>
      </c>
      <c r="AH35" s="56">
        <f t="shared" si="44"/>
        <v>0</v>
      </c>
      <c r="AI35" s="56">
        <f t="shared" si="44"/>
        <v>0</v>
      </c>
      <c r="AJ35" s="56">
        <f t="shared" si="44"/>
        <v>12540</v>
      </c>
      <c r="AK35" s="56">
        <f t="shared" si="44"/>
        <v>13131</v>
      </c>
      <c r="AL35" s="56">
        <f t="shared" si="44"/>
        <v>13529</v>
      </c>
    </row>
    <row r="36" spans="1:38" s="7" customFormat="1" ht="129" customHeight="1" x14ac:dyDescent="0.25">
      <c r="A36" s="172">
        <v>100</v>
      </c>
      <c r="B36" s="173"/>
      <c r="C36" s="174"/>
      <c r="D36" s="232" t="s">
        <v>232</v>
      </c>
      <c r="E36" s="234" t="s">
        <v>233</v>
      </c>
      <c r="F36" s="235">
        <v>12540</v>
      </c>
      <c r="G36" s="235">
        <v>13131</v>
      </c>
      <c r="H36" s="235">
        <v>13529</v>
      </c>
      <c r="I36" s="235"/>
      <c r="J36" s="235"/>
      <c r="K36" s="235"/>
      <c r="L36" s="236">
        <f t="shared" si="7"/>
        <v>12540</v>
      </c>
      <c r="M36" s="236">
        <f t="shared" si="7"/>
        <v>13131</v>
      </c>
      <c r="N36" s="236">
        <f t="shared" si="7"/>
        <v>13529</v>
      </c>
      <c r="O36" s="236"/>
      <c r="P36" s="236"/>
      <c r="Q36" s="236"/>
      <c r="R36" s="236">
        <f t="shared" ref="R36:T36" si="45">L36+O36</f>
        <v>12540</v>
      </c>
      <c r="S36" s="236">
        <f t="shared" si="45"/>
        <v>13131</v>
      </c>
      <c r="T36" s="236">
        <f t="shared" si="45"/>
        <v>13529</v>
      </c>
      <c r="U36" s="236"/>
      <c r="V36" s="236"/>
      <c r="W36" s="236"/>
      <c r="X36" s="236">
        <f t="shared" ref="X36:Z36" si="46">R36+U36</f>
        <v>12540</v>
      </c>
      <c r="Y36" s="236">
        <f t="shared" si="46"/>
        <v>13131</v>
      </c>
      <c r="Z36" s="236">
        <f t="shared" si="46"/>
        <v>13529</v>
      </c>
      <c r="AA36" s="236"/>
      <c r="AB36" s="236"/>
      <c r="AC36" s="236"/>
      <c r="AD36" s="236">
        <f t="shared" ref="AD36" si="47">X36+AA36</f>
        <v>12540</v>
      </c>
      <c r="AE36" s="236">
        <f t="shared" ref="AE36" si="48">Y36+AB36</f>
        <v>13131</v>
      </c>
      <c r="AF36" s="236">
        <f t="shared" ref="AF36" si="49">Z36+AC36</f>
        <v>13529</v>
      </c>
      <c r="AG36" s="236"/>
      <c r="AH36" s="236"/>
      <c r="AI36" s="236"/>
      <c r="AJ36" s="236">
        <f t="shared" ref="AJ36" si="50">AD36+AG36</f>
        <v>12540</v>
      </c>
      <c r="AK36" s="236">
        <f t="shared" ref="AK36" si="51">AE36+AH36</f>
        <v>13131</v>
      </c>
      <c r="AL36" s="236">
        <f t="shared" ref="AL36" si="52">AF36+AI36</f>
        <v>13529</v>
      </c>
    </row>
    <row r="37" spans="1:38" s="7" customFormat="1" ht="93.75" customHeight="1" x14ac:dyDescent="0.25">
      <c r="A37" s="172"/>
      <c r="B37" s="173"/>
      <c r="C37" s="174"/>
      <c r="D37" s="232" t="s">
        <v>11</v>
      </c>
      <c r="E37" s="237" t="s">
        <v>113</v>
      </c>
      <c r="F37" s="231">
        <f t="shared" ref="F37:AL37" si="53">F38</f>
        <v>-1181</v>
      </c>
      <c r="G37" s="231">
        <f t="shared" si="53"/>
        <v>-1202</v>
      </c>
      <c r="H37" s="231">
        <f t="shared" si="53"/>
        <v>-1246</v>
      </c>
      <c r="I37" s="231">
        <f t="shared" si="53"/>
        <v>0</v>
      </c>
      <c r="J37" s="231">
        <f t="shared" si="53"/>
        <v>0</v>
      </c>
      <c r="K37" s="231">
        <f t="shared" si="53"/>
        <v>0</v>
      </c>
      <c r="L37" s="56">
        <f t="shared" si="53"/>
        <v>-1181</v>
      </c>
      <c r="M37" s="56">
        <f t="shared" si="53"/>
        <v>-1202</v>
      </c>
      <c r="N37" s="56">
        <f t="shared" si="53"/>
        <v>-1246</v>
      </c>
      <c r="O37" s="56">
        <f t="shared" si="53"/>
        <v>0</v>
      </c>
      <c r="P37" s="56">
        <f t="shared" si="53"/>
        <v>0</v>
      </c>
      <c r="Q37" s="56">
        <f t="shared" si="53"/>
        <v>0</v>
      </c>
      <c r="R37" s="56">
        <f t="shared" si="53"/>
        <v>-1181</v>
      </c>
      <c r="S37" s="56">
        <f t="shared" si="53"/>
        <v>-1202</v>
      </c>
      <c r="T37" s="56">
        <f t="shared" si="53"/>
        <v>-1246</v>
      </c>
      <c r="U37" s="56">
        <f t="shared" si="53"/>
        <v>0</v>
      </c>
      <c r="V37" s="56">
        <f t="shared" si="53"/>
        <v>0</v>
      </c>
      <c r="W37" s="56">
        <f t="shared" si="53"/>
        <v>0</v>
      </c>
      <c r="X37" s="56">
        <f t="shared" si="53"/>
        <v>-1181</v>
      </c>
      <c r="Y37" s="56">
        <f t="shared" si="53"/>
        <v>-1202</v>
      </c>
      <c r="Z37" s="56">
        <f t="shared" si="53"/>
        <v>-1246</v>
      </c>
      <c r="AA37" s="56">
        <f t="shared" si="53"/>
        <v>0</v>
      </c>
      <c r="AB37" s="56">
        <f t="shared" si="53"/>
        <v>0</v>
      </c>
      <c r="AC37" s="56">
        <f t="shared" si="53"/>
        <v>0</v>
      </c>
      <c r="AD37" s="56">
        <f t="shared" si="53"/>
        <v>-1181</v>
      </c>
      <c r="AE37" s="56">
        <f t="shared" si="53"/>
        <v>-1202</v>
      </c>
      <c r="AF37" s="56">
        <f t="shared" si="53"/>
        <v>-1246</v>
      </c>
      <c r="AG37" s="56">
        <f t="shared" si="53"/>
        <v>0</v>
      </c>
      <c r="AH37" s="56">
        <f t="shared" si="53"/>
        <v>0</v>
      </c>
      <c r="AI37" s="56">
        <f t="shared" si="53"/>
        <v>0</v>
      </c>
      <c r="AJ37" s="56">
        <f t="shared" si="53"/>
        <v>-1181</v>
      </c>
      <c r="AK37" s="56">
        <f t="shared" si="53"/>
        <v>-1202</v>
      </c>
      <c r="AL37" s="56">
        <f t="shared" si="53"/>
        <v>-1246</v>
      </c>
    </row>
    <row r="38" spans="1:38" s="7" customFormat="1" ht="149.25" customHeight="1" x14ac:dyDescent="0.25">
      <c r="A38" s="172">
        <v>100</v>
      </c>
      <c r="B38" s="173"/>
      <c r="C38" s="174"/>
      <c r="D38" s="232" t="s">
        <v>234</v>
      </c>
      <c r="E38" s="234" t="s">
        <v>235</v>
      </c>
      <c r="F38" s="235">
        <v>-1181</v>
      </c>
      <c r="G38" s="235">
        <v>-1202</v>
      </c>
      <c r="H38" s="235">
        <v>-1246</v>
      </c>
      <c r="I38" s="235"/>
      <c r="J38" s="235"/>
      <c r="K38" s="235"/>
      <c r="L38" s="236">
        <f t="shared" si="7"/>
        <v>-1181</v>
      </c>
      <c r="M38" s="236">
        <f t="shared" si="7"/>
        <v>-1202</v>
      </c>
      <c r="N38" s="236">
        <f t="shared" si="7"/>
        <v>-1246</v>
      </c>
      <c r="O38" s="236"/>
      <c r="P38" s="236"/>
      <c r="Q38" s="236"/>
      <c r="R38" s="236">
        <f t="shared" ref="R38:T38" si="54">L38+O38</f>
        <v>-1181</v>
      </c>
      <c r="S38" s="236">
        <f t="shared" si="54"/>
        <v>-1202</v>
      </c>
      <c r="T38" s="236">
        <f t="shared" si="54"/>
        <v>-1246</v>
      </c>
      <c r="U38" s="236"/>
      <c r="V38" s="236"/>
      <c r="W38" s="236"/>
      <c r="X38" s="236">
        <f t="shared" ref="X38:Z38" si="55">R38+U38</f>
        <v>-1181</v>
      </c>
      <c r="Y38" s="236">
        <f t="shared" si="55"/>
        <v>-1202</v>
      </c>
      <c r="Z38" s="236">
        <f t="shared" si="55"/>
        <v>-1246</v>
      </c>
      <c r="AA38" s="236"/>
      <c r="AB38" s="236"/>
      <c r="AC38" s="236"/>
      <c r="AD38" s="236">
        <f t="shared" ref="AD38" si="56">X38+AA38</f>
        <v>-1181</v>
      </c>
      <c r="AE38" s="236">
        <f t="shared" ref="AE38" si="57">Y38+AB38</f>
        <v>-1202</v>
      </c>
      <c r="AF38" s="236">
        <f t="shared" ref="AF38" si="58">Z38+AC38</f>
        <v>-1246</v>
      </c>
      <c r="AG38" s="236"/>
      <c r="AH38" s="236"/>
      <c r="AI38" s="236"/>
      <c r="AJ38" s="236">
        <f t="shared" ref="AJ38" si="59">AD38+AG38</f>
        <v>-1181</v>
      </c>
      <c r="AK38" s="236">
        <f t="shared" ref="AK38" si="60">AE38+AH38</f>
        <v>-1202</v>
      </c>
      <c r="AL38" s="236">
        <f t="shared" ref="AL38" si="61">AF38+AI38</f>
        <v>-1246</v>
      </c>
    </row>
    <row r="39" spans="1:38" s="83" customFormat="1" ht="26.25" customHeight="1" x14ac:dyDescent="0.25">
      <c r="A39" s="12"/>
      <c r="B39" s="72"/>
      <c r="C39" s="73"/>
      <c r="D39" s="232" t="s">
        <v>12</v>
      </c>
      <c r="E39" s="82" t="s">
        <v>114</v>
      </c>
      <c r="F39" s="227">
        <f t="shared" ref="F39:Z39" si="62">F40+F44+F47+F50</f>
        <v>61693</v>
      </c>
      <c r="G39" s="227">
        <f t="shared" si="62"/>
        <v>64161</v>
      </c>
      <c r="H39" s="227">
        <f t="shared" si="62"/>
        <v>66728</v>
      </c>
      <c r="I39" s="227">
        <f t="shared" si="62"/>
        <v>0</v>
      </c>
      <c r="J39" s="227">
        <f t="shared" si="62"/>
        <v>0</v>
      </c>
      <c r="K39" s="227">
        <f t="shared" si="62"/>
        <v>0</v>
      </c>
      <c r="L39" s="79">
        <f t="shared" si="62"/>
        <v>61693</v>
      </c>
      <c r="M39" s="79">
        <f t="shared" si="62"/>
        <v>64161</v>
      </c>
      <c r="N39" s="79">
        <f t="shared" si="62"/>
        <v>66728</v>
      </c>
      <c r="O39" s="79">
        <f t="shared" si="62"/>
        <v>0</v>
      </c>
      <c r="P39" s="79">
        <f t="shared" si="62"/>
        <v>0</v>
      </c>
      <c r="Q39" s="79">
        <f t="shared" si="62"/>
        <v>0</v>
      </c>
      <c r="R39" s="79">
        <f t="shared" si="62"/>
        <v>61693</v>
      </c>
      <c r="S39" s="79">
        <f t="shared" si="62"/>
        <v>64161</v>
      </c>
      <c r="T39" s="79">
        <f t="shared" si="62"/>
        <v>66728</v>
      </c>
      <c r="U39" s="79">
        <f t="shared" si="62"/>
        <v>0</v>
      </c>
      <c r="V39" s="79">
        <f t="shared" si="62"/>
        <v>0</v>
      </c>
      <c r="W39" s="79">
        <f t="shared" si="62"/>
        <v>0</v>
      </c>
      <c r="X39" s="79">
        <f t="shared" si="62"/>
        <v>61693</v>
      </c>
      <c r="Y39" s="79">
        <f t="shared" si="62"/>
        <v>64161</v>
      </c>
      <c r="Z39" s="79">
        <f t="shared" si="62"/>
        <v>66728</v>
      </c>
      <c r="AA39" s="79">
        <f t="shared" ref="AA39:AF39" si="63">AA40+AA44+AA47+AA50</f>
        <v>186</v>
      </c>
      <c r="AB39" s="79">
        <f t="shared" si="63"/>
        <v>0</v>
      </c>
      <c r="AC39" s="79">
        <f t="shared" si="63"/>
        <v>0</v>
      </c>
      <c r="AD39" s="79">
        <f t="shared" si="63"/>
        <v>61879</v>
      </c>
      <c r="AE39" s="79">
        <f t="shared" si="63"/>
        <v>64161</v>
      </c>
      <c r="AF39" s="79">
        <f t="shared" si="63"/>
        <v>66728</v>
      </c>
      <c r="AG39" s="79">
        <f t="shared" ref="AG39:AL39" si="64">AG40+AG44+AG47+AG50</f>
        <v>0</v>
      </c>
      <c r="AH39" s="79">
        <f t="shared" si="64"/>
        <v>0</v>
      </c>
      <c r="AI39" s="79">
        <f t="shared" si="64"/>
        <v>0</v>
      </c>
      <c r="AJ39" s="79">
        <f t="shared" si="64"/>
        <v>61879</v>
      </c>
      <c r="AK39" s="79">
        <f t="shared" si="64"/>
        <v>64161</v>
      </c>
      <c r="AL39" s="79">
        <f t="shared" si="64"/>
        <v>66728</v>
      </c>
    </row>
    <row r="40" spans="1:38" s="7" customFormat="1" ht="43.5" customHeight="1" x14ac:dyDescent="0.25">
      <c r="A40" s="12"/>
      <c r="B40" s="72"/>
      <c r="C40" s="73"/>
      <c r="D40" s="232" t="s">
        <v>202</v>
      </c>
      <c r="E40" s="237" t="s">
        <v>205</v>
      </c>
      <c r="F40" s="231">
        <f>F41+F42+F43</f>
        <v>45119</v>
      </c>
      <c r="G40" s="231">
        <f>G41+G42+G43</f>
        <v>46924</v>
      </c>
      <c r="H40" s="231">
        <f>H41+H42+H43</f>
        <v>48801</v>
      </c>
      <c r="I40" s="231">
        <f t="shared" ref="I40:Z40" si="65">I41+I42+I43</f>
        <v>0</v>
      </c>
      <c r="J40" s="231">
        <f t="shared" si="65"/>
        <v>0</v>
      </c>
      <c r="K40" s="231">
        <f t="shared" si="65"/>
        <v>0</v>
      </c>
      <c r="L40" s="56">
        <f t="shared" si="65"/>
        <v>45119</v>
      </c>
      <c r="M40" s="56">
        <f t="shared" si="65"/>
        <v>46924</v>
      </c>
      <c r="N40" s="56">
        <f t="shared" si="65"/>
        <v>48801</v>
      </c>
      <c r="O40" s="56">
        <f t="shared" si="65"/>
        <v>0</v>
      </c>
      <c r="P40" s="56">
        <f t="shared" si="65"/>
        <v>0</v>
      </c>
      <c r="Q40" s="56">
        <f t="shared" si="65"/>
        <v>0</v>
      </c>
      <c r="R40" s="56">
        <f t="shared" si="65"/>
        <v>45119</v>
      </c>
      <c r="S40" s="56">
        <f t="shared" si="65"/>
        <v>46924</v>
      </c>
      <c r="T40" s="56">
        <f t="shared" si="65"/>
        <v>48801</v>
      </c>
      <c r="U40" s="56">
        <f t="shared" si="65"/>
        <v>0</v>
      </c>
      <c r="V40" s="56">
        <f t="shared" si="65"/>
        <v>0</v>
      </c>
      <c r="W40" s="56">
        <f t="shared" si="65"/>
        <v>0</v>
      </c>
      <c r="X40" s="56">
        <f t="shared" si="65"/>
        <v>45119</v>
      </c>
      <c r="Y40" s="56">
        <f t="shared" si="65"/>
        <v>46924</v>
      </c>
      <c r="Z40" s="56">
        <f t="shared" si="65"/>
        <v>48801</v>
      </c>
      <c r="AA40" s="56">
        <f t="shared" ref="AA40:AF40" si="66">AA41+AA42+AA43</f>
        <v>2951</v>
      </c>
      <c r="AB40" s="56">
        <f t="shared" si="66"/>
        <v>0</v>
      </c>
      <c r="AC40" s="56">
        <f t="shared" si="66"/>
        <v>0</v>
      </c>
      <c r="AD40" s="56">
        <f t="shared" si="66"/>
        <v>48070</v>
      </c>
      <c r="AE40" s="56">
        <f t="shared" si="66"/>
        <v>46924</v>
      </c>
      <c r="AF40" s="56">
        <f t="shared" si="66"/>
        <v>48801</v>
      </c>
      <c r="AG40" s="56">
        <f t="shared" ref="AG40:AL40" si="67">AG41+AG42+AG43</f>
        <v>0</v>
      </c>
      <c r="AH40" s="56">
        <f t="shared" si="67"/>
        <v>0</v>
      </c>
      <c r="AI40" s="56">
        <f t="shared" si="67"/>
        <v>0</v>
      </c>
      <c r="AJ40" s="56">
        <f t="shared" si="67"/>
        <v>48070</v>
      </c>
      <c r="AK40" s="56">
        <f t="shared" si="67"/>
        <v>46924</v>
      </c>
      <c r="AL40" s="56">
        <f t="shared" si="67"/>
        <v>48801</v>
      </c>
    </row>
    <row r="41" spans="1:38" s="2" customFormat="1" ht="37.5" x14ac:dyDescent="0.25">
      <c r="A41" s="12">
        <v>182</v>
      </c>
      <c r="B41" s="72"/>
      <c r="C41" s="73"/>
      <c r="D41" s="232" t="s">
        <v>203</v>
      </c>
      <c r="E41" s="234" t="s">
        <v>206</v>
      </c>
      <c r="F41" s="235">
        <v>28813</v>
      </c>
      <c r="G41" s="235">
        <v>29966</v>
      </c>
      <c r="H41" s="235">
        <v>31165</v>
      </c>
      <c r="I41" s="235"/>
      <c r="J41" s="235"/>
      <c r="K41" s="235"/>
      <c r="L41" s="236">
        <f t="shared" si="7"/>
        <v>28813</v>
      </c>
      <c r="M41" s="236">
        <f t="shared" si="7"/>
        <v>29966</v>
      </c>
      <c r="N41" s="236">
        <f t="shared" si="7"/>
        <v>31165</v>
      </c>
      <c r="O41" s="236"/>
      <c r="P41" s="236"/>
      <c r="Q41" s="236"/>
      <c r="R41" s="236">
        <f t="shared" ref="R41:T46" si="68">L41+O41</f>
        <v>28813</v>
      </c>
      <c r="S41" s="236">
        <f t="shared" si="68"/>
        <v>29966</v>
      </c>
      <c r="T41" s="236">
        <f t="shared" si="68"/>
        <v>31165</v>
      </c>
      <c r="U41" s="236"/>
      <c r="V41" s="236"/>
      <c r="W41" s="236"/>
      <c r="X41" s="236">
        <f t="shared" ref="X41:Z46" si="69">R41+U41</f>
        <v>28813</v>
      </c>
      <c r="Y41" s="236">
        <f t="shared" si="69"/>
        <v>29966</v>
      </c>
      <c r="Z41" s="236">
        <f t="shared" si="69"/>
        <v>31165</v>
      </c>
      <c r="AA41" s="236">
        <v>2951</v>
      </c>
      <c r="AB41" s="236"/>
      <c r="AC41" s="236"/>
      <c r="AD41" s="236">
        <f t="shared" ref="AD41:AD42" si="70">X41+AA41</f>
        <v>31764</v>
      </c>
      <c r="AE41" s="236">
        <f t="shared" ref="AE41:AE46" si="71">Y41+AB41</f>
        <v>29966</v>
      </c>
      <c r="AF41" s="236">
        <f t="shared" ref="AF41:AF46" si="72">Z41+AC41</f>
        <v>31165</v>
      </c>
      <c r="AG41" s="236"/>
      <c r="AH41" s="236"/>
      <c r="AI41" s="236"/>
      <c r="AJ41" s="236">
        <f t="shared" ref="AJ41:AJ42" si="73">AD41+AG41</f>
        <v>31764</v>
      </c>
      <c r="AK41" s="236">
        <f t="shared" ref="AK41:AK46" si="74">AE41+AH41</f>
        <v>29966</v>
      </c>
      <c r="AL41" s="236">
        <f t="shared" ref="AL41:AL46" si="75">AF41+AI41</f>
        <v>31165</v>
      </c>
    </row>
    <row r="42" spans="1:38" s="2" customFormat="1" ht="56.25" x14ac:dyDescent="0.25">
      <c r="A42" s="12">
        <v>182</v>
      </c>
      <c r="B42" s="72"/>
      <c r="C42" s="73"/>
      <c r="D42" s="232" t="s">
        <v>204</v>
      </c>
      <c r="E42" s="234" t="s">
        <v>207</v>
      </c>
      <c r="F42" s="235">
        <v>16306</v>
      </c>
      <c r="G42" s="235">
        <v>16958</v>
      </c>
      <c r="H42" s="235">
        <v>17636</v>
      </c>
      <c r="I42" s="235"/>
      <c r="J42" s="235"/>
      <c r="K42" s="235"/>
      <c r="L42" s="236">
        <f t="shared" si="7"/>
        <v>16306</v>
      </c>
      <c r="M42" s="236">
        <f t="shared" si="7"/>
        <v>16958</v>
      </c>
      <c r="N42" s="236">
        <f t="shared" si="7"/>
        <v>17636</v>
      </c>
      <c r="O42" s="236"/>
      <c r="P42" s="236"/>
      <c r="Q42" s="236"/>
      <c r="R42" s="236">
        <f t="shared" si="68"/>
        <v>16306</v>
      </c>
      <c r="S42" s="236">
        <f t="shared" si="68"/>
        <v>16958</v>
      </c>
      <c r="T42" s="236">
        <f t="shared" si="68"/>
        <v>17636</v>
      </c>
      <c r="U42" s="236"/>
      <c r="V42" s="236"/>
      <c r="W42" s="236"/>
      <c r="X42" s="236">
        <f t="shared" si="69"/>
        <v>16306</v>
      </c>
      <c r="Y42" s="236">
        <f t="shared" si="69"/>
        <v>16958</v>
      </c>
      <c r="Z42" s="236">
        <f t="shared" si="69"/>
        <v>17636</v>
      </c>
      <c r="AA42" s="236"/>
      <c r="AB42" s="236"/>
      <c r="AC42" s="236"/>
      <c r="AD42" s="236">
        <f t="shared" si="70"/>
        <v>16306</v>
      </c>
      <c r="AE42" s="236">
        <f t="shared" si="71"/>
        <v>16958</v>
      </c>
      <c r="AF42" s="236">
        <f t="shared" si="72"/>
        <v>17636</v>
      </c>
      <c r="AG42" s="236"/>
      <c r="AH42" s="236"/>
      <c r="AI42" s="236"/>
      <c r="AJ42" s="236">
        <f t="shared" si="73"/>
        <v>16306</v>
      </c>
      <c r="AK42" s="236">
        <f t="shared" si="74"/>
        <v>16958</v>
      </c>
      <c r="AL42" s="236">
        <f t="shared" si="75"/>
        <v>17636</v>
      </c>
    </row>
    <row r="43" spans="1:38" s="2" customFormat="1" ht="37.5" hidden="1" customHeight="1" x14ac:dyDescent="0.25">
      <c r="A43" s="12">
        <v>182</v>
      </c>
      <c r="B43" s="72"/>
      <c r="C43" s="73"/>
      <c r="D43" s="238" t="s">
        <v>219</v>
      </c>
      <c r="E43" s="239" t="s">
        <v>218</v>
      </c>
      <c r="F43" s="235"/>
      <c r="G43" s="235"/>
      <c r="H43" s="235"/>
      <c r="I43" s="235"/>
      <c r="J43" s="235"/>
      <c r="K43" s="235"/>
      <c r="L43" s="235">
        <f>F43+I43</f>
        <v>0</v>
      </c>
      <c r="M43" s="235">
        <f t="shared" si="7"/>
        <v>0</v>
      </c>
      <c r="N43" s="235">
        <f t="shared" si="7"/>
        <v>0</v>
      </c>
      <c r="O43" s="235"/>
      <c r="P43" s="235"/>
      <c r="Q43" s="235"/>
      <c r="R43" s="235">
        <f>L43+O43</f>
        <v>0</v>
      </c>
      <c r="S43" s="235">
        <f t="shared" si="68"/>
        <v>0</v>
      </c>
      <c r="T43" s="235">
        <f t="shared" si="68"/>
        <v>0</v>
      </c>
      <c r="U43" s="235"/>
      <c r="V43" s="235"/>
      <c r="W43" s="235"/>
      <c r="X43" s="235">
        <f>R43+U43</f>
        <v>0</v>
      </c>
      <c r="Y43" s="235">
        <f t="shared" si="69"/>
        <v>0</v>
      </c>
      <c r="Z43" s="235">
        <f t="shared" si="69"/>
        <v>0</v>
      </c>
      <c r="AA43" s="236"/>
      <c r="AB43" s="235"/>
      <c r="AC43" s="235"/>
      <c r="AD43" s="236">
        <f>X43+AA43</f>
        <v>0</v>
      </c>
      <c r="AE43" s="236">
        <f t="shared" si="71"/>
        <v>0</v>
      </c>
      <c r="AF43" s="236">
        <f t="shared" si="72"/>
        <v>0</v>
      </c>
      <c r="AG43" s="236"/>
      <c r="AH43" s="236"/>
      <c r="AI43" s="236"/>
      <c r="AJ43" s="236">
        <f>AD43+AG43</f>
        <v>0</v>
      </c>
      <c r="AK43" s="236">
        <f t="shared" si="74"/>
        <v>0</v>
      </c>
      <c r="AL43" s="236">
        <f t="shared" si="75"/>
        <v>0</v>
      </c>
    </row>
    <row r="44" spans="1:38" s="2" customFormat="1" ht="20.25" hidden="1" customHeight="1" x14ac:dyDescent="0.25">
      <c r="A44" s="12"/>
      <c r="B44" s="72"/>
      <c r="C44" s="73"/>
      <c r="D44" s="240" t="s">
        <v>13</v>
      </c>
      <c r="E44" s="239" t="s">
        <v>115</v>
      </c>
      <c r="F44" s="231">
        <f t="shared" ref="F44:H44" si="76">F45+F46</f>
        <v>0</v>
      </c>
      <c r="G44" s="231">
        <f t="shared" si="76"/>
        <v>0</v>
      </c>
      <c r="H44" s="231">
        <f t="shared" si="76"/>
        <v>0</v>
      </c>
      <c r="I44" s="231"/>
      <c r="J44" s="231"/>
      <c r="K44" s="231"/>
      <c r="L44" s="231">
        <f t="shared" si="7"/>
        <v>0</v>
      </c>
      <c r="M44" s="231">
        <f t="shared" si="7"/>
        <v>0</v>
      </c>
      <c r="N44" s="231">
        <f t="shared" si="7"/>
        <v>0</v>
      </c>
      <c r="O44" s="231"/>
      <c r="P44" s="231"/>
      <c r="Q44" s="231"/>
      <c r="R44" s="231">
        <f t="shared" ref="R44:R46" si="77">L44+O44</f>
        <v>0</v>
      </c>
      <c r="S44" s="231">
        <f t="shared" si="68"/>
        <v>0</v>
      </c>
      <c r="T44" s="231">
        <f t="shared" si="68"/>
        <v>0</v>
      </c>
      <c r="U44" s="231"/>
      <c r="V44" s="231"/>
      <c r="W44" s="231"/>
      <c r="X44" s="231">
        <f t="shared" ref="X44:X46" si="78">R44+U44</f>
        <v>0</v>
      </c>
      <c r="Y44" s="231">
        <f t="shared" si="69"/>
        <v>0</v>
      </c>
      <c r="Z44" s="231">
        <f t="shared" si="69"/>
        <v>0</v>
      </c>
      <c r="AA44" s="56"/>
      <c r="AB44" s="231"/>
      <c r="AC44" s="231"/>
      <c r="AD44" s="56">
        <f t="shared" ref="AD44:AD46" si="79">X44+AA44</f>
        <v>0</v>
      </c>
      <c r="AE44" s="56">
        <f t="shared" si="71"/>
        <v>0</v>
      </c>
      <c r="AF44" s="56">
        <f t="shared" si="72"/>
        <v>0</v>
      </c>
      <c r="AG44" s="56"/>
      <c r="AH44" s="56"/>
      <c r="AI44" s="56"/>
      <c r="AJ44" s="56">
        <f t="shared" ref="AJ44:AJ46" si="80">AD44+AG44</f>
        <v>0</v>
      </c>
      <c r="AK44" s="56">
        <f t="shared" si="74"/>
        <v>0</v>
      </c>
      <c r="AL44" s="56">
        <f t="shared" si="75"/>
        <v>0</v>
      </c>
    </row>
    <row r="45" spans="1:38" s="7" customFormat="1" ht="20.25" hidden="1" customHeight="1" x14ac:dyDescent="0.25">
      <c r="A45" s="12">
        <v>182</v>
      </c>
      <c r="B45" s="72"/>
      <c r="C45" s="73"/>
      <c r="D45" s="238" t="s">
        <v>14</v>
      </c>
      <c r="E45" s="241" t="s">
        <v>115</v>
      </c>
      <c r="F45" s="235">
        <v>0</v>
      </c>
      <c r="G45" s="235">
        <v>0</v>
      </c>
      <c r="H45" s="235">
        <v>0</v>
      </c>
      <c r="I45" s="235"/>
      <c r="J45" s="235"/>
      <c r="K45" s="235"/>
      <c r="L45" s="235">
        <f t="shared" si="7"/>
        <v>0</v>
      </c>
      <c r="M45" s="235">
        <f t="shared" si="7"/>
        <v>0</v>
      </c>
      <c r="N45" s="235">
        <f t="shared" si="7"/>
        <v>0</v>
      </c>
      <c r="O45" s="235"/>
      <c r="P45" s="235"/>
      <c r="Q45" s="235"/>
      <c r="R45" s="235">
        <f t="shared" si="77"/>
        <v>0</v>
      </c>
      <c r="S45" s="235">
        <f t="shared" si="68"/>
        <v>0</v>
      </c>
      <c r="T45" s="235">
        <f t="shared" si="68"/>
        <v>0</v>
      </c>
      <c r="U45" s="235"/>
      <c r="V45" s="235"/>
      <c r="W45" s="235"/>
      <c r="X45" s="235">
        <f t="shared" si="78"/>
        <v>0</v>
      </c>
      <c r="Y45" s="235">
        <f t="shared" si="69"/>
        <v>0</v>
      </c>
      <c r="Z45" s="235">
        <f t="shared" si="69"/>
        <v>0</v>
      </c>
      <c r="AA45" s="236"/>
      <c r="AB45" s="235"/>
      <c r="AC45" s="235"/>
      <c r="AD45" s="236">
        <f t="shared" si="79"/>
        <v>0</v>
      </c>
      <c r="AE45" s="236">
        <f t="shared" si="71"/>
        <v>0</v>
      </c>
      <c r="AF45" s="236">
        <f t="shared" si="72"/>
        <v>0</v>
      </c>
      <c r="AG45" s="236"/>
      <c r="AH45" s="236"/>
      <c r="AI45" s="236"/>
      <c r="AJ45" s="236">
        <f t="shared" si="80"/>
        <v>0</v>
      </c>
      <c r="AK45" s="236">
        <f t="shared" si="74"/>
        <v>0</v>
      </c>
      <c r="AL45" s="236">
        <f t="shared" si="75"/>
        <v>0</v>
      </c>
    </row>
    <row r="46" spans="1:38" s="6" customFormat="1" ht="42.75" hidden="1" customHeight="1" x14ac:dyDescent="0.25">
      <c r="A46" s="17">
        <v>182</v>
      </c>
      <c r="B46" s="72"/>
      <c r="C46" s="73"/>
      <c r="D46" s="238" t="s">
        <v>15</v>
      </c>
      <c r="E46" s="241" t="s">
        <v>116</v>
      </c>
      <c r="F46" s="235"/>
      <c r="G46" s="235"/>
      <c r="H46" s="235"/>
      <c r="I46" s="235"/>
      <c r="J46" s="235"/>
      <c r="K46" s="235"/>
      <c r="L46" s="235">
        <f t="shared" si="7"/>
        <v>0</v>
      </c>
      <c r="M46" s="235">
        <f t="shared" si="7"/>
        <v>0</v>
      </c>
      <c r="N46" s="235">
        <f t="shared" si="7"/>
        <v>0</v>
      </c>
      <c r="O46" s="235"/>
      <c r="P46" s="235"/>
      <c r="Q46" s="235"/>
      <c r="R46" s="235">
        <f t="shared" si="77"/>
        <v>0</v>
      </c>
      <c r="S46" s="235">
        <f t="shared" si="68"/>
        <v>0</v>
      </c>
      <c r="T46" s="235">
        <f t="shared" si="68"/>
        <v>0</v>
      </c>
      <c r="U46" s="235"/>
      <c r="V46" s="235"/>
      <c r="W46" s="235"/>
      <c r="X46" s="235">
        <f t="shared" si="78"/>
        <v>0</v>
      </c>
      <c r="Y46" s="235">
        <f t="shared" si="69"/>
        <v>0</v>
      </c>
      <c r="Z46" s="235">
        <f t="shared" si="69"/>
        <v>0</v>
      </c>
      <c r="AA46" s="236"/>
      <c r="AB46" s="235"/>
      <c r="AC46" s="235"/>
      <c r="AD46" s="236">
        <f t="shared" si="79"/>
        <v>0</v>
      </c>
      <c r="AE46" s="236">
        <f t="shared" si="71"/>
        <v>0</v>
      </c>
      <c r="AF46" s="236">
        <f t="shared" si="72"/>
        <v>0</v>
      </c>
      <c r="AG46" s="236"/>
      <c r="AH46" s="236"/>
      <c r="AI46" s="236"/>
      <c r="AJ46" s="236">
        <f t="shared" si="80"/>
        <v>0</v>
      </c>
      <c r="AK46" s="236">
        <f t="shared" si="74"/>
        <v>0</v>
      </c>
      <c r="AL46" s="236">
        <f t="shared" si="75"/>
        <v>0</v>
      </c>
    </row>
    <row r="47" spans="1:38" s="7" customFormat="1" ht="20.25" x14ac:dyDescent="0.25">
      <c r="A47" s="12"/>
      <c r="B47" s="72"/>
      <c r="C47" s="73"/>
      <c r="D47" s="228" t="s">
        <v>16</v>
      </c>
      <c r="E47" s="237" t="s">
        <v>117</v>
      </c>
      <c r="F47" s="231">
        <f t="shared" ref="F47:Z47" si="81">F48+F49</f>
        <v>119</v>
      </c>
      <c r="G47" s="231">
        <f t="shared" si="81"/>
        <v>124</v>
      </c>
      <c r="H47" s="231">
        <f t="shared" si="81"/>
        <v>129</v>
      </c>
      <c r="I47" s="231">
        <f t="shared" si="81"/>
        <v>0</v>
      </c>
      <c r="J47" s="231">
        <f t="shared" si="81"/>
        <v>0</v>
      </c>
      <c r="K47" s="231">
        <f t="shared" si="81"/>
        <v>0</v>
      </c>
      <c r="L47" s="56">
        <f t="shared" si="81"/>
        <v>119</v>
      </c>
      <c r="M47" s="56">
        <f t="shared" si="81"/>
        <v>124</v>
      </c>
      <c r="N47" s="56">
        <f t="shared" si="81"/>
        <v>129</v>
      </c>
      <c r="O47" s="56">
        <f t="shared" si="81"/>
        <v>0</v>
      </c>
      <c r="P47" s="56">
        <f t="shared" si="81"/>
        <v>0</v>
      </c>
      <c r="Q47" s="56">
        <f t="shared" si="81"/>
        <v>0</v>
      </c>
      <c r="R47" s="56">
        <f t="shared" si="81"/>
        <v>119</v>
      </c>
      <c r="S47" s="56">
        <f t="shared" si="81"/>
        <v>124</v>
      </c>
      <c r="T47" s="56">
        <f t="shared" si="81"/>
        <v>129</v>
      </c>
      <c r="U47" s="56">
        <f t="shared" si="81"/>
        <v>0</v>
      </c>
      <c r="V47" s="56">
        <f t="shared" si="81"/>
        <v>0</v>
      </c>
      <c r="W47" s="56">
        <f t="shared" si="81"/>
        <v>0</v>
      </c>
      <c r="X47" s="56">
        <f t="shared" si="81"/>
        <v>119</v>
      </c>
      <c r="Y47" s="56">
        <f t="shared" si="81"/>
        <v>124</v>
      </c>
      <c r="Z47" s="56">
        <f t="shared" si="81"/>
        <v>129</v>
      </c>
      <c r="AA47" s="56">
        <f t="shared" ref="AA47:AF47" si="82">AA48+AA49</f>
        <v>609</v>
      </c>
      <c r="AB47" s="56">
        <f t="shared" si="82"/>
        <v>0</v>
      </c>
      <c r="AC47" s="56">
        <f t="shared" si="82"/>
        <v>0</v>
      </c>
      <c r="AD47" s="56">
        <f t="shared" si="82"/>
        <v>728</v>
      </c>
      <c r="AE47" s="56">
        <f t="shared" si="82"/>
        <v>124</v>
      </c>
      <c r="AF47" s="56">
        <f t="shared" si="82"/>
        <v>129</v>
      </c>
      <c r="AG47" s="56">
        <f t="shared" ref="AG47:AL47" si="83">AG48+AG49</f>
        <v>0</v>
      </c>
      <c r="AH47" s="56">
        <f t="shared" si="83"/>
        <v>0</v>
      </c>
      <c r="AI47" s="56">
        <f t="shared" si="83"/>
        <v>0</v>
      </c>
      <c r="AJ47" s="56">
        <f t="shared" si="83"/>
        <v>728</v>
      </c>
      <c r="AK47" s="56">
        <f t="shared" si="83"/>
        <v>124</v>
      </c>
      <c r="AL47" s="56">
        <f t="shared" si="83"/>
        <v>129</v>
      </c>
    </row>
    <row r="48" spans="1:38" s="7" customFormat="1" ht="20.25" x14ac:dyDescent="0.25">
      <c r="A48" s="12">
        <v>182</v>
      </c>
      <c r="B48" s="72"/>
      <c r="C48" s="73"/>
      <c r="D48" s="232" t="s">
        <v>17</v>
      </c>
      <c r="E48" s="242" t="s">
        <v>117</v>
      </c>
      <c r="F48" s="235">
        <v>119</v>
      </c>
      <c r="G48" s="235">
        <v>124</v>
      </c>
      <c r="H48" s="235">
        <v>129</v>
      </c>
      <c r="I48" s="235"/>
      <c r="J48" s="235"/>
      <c r="K48" s="235"/>
      <c r="L48" s="236">
        <f t="shared" si="7"/>
        <v>119</v>
      </c>
      <c r="M48" s="236">
        <f t="shared" si="7"/>
        <v>124</v>
      </c>
      <c r="N48" s="236">
        <f t="shared" si="7"/>
        <v>129</v>
      </c>
      <c r="O48" s="236"/>
      <c r="P48" s="236"/>
      <c r="Q48" s="236"/>
      <c r="R48" s="236">
        <f t="shared" ref="R48:T49" si="84">L48+O48</f>
        <v>119</v>
      </c>
      <c r="S48" s="236">
        <f t="shared" si="84"/>
        <v>124</v>
      </c>
      <c r="T48" s="236">
        <f t="shared" si="84"/>
        <v>129</v>
      </c>
      <c r="U48" s="236"/>
      <c r="V48" s="236"/>
      <c r="W48" s="236"/>
      <c r="X48" s="236">
        <f t="shared" ref="X48:Z49" si="85">R48+U48</f>
        <v>119</v>
      </c>
      <c r="Y48" s="236">
        <f t="shared" si="85"/>
        <v>124</v>
      </c>
      <c r="Z48" s="236">
        <f t="shared" si="85"/>
        <v>129</v>
      </c>
      <c r="AA48" s="236">
        <v>609</v>
      </c>
      <c r="AB48" s="236"/>
      <c r="AC48" s="236"/>
      <c r="AD48" s="236">
        <f t="shared" ref="AD48:AD49" si="86">X48+AA48</f>
        <v>728</v>
      </c>
      <c r="AE48" s="236">
        <f t="shared" ref="AE48:AE49" si="87">Y48+AB48</f>
        <v>124</v>
      </c>
      <c r="AF48" s="236">
        <f t="shared" ref="AF48:AF49" si="88">Z48+AC48</f>
        <v>129</v>
      </c>
      <c r="AG48" s="236"/>
      <c r="AH48" s="236"/>
      <c r="AI48" s="236"/>
      <c r="AJ48" s="236">
        <f t="shared" ref="AJ48:AJ49" si="89">AD48+AG48</f>
        <v>728</v>
      </c>
      <c r="AK48" s="236">
        <f t="shared" ref="AK48:AK49" si="90">AE48+AH48</f>
        <v>124</v>
      </c>
      <c r="AL48" s="236">
        <f t="shared" ref="AL48:AL49" si="91">AF48+AI48</f>
        <v>129</v>
      </c>
    </row>
    <row r="49" spans="1:38" s="7" customFormat="1" ht="22.5" hidden="1" customHeight="1" x14ac:dyDescent="0.25">
      <c r="A49" s="12">
        <v>182</v>
      </c>
      <c r="B49" s="72"/>
      <c r="C49" s="73"/>
      <c r="D49" s="238" t="s">
        <v>236</v>
      </c>
      <c r="E49" s="241" t="s">
        <v>237</v>
      </c>
      <c r="F49" s="235"/>
      <c r="G49" s="235"/>
      <c r="H49" s="235"/>
      <c r="I49" s="235"/>
      <c r="J49" s="235"/>
      <c r="K49" s="235"/>
      <c r="L49" s="235">
        <f t="shared" si="7"/>
        <v>0</v>
      </c>
      <c r="M49" s="235">
        <f t="shared" si="7"/>
        <v>0</v>
      </c>
      <c r="N49" s="235">
        <f t="shared" si="7"/>
        <v>0</v>
      </c>
      <c r="O49" s="235"/>
      <c r="P49" s="235"/>
      <c r="Q49" s="235"/>
      <c r="R49" s="235">
        <f t="shared" si="84"/>
        <v>0</v>
      </c>
      <c r="S49" s="235">
        <f t="shared" si="84"/>
        <v>0</v>
      </c>
      <c r="T49" s="235">
        <f t="shared" si="84"/>
        <v>0</v>
      </c>
      <c r="U49" s="235"/>
      <c r="V49" s="235"/>
      <c r="W49" s="235"/>
      <c r="X49" s="235">
        <f t="shared" si="85"/>
        <v>0</v>
      </c>
      <c r="Y49" s="235">
        <f t="shared" si="85"/>
        <v>0</v>
      </c>
      <c r="Z49" s="235">
        <f t="shared" si="85"/>
        <v>0</v>
      </c>
      <c r="AA49" s="236"/>
      <c r="AB49" s="235"/>
      <c r="AC49" s="235"/>
      <c r="AD49" s="236">
        <f t="shared" si="86"/>
        <v>0</v>
      </c>
      <c r="AE49" s="236">
        <f t="shared" si="87"/>
        <v>0</v>
      </c>
      <c r="AF49" s="236">
        <f t="shared" si="88"/>
        <v>0</v>
      </c>
      <c r="AG49" s="236"/>
      <c r="AH49" s="236"/>
      <c r="AI49" s="236"/>
      <c r="AJ49" s="236">
        <f t="shared" si="89"/>
        <v>0</v>
      </c>
      <c r="AK49" s="236">
        <f t="shared" si="90"/>
        <v>0</v>
      </c>
      <c r="AL49" s="236">
        <f t="shared" si="91"/>
        <v>0</v>
      </c>
    </row>
    <row r="50" spans="1:38" s="7" customFormat="1" ht="39" customHeight="1" x14ac:dyDescent="0.25">
      <c r="A50" s="12"/>
      <c r="B50" s="72"/>
      <c r="C50" s="73"/>
      <c r="D50" s="228" t="s">
        <v>18</v>
      </c>
      <c r="E50" s="237" t="s">
        <v>118</v>
      </c>
      <c r="F50" s="231">
        <f t="shared" ref="F50:AL50" si="92">F51</f>
        <v>16455</v>
      </c>
      <c r="G50" s="231">
        <f t="shared" si="92"/>
        <v>17113</v>
      </c>
      <c r="H50" s="231">
        <f t="shared" si="92"/>
        <v>17798</v>
      </c>
      <c r="I50" s="231">
        <f t="shared" si="92"/>
        <v>0</v>
      </c>
      <c r="J50" s="231">
        <f t="shared" si="92"/>
        <v>0</v>
      </c>
      <c r="K50" s="231">
        <f t="shared" si="92"/>
        <v>0</v>
      </c>
      <c r="L50" s="56">
        <f t="shared" si="92"/>
        <v>16455</v>
      </c>
      <c r="M50" s="56">
        <f t="shared" si="92"/>
        <v>17113</v>
      </c>
      <c r="N50" s="56">
        <f t="shared" si="92"/>
        <v>17798</v>
      </c>
      <c r="O50" s="56">
        <f t="shared" si="92"/>
        <v>0</v>
      </c>
      <c r="P50" s="56">
        <f t="shared" si="92"/>
        <v>0</v>
      </c>
      <c r="Q50" s="56">
        <f t="shared" si="92"/>
        <v>0</v>
      </c>
      <c r="R50" s="56">
        <f t="shared" si="92"/>
        <v>16455</v>
      </c>
      <c r="S50" s="56">
        <f t="shared" si="92"/>
        <v>17113</v>
      </c>
      <c r="T50" s="56">
        <f t="shared" si="92"/>
        <v>17798</v>
      </c>
      <c r="U50" s="56">
        <f t="shared" si="92"/>
        <v>0</v>
      </c>
      <c r="V50" s="56">
        <f t="shared" si="92"/>
        <v>0</v>
      </c>
      <c r="W50" s="56">
        <f t="shared" si="92"/>
        <v>0</v>
      </c>
      <c r="X50" s="56">
        <f t="shared" si="92"/>
        <v>16455</v>
      </c>
      <c r="Y50" s="56">
        <f t="shared" si="92"/>
        <v>17113</v>
      </c>
      <c r="Z50" s="56">
        <f t="shared" si="92"/>
        <v>17798</v>
      </c>
      <c r="AA50" s="56">
        <f t="shared" si="92"/>
        <v>-3374</v>
      </c>
      <c r="AB50" s="56">
        <f t="shared" si="92"/>
        <v>0</v>
      </c>
      <c r="AC50" s="56">
        <f t="shared" si="92"/>
        <v>0</v>
      </c>
      <c r="AD50" s="56">
        <f t="shared" si="92"/>
        <v>13081</v>
      </c>
      <c r="AE50" s="56">
        <f t="shared" si="92"/>
        <v>17113</v>
      </c>
      <c r="AF50" s="56">
        <f t="shared" si="92"/>
        <v>17798</v>
      </c>
      <c r="AG50" s="56">
        <f t="shared" si="92"/>
        <v>0</v>
      </c>
      <c r="AH50" s="56">
        <f t="shared" si="92"/>
        <v>0</v>
      </c>
      <c r="AI50" s="56">
        <f t="shared" si="92"/>
        <v>0</v>
      </c>
      <c r="AJ50" s="56">
        <f t="shared" si="92"/>
        <v>13081</v>
      </c>
      <c r="AK50" s="56">
        <f t="shared" si="92"/>
        <v>17113</v>
      </c>
      <c r="AL50" s="56">
        <f t="shared" si="92"/>
        <v>17798</v>
      </c>
    </row>
    <row r="51" spans="1:38" s="7" customFormat="1" ht="56.25" x14ac:dyDescent="0.25">
      <c r="A51" s="12">
        <v>182</v>
      </c>
      <c r="B51" s="72"/>
      <c r="C51" s="73"/>
      <c r="D51" s="228" t="s">
        <v>19</v>
      </c>
      <c r="E51" s="234" t="s">
        <v>119</v>
      </c>
      <c r="F51" s="235">
        <v>16455</v>
      </c>
      <c r="G51" s="235">
        <v>17113</v>
      </c>
      <c r="H51" s="235">
        <v>17798</v>
      </c>
      <c r="I51" s="235"/>
      <c r="J51" s="235"/>
      <c r="K51" s="235"/>
      <c r="L51" s="236">
        <f t="shared" si="7"/>
        <v>16455</v>
      </c>
      <c r="M51" s="236">
        <f t="shared" si="7"/>
        <v>17113</v>
      </c>
      <c r="N51" s="236">
        <f t="shared" si="7"/>
        <v>17798</v>
      </c>
      <c r="O51" s="236"/>
      <c r="P51" s="236"/>
      <c r="Q51" s="236"/>
      <c r="R51" s="236">
        <f t="shared" ref="R51:T51" si="93">L51+O51</f>
        <v>16455</v>
      </c>
      <c r="S51" s="236">
        <f t="shared" si="93"/>
        <v>17113</v>
      </c>
      <c r="T51" s="236">
        <f t="shared" si="93"/>
        <v>17798</v>
      </c>
      <c r="U51" s="236"/>
      <c r="V51" s="236"/>
      <c r="W51" s="236"/>
      <c r="X51" s="236">
        <f t="shared" ref="X51:Z51" si="94">R51+U51</f>
        <v>16455</v>
      </c>
      <c r="Y51" s="236">
        <f t="shared" si="94"/>
        <v>17113</v>
      </c>
      <c r="Z51" s="236">
        <f t="shared" si="94"/>
        <v>17798</v>
      </c>
      <c r="AA51" s="236">
        <v>-3374</v>
      </c>
      <c r="AB51" s="236"/>
      <c r="AC51" s="236"/>
      <c r="AD51" s="236">
        <f t="shared" ref="AD51" si="95">X51+AA51</f>
        <v>13081</v>
      </c>
      <c r="AE51" s="236">
        <f t="shared" ref="AE51" si="96">Y51+AB51</f>
        <v>17113</v>
      </c>
      <c r="AF51" s="236">
        <f t="shared" ref="AF51" si="97">Z51+AC51</f>
        <v>17798</v>
      </c>
      <c r="AG51" s="236"/>
      <c r="AH51" s="236"/>
      <c r="AI51" s="236"/>
      <c r="AJ51" s="236">
        <f t="shared" ref="AJ51" si="98">AD51+AG51</f>
        <v>13081</v>
      </c>
      <c r="AK51" s="236">
        <f t="shared" ref="AK51" si="99">AE51+AH51</f>
        <v>17113</v>
      </c>
      <c r="AL51" s="236">
        <f t="shared" ref="AL51" si="100">AF51+AI51</f>
        <v>17798</v>
      </c>
    </row>
    <row r="52" spans="1:38" s="7" customFormat="1" ht="20.25" x14ac:dyDescent="0.25">
      <c r="A52" s="12"/>
      <c r="B52" s="72"/>
      <c r="C52" s="73"/>
      <c r="D52" s="232" t="s">
        <v>20</v>
      </c>
      <c r="E52" s="82" t="s">
        <v>120</v>
      </c>
      <c r="F52" s="227">
        <f t="shared" ref="F52:Z52" si="101">F53+F55+F58</f>
        <v>54838</v>
      </c>
      <c r="G52" s="227">
        <f t="shared" si="101"/>
        <v>56262</v>
      </c>
      <c r="H52" s="227">
        <f t="shared" si="101"/>
        <v>57822</v>
      </c>
      <c r="I52" s="227">
        <f t="shared" si="101"/>
        <v>0</v>
      </c>
      <c r="J52" s="227">
        <f t="shared" si="101"/>
        <v>0</v>
      </c>
      <c r="K52" s="227">
        <f t="shared" si="101"/>
        <v>0</v>
      </c>
      <c r="L52" s="79">
        <f t="shared" si="101"/>
        <v>54838</v>
      </c>
      <c r="M52" s="79">
        <f t="shared" si="101"/>
        <v>56262</v>
      </c>
      <c r="N52" s="79">
        <f t="shared" si="101"/>
        <v>57822</v>
      </c>
      <c r="O52" s="79">
        <f t="shared" si="101"/>
        <v>0</v>
      </c>
      <c r="P52" s="79">
        <f t="shared" si="101"/>
        <v>0</v>
      </c>
      <c r="Q52" s="79">
        <f t="shared" si="101"/>
        <v>0</v>
      </c>
      <c r="R52" s="79">
        <f t="shared" si="101"/>
        <v>54838</v>
      </c>
      <c r="S52" s="79">
        <f t="shared" si="101"/>
        <v>56262</v>
      </c>
      <c r="T52" s="79">
        <f t="shared" si="101"/>
        <v>57822</v>
      </c>
      <c r="U52" s="79">
        <f t="shared" si="101"/>
        <v>0</v>
      </c>
      <c r="V52" s="79">
        <f t="shared" si="101"/>
        <v>0</v>
      </c>
      <c r="W52" s="79">
        <f t="shared" si="101"/>
        <v>0</v>
      </c>
      <c r="X52" s="79">
        <f t="shared" si="101"/>
        <v>54838</v>
      </c>
      <c r="Y52" s="79">
        <f t="shared" si="101"/>
        <v>56262</v>
      </c>
      <c r="Z52" s="79">
        <f t="shared" si="101"/>
        <v>57822</v>
      </c>
      <c r="AA52" s="79">
        <f t="shared" ref="AA52:AF52" si="102">AA53+AA55+AA58</f>
        <v>-3989</v>
      </c>
      <c r="AB52" s="79">
        <f t="shared" si="102"/>
        <v>0</v>
      </c>
      <c r="AC52" s="79">
        <f t="shared" si="102"/>
        <v>0</v>
      </c>
      <c r="AD52" s="79">
        <f t="shared" si="102"/>
        <v>50849</v>
      </c>
      <c r="AE52" s="79">
        <f t="shared" si="102"/>
        <v>56262</v>
      </c>
      <c r="AF52" s="79">
        <f t="shared" si="102"/>
        <v>57822</v>
      </c>
      <c r="AG52" s="79">
        <f t="shared" ref="AG52:AL52" si="103">AG53+AG55+AG58</f>
        <v>0</v>
      </c>
      <c r="AH52" s="79">
        <f t="shared" si="103"/>
        <v>0</v>
      </c>
      <c r="AI52" s="79">
        <f t="shared" si="103"/>
        <v>0</v>
      </c>
      <c r="AJ52" s="79">
        <f t="shared" si="103"/>
        <v>50849</v>
      </c>
      <c r="AK52" s="79">
        <f t="shared" si="103"/>
        <v>56262</v>
      </c>
      <c r="AL52" s="79">
        <f t="shared" si="103"/>
        <v>57822</v>
      </c>
    </row>
    <row r="53" spans="1:38" s="6" customFormat="1" ht="24.75" customHeight="1" x14ac:dyDescent="0.25">
      <c r="A53" s="12"/>
      <c r="B53" s="72"/>
      <c r="C53" s="73"/>
      <c r="D53" s="228" t="s">
        <v>21</v>
      </c>
      <c r="E53" s="237" t="s">
        <v>121</v>
      </c>
      <c r="F53" s="231">
        <f>F54</f>
        <v>13276</v>
      </c>
      <c r="G53" s="231">
        <f>G54</f>
        <v>14604</v>
      </c>
      <c r="H53" s="231">
        <f>H54</f>
        <v>16064</v>
      </c>
      <c r="I53" s="231">
        <f t="shared" ref="I53:AL53" si="104">I54</f>
        <v>0</v>
      </c>
      <c r="J53" s="231">
        <f t="shared" si="104"/>
        <v>0</v>
      </c>
      <c r="K53" s="231">
        <f t="shared" si="104"/>
        <v>0</v>
      </c>
      <c r="L53" s="56">
        <f t="shared" si="104"/>
        <v>13276</v>
      </c>
      <c r="M53" s="56">
        <f t="shared" si="104"/>
        <v>14604</v>
      </c>
      <c r="N53" s="56">
        <f t="shared" si="104"/>
        <v>16064</v>
      </c>
      <c r="O53" s="56">
        <f t="shared" si="104"/>
        <v>0</v>
      </c>
      <c r="P53" s="56">
        <f t="shared" si="104"/>
        <v>0</v>
      </c>
      <c r="Q53" s="56">
        <f t="shared" si="104"/>
        <v>0</v>
      </c>
      <c r="R53" s="56">
        <f t="shared" si="104"/>
        <v>13276</v>
      </c>
      <c r="S53" s="56">
        <f t="shared" si="104"/>
        <v>14604</v>
      </c>
      <c r="T53" s="56">
        <f t="shared" si="104"/>
        <v>16064</v>
      </c>
      <c r="U53" s="56">
        <f t="shared" si="104"/>
        <v>0</v>
      </c>
      <c r="V53" s="56">
        <f t="shared" si="104"/>
        <v>0</v>
      </c>
      <c r="W53" s="56">
        <f t="shared" si="104"/>
        <v>0</v>
      </c>
      <c r="X53" s="56">
        <f t="shared" si="104"/>
        <v>13276</v>
      </c>
      <c r="Y53" s="56">
        <f t="shared" si="104"/>
        <v>14604</v>
      </c>
      <c r="Z53" s="56">
        <f t="shared" si="104"/>
        <v>16064</v>
      </c>
      <c r="AA53" s="56">
        <f t="shared" si="104"/>
        <v>0</v>
      </c>
      <c r="AB53" s="56">
        <f t="shared" si="104"/>
        <v>0</v>
      </c>
      <c r="AC53" s="56">
        <f t="shared" si="104"/>
        <v>0</v>
      </c>
      <c r="AD53" s="56">
        <f t="shared" si="104"/>
        <v>13276</v>
      </c>
      <c r="AE53" s="56">
        <f t="shared" si="104"/>
        <v>14604</v>
      </c>
      <c r="AF53" s="56">
        <f t="shared" si="104"/>
        <v>16064</v>
      </c>
      <c r="AG53" s="56">
        <f t="shared" si="104"/>
        <v>0</v>
      </c>
      <c r="AH53" s="56">
        <f t="shared" si="104"/>
        <v>0</v>
      </c>
      <c r="AI53" s="56">
        <f t="shared" si="104"/>
        <v>0</v>
      </c>
      <c r="AJ53" s="56">
        <f t="shared" si="104"/>
        <v>13276</v>
      </c>
      <c r="AK53" s="56">
        <f t="shared" si="104"/>
        <v>14604</v>
      </c>
      <c r="AL53" s="56">
        <f t="shared" si="104"/>
        <v>16064</v>
      </c>
    </row>
    <row r="54" spans="1:38" s="89" customFormat="1" ht="56.25" x14ac:dyDescent="0.25">
      <c r="A54" s="12">
        <v>182</v>
      </c>
      <c r="B54" s="72"/>
      <c r="C54" s="73"/>
      <c r="D54" s="232" t="s">
        <v>22</v>
      </c>
      <c r="E54" s="233" t="s">
        <v>122</v>
      </c>
      <c r="F54" s="235">
        <v>13276</v>
      </c>
      <c r="G54" s="235">
        <v>14604</v>
      </c>
      <c r="H54" s="235">
        <v>16064</v>
      </c>
      <c r="I54" s="235"/>
      <c r="J54" s="235"/>
      <c r="K54" s="235"/>
      <c r="L54" s="236">
        <f t="shared" si="7"/>
        <v>13276</v>
      </c>
      <c r="M54" s="236">
        <f t="shared" si="7"/>
        <v>14604</v>
      </c>
      <c r="N54" s="236">
        <f t="shared" si="7"/>
        <v>16064</v>
      </c>
      <c r="O54" s="236"/>
      <c r="P54" s="236"/>
      <c r="Q54" s="236"/>
      <c r="R54" s="236">
        <f t="shared" ref="R54:T54" si="105">L54+O54</f>
        <v>13276</v>
      </c>
      <c r="S54" s="236">
        <f t="shared" si="105"/>
        <v>14604</v>
      </c>
      <c r="T54" s="236">
        <f t="shared" si="105"/>
        <v>16064</v>
      </c>
      <c r="U54" s="236"/>
      <c r="V54" s="236"/>
      <c r="W54" s="236"/>
      <c r="X54" s="236">
        <f t="shared" ref="X54:Z54" si="106">R54+U54</f>
        <v>13276</v>
      </c>
      <c r="Y54" s="236">
        <f t="shared" si="106"/>
        <v>14604</v>
      </c>
      <c r="Z54" s="236">
        <f t="shared" si="106"/>
        <v>16064</v>
      </c>
      <c r="AA54" s="236"/>
      <c r="AB54" s="236"/>
      <c r="AC54" s="236"/>
      <c r="AD54" s="236">
        <f t="shared" ref="AD54" si="107">X54+AA54</f>
        <v>13276</v>
      </c>
      <c r="AE54" s="236">
        <f t="shared" ref="AE54" si="108">Y54+AB54</f>
        <v>14604</v>
      </c>
      <c r="AF54" s="236">
        <f t="shared" ref="AF54" si="109">Z54+AC54</f>
        <v>16064</v>
      </c>
      <c r="AG54" s="236"/>
      <c r="AH54" s="236"/>
      <c r="AI54" s="236"/>
      <c r="AJ54" s="236">
        <f t="shared" ref="AJ54" si="110">AD54+AG54</f>
        <v>13276</v>
      </c>
      <c r="AK54" s="236">
        <f t="shared" ref="AK54" si="111">AE54+AH54</f>
        <v>14604</v>
      </c>
      <c r="AL54" s="236">
        <f t="shared" ref="AL54" si="112">AF54+AI54</f>
        <v>16064</v>
      </c>
    </row>
    <row r="55" spans="1:38" s="6" customFormat="1" ht="20.25" x14ac:dyDescent="0.25">
      <c r="A55" s="12"/>
      <c r="B55" s="72"/>
      <c r="C55" s="73"/>
      <c r="D55" s="228" t="s">
        <v>23</v>
      </c>
      <c r="E55" s="237" t="s">
        <v>123</v>
      </c>
      <c r="F55" s="231">
        <f t="shared" ref="F55:Z55" si="113">F56+F57</f>
        <v>2406</v>
      </c>
      <c r="G55" s="231">
        <f t="shared" si="113"/>
        <v>2502</v>
      </c>
      <c r="H55" s="231">
        <f t="shared" si="113"/>
        <v>2602</v>
      </c>
      <c r="I55" s="231">
        <f t="shared" si="113"/>
        <v>0</v>
      </c>
      <c r="J55" s="231">
        <f t="shared" si="113"/>
        <v>0</v>
      </c>
      <c r="K55" s="231">
        <f t="shared" si="113"/>
        <v>0</v>
      </c>
      <c r="L55" s="56">
        <f t="shared" si="113"/>
        <v>2406</v>
      </c>
      <c r="M55" s="56">
        <f t="shared" si="113"/>
        <v>2502</v>
      </c>
      <c r="N55" s="56">
        <f t="shared" si="113"/>
        <v>2602</v>
      </c>
      <c r="O55" s="56">
        <f t="shared" si="113"/>
        <v>0</v>
      </c>
      <c r="P55" s="56">
        <f t="shared" si="113"/>
        <v>0</v>
      </c>
      <c r="Q55" s="56">
        <f t="shared" si="113"/>
        <v>0</v>
      </c>
      <c r="R55" s="56">
        <f t="shared" si="113"/>
        <v>2406</v>
      </c>
      <c r="S55" s="56">
        <f t="shared" si="113"/>
        <v>2502</v>
      </c>
      <c r="T55" s="56">
        <f t="shared" si="113"/>
        <v>2602</v>
      </c>
      <c r="U55" s="56">
        <f t="shared" si="113"/>
        <v>0</v>
      </c>
      <c r="V55" s="56">
        <f t="shared" si="113"/>
        <v>0</v>
      </c>
      <c r="W55" s="56">
        <f t="shared" si="113"/>
        <v>0</v>
      </c>
      <c r="X55" s="56">
        <f t="shared" si="113"/>
        <v>2406</v>
      </c>
      <c r="Y55" s="56">
        <f t="shared" si="113"/>
        <v>2502</v>
      </c>
      <c r="Z55" s="56">
        <f t="shared" si="113"/>
        <v>2602</v>
      </c>
      <c r="AA55" s="56">
        <f t="shared" ref="AA55:AF55" si="114">AA56+AA57</f>
        <v>0</v>
      </c>
      <c r="AB55" s="56">
        <f t="shared" si="114"/>
        <v>0</v>
      </c>
      <c r="AC55" s="56">
        <f t="shared" si="114"/>
        <v>0</v>
      </c>
      <c r="AD55" s="56">
        <f t="shared" si="114"/>
        <v>2406</v>
      </c>
      <c r="AE55" s="56">
        <f t="shared" si="114"/>
        <v>2502</v>
      </c>
      <c r="AF55" s="56">
        <f t="shared" si="114"/>
        <v>2602</v>
      </c>
      <c r="AG55" s="56">
        <f t="shared" ref="AG55:AL55" si="115">AG56+AG57</f>
        <v>0</v>
      </c>
      <c r="AH55" s="56">
        <f t="shared" si="115"/>
        <v>0</v>
      </c>
      <c r="AI55" s="56">
        <f t="shared" si="115"/>
        <v>0</v>
      </c>
      <c r="AJ55" s="56">
        <f t="shared" si="115"/>
        <v>2406</v>
      </c>
      <c r="AK55" s="56">
        <f t="shared" si="115"/>
        <v>2502</v>
      </c>
      <c r="AL55" s="56">
        <f t="shared" si="115"/>
        <v>2602</v>
      </c>
    </row>
    <row r="56" spans="1:38" s="92" customFormat="1" ht="20.25" x14ac:dyDescent="0.25">
      <c r="A56" s="16">
        <v>182</v>
      </c>
      <c r="B56" s="90"/>
      <c r="C56" s="91"/>
      <c r="D56" s="232" t="s">
        <v>24</v>
      </c>
      <c r="E56" s="242" t="s">
        <v>124</v>
      </c>
      <c r="F56" s="235">
        <v>355</v>
      </c>
      <c r="G56" s="235">
        <v>369</v>
      </c>
      <c r="H56" s="235">
        <v>384</v>
      </c>
      <c r="I56" s="235"/>
      <c r="J56" s="235"/>
      <c r="K56" s="235"/>
      <c r="L56" s="236">
        <f t="shared" si="7"/>
        <v>355</v>
      </c>
      <c r="M56" s="236">
        <f t="shared" si="7"/>
        <v>369</v>
      </c>
      <c r="N56" s="236">
        <f t="shared" si="7"/>
        <v>384</v>
      </c>
      <c r="O56" s="236"/>
      <c r="P56" s="236"/>
      <c r="Q56" s="236"/>
      <c r="R56" s="236">
        <f t="shared" ref="R56:T57" si="116">L56+O56</f>
        <v>355</v>
      </c>
      <c r="S56" s="236">
        <f t="shared" si="116"/>
        <v>369</v>
      </c>
      <c r="T56" s="236">
        <f t="shared" si="116"/>
        <v>384</v>
      </c>
      <c r="U56" s="236"/>
      <c r="V56" s="236"/>
      <c r="W56" s="236"/>
      <c r="X56" s="236">
        <f t="shared" ref="X56:Z57" si="117">R56+U56</f>
        <v>355</v>
      </c>
      <c r="Y56" s="236">
        <f t="shared" si="117"/>
        <v>369</v>
      </c>
      <c r="Z56" s="236">
        <f t="shared" si="117"/>
        <v>384</v>
      </c>
      <c r="AA56" s="236"/>
      <c r="AB56" s="236"/>
      <c r="AC56" s="236"/>
      <c r="AD56" s="236">
        <f t="shared" ref="AD56:AD57" si="118">X56+AA56</f>
        <v>355</v>
      </c>
      <c r="AE56" s="236">
        <f t="shared" ref="AE56:AE57" si="119">Y56+AB56</f>
        <v>369</v>
      </c>
      <c r="AF56" s="236">
        <f t="shared" ref="AF56:AF57" si="120">Z56+AC56</f>
        <v>384</v>
      </c>
      <c r="AG56" s="236"/>
      <c r="AH56" s="236"/>
      <c r="AI56" s="236"/>
      <c r="AJ56" s="236">
        <f t="shared" ref="AJ56:AJ57" si="121">AD56+AG56</f>
        <v>355</v>
      </c>
      <c r="AK56" s="236">
        <f t="shared" ref="AK56:AK57" si="122">AE56+AH56</f>
        <v>369</v>
      </c>
      <c r="AL56" s="236">
        <f t="shared" ref="AL56:AL57" si="123">AF56+AI56</f>
        <v>384</v>
      </c>
    </row>
    <row r="57" spans="1:38" s="92" customFormat="1" ht="20.25" x14ac:dyDescent="0.25">
      <c r="A57" s="16">
        <v>182</v>
      </c>
      <c r="B57" s="90"/>
      <c r="C57" s="91"/>
      <c r="D57" s="232" t="s">
        <v>25</v>
      </c>
      <c r="E57" s="242" t="s">
        <v>125</v>
      </c>
      <c r="F57" s="235">
        <v>2051</v>
      </c>
      <c r="G57" s="235">
        <v>2133</v>
      </c>
      <c r="H57" s="235">
        <v>2218</v>
      </c>
      <c r="I57" s="235"/>
      <c r="J57" s="235"/>
      <c r="K57" s="235"/>
      <c r="L57" s="236">
        <f t="shared" si="7"/>
        <v>2051</v>
      </c>
      <c r="M57" s="236">
        <f t="shared" si="7"/>
        <v>2133</v>
      </c>
      <c r="N57" s="236">
        <f t="shared" si="7"/>
        <v>2218</v>
      </c>
      <c r="O57" s="236"/>
      <c r="P57" s="236"/>
      <c r="Q57" s="236"/>
      <c r="R57" s="236">
        <f t="shared" si="116"/>
        <v>2051</v>
      </c>
      <c r="S57" s="236">
        <f t="shared" si="116"/>
        <v>2133</v>
      </c>
      <c r="T57" s="236">
        <f t="shared" si="116"/>
        <v>2218</v>
      </c>
      <c r="U57" s="236"/>
      <c r="V57" s="236"/>
      <c r="W57" s="236"/>
      <c r="X57" s="236">
        <f t="shared" si="117"/>
        <v>2051</v>
      </c>
      <c r="Y57" s="236">
        <f t="shared" si="117"/>
        <v>2133</v>
      </c>
      <c r="Z57" s="236">
        <f t="shared" si="117"/>
        <v>2218</v>
      </c>
      <c r="AA57" s="236"/>
      <c r="AB57" s="236"/>
      <c r="AC57" s="236"/>
      <c r="AD57" s="236">
        <f t="shared" si="118"/>
        <v>2051</v>
      </c>
      <c r="AE57" s="236">
        <f t="shared" si="119"/>
        <v>2133</v>
      </c>
      <c r="AF57" s="236">
        <f t="shared" si="120"/>
        <v>2218</v>
      </c>
      <c r="AG57" s="236"/>
      <c r="AH57" s="236"/>
      <c r="AI57" s="236"/>
      <c r="AJ57" s="236">
        <f t="shared" si="121"/>
        <v>2051</v>
      </c>
      <c r="AK57" s="236">
        <f t="shared" si="122"/>
        <v>2133</v>
      </c>
      <c r="AL57" s="236">
        <f t="shared" si="123"/>
        <v>2218</v>
      </c>
    </row>
    <row r="58" spans="1:38" s="7" customFormat="1" ht="20.25" x14ac:dyDescent="0.25">
      <c r="A58" s="12"/>
      <c r="B58" s="72"/>
      <c r="C58" s="73"/>
      <c r="D58" s="232" t="s">
        <v>26</v>
      </c>
      <c r="E58" s="237" t="s">
        <v>126</v>
      </c>
      <c r="F58" s="231">
        <f t="shared" ref="F58:Z58" si="124">F59+F61</f>
        <v>39156</v>
      </c>
      <c r="G58" s="231">
        <f t="shared" si="124"/>
        <v>39156</v>
      </c>
      <c r="H58" s="231">
        <f t="shared" si="124"/>
        <v>39156</v>
      </c>
      <c r="I58" s="231">
        <f t="shared" si="124"/>
        <v>0</v>
      </c>
      <c r="J58" s="231">
        <f t="shared" si="124"/>
        <v>0</v>
      </c>
      <c r="K58" s="231">
        <f t="shared" si="124"/>
        <v>0</v>
      </c>
      <c r="L58" s="56">
        <f t="shared" si="124"/>
        <v>39156</v>
      </c>
      <c r="M58" s="56">
        <f t="shared" si="124"/>
        <v>39156</v>
      </c>
      <c r="N58" s="56">
        <f t="shared" si="124"/>
        <v>39156</v>
      </c>
      <c r="O58" s="56">
        <f t="shared" si="124"/>
        <v>0</v>
      </c>
      <c r="P58" s="56">
        <f t="shared" si="124"/>
        <v>0</v>
      </c>
      <c r="Q58" s="56">
        <f t="shared" si="124"/>
        <v>0</v>
      </c>
      <c r="R58" s="56">
        <f t="shared" si="124"/>
        <v>39156</v>
      </c>
      <c r="S58" s="56">
        <f t="shared" si="124"/>
        <v>39156</v>
      </c>
      <c r="T58" s="56">
        <f t="shared" si="124"/>
        <v>39156</v>
      </c>
      <c r="U58" s="56">
        <f t="shared" si="124"/>
        <v>0</v>
      </c>
      <c r="V58" s="56">
        <f t="shared" si="124"/>
        <v>0</v>
      </c>
      <c r="W58" s="56">
        <f t="shared" si="124"/>
        <v>0</v>
      </c>
      <c r="X58" s="56">
        <f t="shared" si="124"/>
        <v>39156</v>
      </c>
      <c r="Y58" s="56">
        <f t="shared" si="124"/>
        <v>39156</v>
      </c>
      <c r="Z58" s="56">
        <f t="shared" si="124"/>
        <v>39156</v>
      </c>
      <c r="AA58" s="56">
        <f t="shared" ref="AA58:AF58" si="125">AA59+AA61</f>
        <v>-3989</v>
      </c>
      <c r="AB58" s="56">
        <f t="shared" si="125"/>
        <v>0</v>
      </c>
      <c r="AC58" s="56">
        <f t="shared" si="125"/>
        <v>0</v>
      </c>
      <c r="AD58" s="56">
        <f t="shared" si="125"/>
        <v>35167</v>
      </c>
      <c r="AE58" s="56">
        <f t="shared" si="125"/>
        <v>39156</v>
      </c>
      <c r="AF58" s="56">
        <f t="shared" si="125"/>
        <v>39156</v>
      </c>
      <c r="AG58" s="56">
        <f t="shared" ref="AG58:AL58" si="126">AG59+AG61</f>
        <v>0</v>
      </c>
      <c r="AH58" s="56">
        <f t="shared" si="126"/>
        <v>0</v>
      </c>
      <c r="AI58" s="56">
        <f t="shared" si="126"/>
        <v>0</v>
      </c>
      <c r="AJ58" s="56">
        <f t="shared" si="126"/>
        <v>35167</v>
      </c>
      <c r="AK58" s="56">
        <f t="shared" si="126"/>
        <v>39156</v>
      </c>
      <c r="AL58" s="56">
        <f t="shared" si="126"/>
        <v>39156</v>
      </c>
    </row>
    <row r="59" spans="1:38" s="7" customFormat="1" ht="20.25" x14ac:dyDescent="0.25">
      <c r="A59" s="12"/>
      <c r="B59" s="72"/>
      <c r="C59" s="73"/>
      <c r="D59" s="232" t="s">
        <v>27</v>
      </c>
      <c r="E59" s="237" t="s">
        <v>127</v>
      </c>
      <c r="F59" s="231">
        <f t="shared" ref="F59:AL59" si="127">F60</f>
        <v>31949</v>
      </c>
      <c r="G59" s="231">
        <f t="shared" si="127"/>
        <v>31949</v>
      </c>
      <c r="H59" s="231">
        <f t="shared" si="127"/>
        <v>31949</v>
      </c>
      <c r="I59" s="231">
        <f t="shared" si="127"/>
        <v>0</v>
      </c>
      <c r="J59" s="231">
        <f t="shared" si="127"/>
        <v>0</v>
      </c>
      <c r="K59" s="231">
        <f t="shared" si="127"/>
        <v>0</v>
      </c>
      <c r="L59" s="56">
        <f t="shared" si="127"/>
        <v>31949</v>
      </c>
      <c r="M59" s="56">
        <f t="shared" si="127"/>
        <v>31949</v>
      </c>
      <c r="N59" s="56">
        <f t="shared" si="127"/>
        <v>31949</v>
      </c>
      <c r="O59" s="56">
        <f t="shared" si="127"/>
        <v>0</v>
      </c>
      <c r="P59" s="56">
        <f t="shared" si="127"/>
        <v>0</v>
      </c>
      <c r="Q59" s="56">
        <f t="shared" si="127"/>
        <v>0</v>
      </c>
      <c r="R59" s="56">
        <f t="shared" si="127"/>
        <v>31949</v>
      </c>
      <c r="S59" s="56">
        <f t="shared" si="127"/>
        <v>31949</v>
      </c>
      <c r="T59" s="56">
        <f t="shared" si="127"/>
        <v>31949</v>
      </c>
      <c r="U59" s="56">
        <f t="shared" si="127"/>
        <v>0</v>
      </c>
      <c r="V59" s="56">
        <f t="shared" si="127"/>
        <v>0</v>
      </c>
      <c r="W59" s="56">
        <f t="shared" si="127"/>
        <v>0</v>
      </c>
      <c r="X59" s="56">
        <f t="shared" si="127"/>
        <v>31949</v>
      </c>
      <c r="Y59" s="56">
        <f t="shared" si="127"/>
        <v>31949</v>
      </c>
      <c r="Z59" s="56">
        <f t="shared" si="127"/>
        <v>31949</v>
      </c>
      <c r="AA59" s="56">
        <f t="shared" si="127"/>
        <v>-3989</v>
      </c>
      <c r="AB59" s="56">
        <f t="shared" si="127"/>
        <v>0</v>
      </c>
      <c r="AC59" s="56">
        <f t="shared" si="127"/>
        <v>0</v>
      </c>
      <c r="AD59" s="56">
        <f t="shared" si="127"/>
        <v>27960</v>
      </c>
      <c r="AE59" s="56">
        <f t="shared" si="127"/>
        <v>31949</v>
      </c>
      <c r="AF59" s="56">
        <f t="shared" si="127"/>
        <v>31949</v>
      </c>
      <c r="AG59" s="56">
        <f t="shared" si="127"/>
        <v>0</v>
      </c>
      <c r="AH59" s="56">
        <f t="shared" si="127"/>
        <v>0</v>
      </c>
      <c r="AI59" s="56">
        <f t="shared" si="127"/>
        <v>0</v>
      </c>
      <c r="AJ59" s="56">
        <f t="shared" si="127"/>
        <v>27960</v>
      </c>
      <c r="AK59" s="56">
        <f t="shared" si="127"/>
        <v>31949</v>
      </c>
      <c r="AL59" s="56">
        <f t="shared" si="127"/>
        <v>31949</v>
      </c>
    </row>
    <row r="60" spans="1:38" s="92" customFormat="1" ht="37.5" x14ac:dyDescent="0.25">
      <c r="A60" s="12">
        <v>182</v>
      </c>
      <c r="B60" s="72"/>
      <c r="C60" s="73"/>
      <c r="D60" s="232" t="s">
        <v>28</v>
      </c>
      <c r="E60" s="234" t="s">
        <v>128</v>
      </c>
      <c r="F60" s="231">
        <v>31949</v>
      </c>
      <c r="G60" s="231">
        <v>31949</v>
      </c>
      <c r="H60" s="231">
        <v>31949</v>
      </c>
      <c r="I60" s="231"/>
      <c r="J60" s="231"/>
      <c r="K60" s="231"/>
      <c r="L60" s="56">
        <f t="shared" si="7"/>
        <v>31949</v>
      </c>
      <c r="M60" s="56">
        <f t="shared" si="7"/>
        <v>31949</v>
      </c>
      <c r="N60" s="56">
        <f t="shared" si="7"/>
        <v>31949</v>
      </c>
      <c r="O60" s="56"/>
      <c r="P60" s="56"/>
      <c r="Q60" s="56"/>
      <c r="R60" s="56">
        <f t="shared" ref="R60:T60" si="128">L60+O60</f>
        <v>31949</v>
      </c>
      <c r="S60" s="56">
        <f t="shared" si="128"/>
        <v>31949</v>
      </c>
      <c r="T60" s="56">
        <f t="shared" si="128"/>
        <v>31949</v>
      </c>
      <c r="U60" s="56"/>
      <c r="V60" s="56"/>
      <c r="W60" s="56"/>
      <c r="X60" s="56">
        <f t="shared" ref="X60:Z60" si="129">R60+U60</f>
        <v>31949</v>
      </c>
      <c r="Y60" s="56">
        <f t="shared" si="129"/>
        <v>31949</v>
      </c>
      <c r="Z60" s="56">
        <f t="shared" si="129"/>
        <v>31949</v>
      </c>
      <c r="AA60" s="56">
        <v>-3989</v>
      </c>
      <c r="AB60" s="56"/>
      <c r="AC60" s="56"/>
      <c r="AD60" s="56">
        <f t="shared" ref="AD60" si="130">X60+AA60</f>
        <v>27960</v>
      </c>
      <c r="AE60" s="56">
        <f t="shared" ref="AE60" si="131">Y60+AB60</f>
        <v>31949</v>
      </c>
      <c r="AF60" s="56">
        <f t="shared" ref="AF60" si="132">Z60+AC60</f>
        <v>31949</v>
      </c>
      <c r="AG60" s="56"/>
      <c r="AH60" s="56"/>
      <c r="AI60" s="56"/>
      <c r="AJ60" s="56">
        <f t="shared" ref="AJ60" si="133">AD60+AG60</f>
        <v>27960</v>
      </c>
      <c r="AK60" s="56">
        <f t="shared" ref="AK60" si="134">AE60+AH60</f>
        <v>31949</v>
      </c>
      <c r="AL60" s="56">
        <f t="shared" ref="AL60" si="135">AF60+AI60</f>
        <v>31949</v>
      </c>
    </row>
    <row r="61" spans="1:38" s="7" customFormat="1" ht="20.25" x14ac:dyDescent="0.25">
      <c r="A61" s="12"/>
      <c r="B61" s="72"/>
      <c r="C61" s="73"/>
      <c r="D61" s="232" t="s">
        <v>29</v>
      </c>
      <c r="E61" s="237" t="s">
        <v>129</v>
      </c>
      <c r="F61" s="231">
        <f t="shared" ref="F61:AL61" si="136">F62</f>
        <v>7207</v>
      </c>
      <c r="G61" s="231">
        <f t="shared" si="136"/>
        <v>7207</v>
      </c>
      <c r="H61" s="231">
        <f t="shared" si="136"/>
        <v>7207</v>
      </c>
      <c r="I61" s="231">
        <f t="shared" si="136"/>
        <v>0</v>
      </c>
      <c r="J61" s="231">
        <f t="shared" si="136"/>
        <v>0</v>
      </c>
      <c r="K61" s="231">
        <f t="shared" si="136"/>
        <v>0</v>
      </c>
      <c r="L61" s="56">
        <f t="shared" si="136"/>
        <v>7207</v>
      </c>
      <c r="M61" s="56">
        <f t="shared" si="136"/>
        <v>7207</v>
      </c>
      <c r="N61" s="56">
        <f t="shared" si="136"/>
        <v>7207</v>
      </c>
      <c r="O61" s="56">
        <f t="shared" si="136"/>
        <v>0</v>
      </c>
      <c r="P61" s="56">
        <f t="shared" si="136"/>
        <v>0</v>
      </c>
      <c r="Q61" s="56">
        <f t="shared" si="136"/>
        <v>0</v>
      </c>
      <c r="R61" s="56">
        <f t="shared" si="136"/>
        <v>7207</v>
      </c>
      <c r="S61" s="56">
        <f t="shared" si="136"/>
        <v>7207</v>
      </c>
      <c r="T61" s="56">
        <f t="shared" si="136"/>
        <v>7207</v>
      </c>
      <c r="U61" s="56">
        <f t="shared" si="136"/>
        <v>0</v>
      </c>
      <c r="V61" s="56">
        <f t="shared" si="136"/>
        <v>0</v>
      </c>
      <c r="W61" s="56">
        <f t="shared" si="136"/>
        <v>0</v>
      </c>
      <c r="X61" s="56">
        <f t="shared" si="136"/>
        <v>7207</v>
      </c>
      <c r="Y61" s="56">
        <f t="shared" si="136"/>
        <v>7207</v>
      </c>
      <c r="Z61" s="56">
        <f t="shared" si="136"/>
        <v>7207</v>
      </c>
      <c r="AA61" s="56">
        <f t="shared" si="136"/>
        <v>0</v>
      </c>
      <c r="AB61" s="56">
        <f t="shared" si="136"/>
        <v>0</v>
      </c>
      <c r="AC61" s="56">
        <f t="shared" si="136"/>
        <v>0</v>
      </c>
      <c r="AD61" s="56">
        <f t="shared" si="136"/>
        <v>7207</v>
      </c>
      <c r="AE61" s="56">
        <f t="shared" si="136"/>
        <v>7207</v>
      </c>
      <c r="AF61" s="56">
        <f t="shared" si="136"/>
        <v>7207</v>
      </c>
      <c r="AG61" s="56">
        <f t="shared" si="136"/>
        <v>0</v>
      </c>
      <c r="AH61" s="56">
        <f t="shared" si="136"/>
        <v>0</v>
      </c>
      <c r="AI61" s="56">
        <f t="shared" si="136"/>
        <v>0</v>
      </c>
      <c r="AJ61" s="56">
        <f t="shared" si="136"/>
        <v>7207</v>
      </c>
      <c r="AK61" s="56">
        <f t="shared" si="136"/>
        <v>7207</v>
      </c>
      <c r="AL61" s="56">
        <f t="shared" si="136"/>
        <v>7207</v>
      </c>
    </row>
    <row r="62" spans="1:38" s="7" customFormat="1" ht="46.5" customHeight="1" x14ac:dyDescent="0.25">
      <c r="A62" s="12">
        <v>182</v>
      </c>
      <c r="B62" s="72"/>
      <c r="C62" s="73"/>
      <c r="D62" s="232" t="s">
        <v>30</v>
      </c>
      <c r="E62" s="234" t="s">
        <v>130</v>
      </c>
      <c r="F62" s="235">
        <v>7207</v>
      </c>
      <c r="G62" s="235">
        <v>7207</v>
      </c>
      <c r="H62" s="235">
        <v>7207</v>
      </c>
      <c r="I62" s="235"/>
      <c r="J62" s="235"/>
      <c r="K62" s="235"/>
      <c r="L62" s="236">
        <f t="shared" si="7"/>
        <v>7207</v>
      </c>
      <c r="M62" s="236">
        <f t="shared" si="7"/>
        <v>7207</v>
      </c>
      <c r="N62" s="236">
        <f t="shared" si="7"/>
        <v>7207</v>
      </c>
      <c r="O62" s="236"/>
      <c r="P62" s="236"/>
      <c r="Q62" s="236"/>
      <c r="R62" s="236">
        <f t="shared" ref="R62:T62" si="137">L62+O62</f>
        <v>7207</v>
      </c>
      <c r="S62" s="236">
        <f t="shared" si="137"/>
        <v>7207</v>
      </c>
      <c r="T62" s="236">
        <f t="shared" si="137"/>
        <v>7207</v>
      </c>
      <c r="U62" s="236"/>
      <c r="V62" s="236"/>
      <c r="W62" s="236"/>
      <c r="X62" s="236">
        <f t="shared" ref="X62:Z62" si="138">R62+U62</f>
        <v>7207</v>
      </c>
      <c r="Y62" s="236">
        <f t="shared" si="138"/>
        <v>7207</v>
      </c>
      <c r="Z62" s="236">
        <f t="shared" si="138"/>
        <v>7207</v>
      </c>
      <c r="AA62" s="236"/>
      <c r="AB62" s="236"/>
      <c r="AC62" s="236"/>
      <c r="AD62" s="236">
        <f t="shared" ref="AD62" si="139">X62+AA62</f>
        <v>7207</v>
      </c>
      <c r="AE62" s="236">
        <f t="shared" ref="AE62" si="140">Y62+AB62</f>
        <v>7207</v>
      </c>
      <c r="AF62" s="236">
        <f t="shared" ref="AF62" si="141">Z62+AC62</f>
        <v>7207</v>
      </c>
      <c r="AG62" s="236"/>
      <c r="AH62" s="236"/>
      <c r="AI62" s="236"/>
      <c r="AJ62" s="236">
        <f t="shared" ref="AJ62" si="142">AD62+AG62</f>
        <v>7207</v>
      </c>
      <c r="AK62" s="236">
        <f t="shared" ref="AK62" si="143">AE62+AH62</f>
        <v>7207</v>
      </c>
      <c r="AL62" s="236">
        <f t="shared" ref="AL62" si="144">AF62+AI62</f>
        <v>7207</v>
      </c>
    </row>
    <row r="63" spans="1:38" s="7" customFormat="1" ht="20.25" x14ac:dyDescent="0.25">
      <c r="A63" s="12"/>
      <c r="B63" s="72"/>
      <c r="C63" s="73"/>
      <c r="D63" s="232" t="s">
        <v>31</v>
      </c>
      <c r="E63" s="82" t="s">
        <v>131</v>
      </c>
      <c r="F63" s="227">
        <f>F64+F66+F67</f>
        <v>8656</v>
      </c>
      <c r="G63" s="227">
        <f>G64+G66+G67</f>
        <v>9001</v>
      </c>
      <c r="H63" s="227">
        <f>H64+H66+H67</f>
        <v>9360</v>
      </c>
      <c r="I63" s="227">
        <f t="shared" ref="I63:Q63" si="145">I64+I66+I67</f>
        <v>0</v>
      </c>
      <c r="J63" s="227">
        <f t="shared" si="145"/>
        <v>0</v>
      </c>
      <c r="K63" s="227">
        <f t="shared" si="145"/>
        <v>0</v>
      </c>
      <c r="L63" s="79">
        <f>L64+L66+L67</f>
        <v>8656</v>
      </c>
      <c r="M63" s="79">
        <f t="shared" si="145"/>
        <v>9001</v>
      </c>
      <c r="N63" s="79">
        <f t="shared" si="145"/>
        <v>9360</v>
      </c>
      <c r="O63" s="79">
        <f t="shared" si="145"/>
        <v>0</v>
      </c>
      <c r="P63" s="79">
        <f t="shared" si="145"/>
        <v>0</v>
      </c>
      <c r="Q63" s="79">
        <f t="shared" si="145"/>
        <v>0</v>
      </c>
      <c r="R63" s="79">
        <f>R64+R66+R67</f>
        <v>8656</v>
      </c>
      <c r="S63" s="79">
        <f t="shared" ref="S63:W63" si="146">S64+S66+S67</f>
        <v>9001</v>
      </c>
      <c r="T63" s="79">
        <f t="shared" si="146"/>
        <v>9360</v>
      </c>
      <c r="U63" s="79">
        <f t="shared" si="146"/>
        <v>0</v>
      </c>
      <c r="V63" s="79">
        <f t="shared" si="146"/>
        <v>0</v>
      </c>
      <c r="W63" s="79">
        <f t="shared" si="146"/>
        <v>0</v>
      </c>
      <c r="X63" s="79">
        <f>X64+X66+X67</f>
        <v>8656</v>
      </c>
      <c r="Y63" s="79">
        <f t="shared" ref="Y63:AC63" si="147">Y64+Y66+Y67</f>
        <v>9001</v>
      </c>
      <c r="Z63" s="79">
        <f t="shared" si="147"/>
        <v>9360</v>
      </c>
      <c r="AA63" s="79">
        <f t="shared" si="147"/>
        <v>2034</v>
      </c>
      <c r="AB63" s="79">
        <f t="shared" si="147"/>
        <v>0</v>
      </c>
      <c r="AC63" s="79">
        <f t="shared" si="147"/>
        <v>0</v>
      </c>
      <c r="AD63" s="79">
        <f>AD64+AD66+AD67</f>
        <v>10690</v>
      </c>
      <c r="AE63" s="79">
        <f t="shared" ref="AE63:AI63" si="148">AE64+AE66+AE67</f>
        <v>9001</v>
      </c>
      <c r="AF63" s="79">
        <f t="shared" si="148"/>
        <v>9360</v>
      </c>
      <c r="AG63" s="79">
        <f t="shared" si="148"/>
        <v>0</v>
      </c>
      <c r="AH63" s="79">
        <f t="shared" si="148"/>
        <v>0</v>
      </c>
      <c r="AI63" s="79">
        <f t="shared" si="148"/>
        <v>0</v>
      </c>
      <c r="AJ63" s="79">
        <f>AJ64+AJ66+AJ67</f>
        <v>10690</v>
      </c>
      <c r="AK63" s="79">
        <f t="shared" ref="AK63:AL63" si="149">AK64+AK66+AK67</f>
        <v>9001</v>
      </c>
      <c r="AL63" s="79">
        <f t="shared" si="149"/>
        <v>9360</v>
      </c>
    </row>
    <row r="64" spans="1:38" s="7" customFormat="1" ht="37.5" x14ac:dyDescent="0.25">
      <c r="A64" s="12"/>
      <c r="B64" s="72"/>
      <c r="C64" s="73"/>
      <c r="D64" s="228" t="s">
        <v>32</v>
      </c>
      <c r="E64" s="237" t="s">
        <v>238</v>
      </c>
      <c r="F64" s="231">
        <f>F65</f>
        <v>8626</v>
      </c>
      <c r="G64" s="231">
        <f>G65</f>
        <v>8971</v>
      </c>
      <c r="H64" s="231">
        <f>H65</f>
        <v>9330</v>
      </c>
      <c r="I64" s="231">
        <f t="shared" ref="I64:AL64" si="150">I65</f>
        <v>0</v>
      </c>
      <c r="J64" s="231">
        <f t="shared" si="150"/>
        <v>0</v>
      </c>
      <c r="K64" s="231">
        <f t="shared" si="150"/>
        <v>0</v>
      </c>
      <c r="L64" s="56">
        <f t="shared" si="150"/>
        <v>8626</v>
      </c>
      <c r="M64" s="56">
        <f t="shared" si="150"/>
        <v>8971</v>
      </c>
      <c r="N64" s="56">
        <f t="shared" si="150"/>
        <v>9330</v>
      </c>
      <c r="O64" s="56">
        <f t="shared" si="150"/>
        <v>0</v>
      </c>
      <c r="P64" s="56">
        <f t="shared" si="150"/>
        <v>0</v>
      </c>
      <c r="Q64" s="56">
        <f t="shared" si="150"/>
        <v>0</v>
      </c>
      <c r="R64" s="56">
        <f t="shared" si="150"/>
        <v>8626</v>
      </c>
      <c r="S64" s="56">
        <f t="shared" si="150"/>
        <v>8971</v>
      </c>
      <c r="T64" s="56">
        <f t="shared" si="150"/>
        <v>9330</v>
      </c>
      <c r="U64" s="56">
        <f t="shared" si="150"/>
        <v>0</v>
      </c>
      <c r="V64" s="56">
        <f t="shared" si="150"/>
        <v>0</v>
      </c>
      <c r="W64" s="56">
        <f t="shared" si="150"/>
        <v>0</v>
      </c>
      <c r="X64" s="56">
        <f t="shared" si="150"/>
        <v>8626</v>
      </c>
      <c r="Y64" s="56">
        <f t="shared" si="150"/>
        <v>8971</v>
      </c>
      <c r="Z64" s="56">
        <f t="shared" si="150"/>
        <v>9330</v>
      </c>
      <c r="AA64" s="56">
        <f t="shared" si="150"/>
        <v>1999</v>
      </c>
      <c r="AB64" s="56">
        <f t="shared" si="150"/>
        <v>0</v>
      </c>
      <c r="AC64" s="56">
        <f t="shared" si="150"/>
        <v>0</v>
      </c>
      <c r="AD64" s="56">
        <f t="shared" si="150"/>
        <v>10625</v>
      </c>
      <c r="AE64" s="56">
        <f t="shared" si="150"/>
        <v>8971</v>
      </c>
      <c r="AF64" s="56">
        <f t="shared" si="150"/>
        <v>9330</v>
      </c>
      <c r="AG64" s="56">
        <f t="shared" si="150"/>
        <v>0</v>
      </c>
      <c r="AH64" s="56">
        <f t="shared" si="150"/>
        <v>0</v>
      </c>
      <c r="AI64" s="56">
        <f t="shared" si="150"/>
        <v>0</v>
      </c>
      <c r="AJ64" s="56">
        <f t="shared" si="150"/>
        <v>10625</v>
      </c>
      <c r="AK64" s="56">
        <f t="shared" si="150"/>
        <v>8971</v>
      </c>
      <c r="AL64" s="56">
        <f t="shared" si="150"/>
        <v>9330</v>
      </c>
    </row>
    <row r="65" spans="1:38" s="7" customFormat="1" ht="56.25" x14ac:dyDescent="0.25">
      <c r="A65" s="12">
        <v>182</v>
      </c>
      <c r="B65" s="72"/>
      <c r="C65" s="73"/>
      <c r="D65" s="232" t="s">
        <v>33</v>
      </c>
      <c r="E65" s="234" t="s">
        <v>239</v>
      </c>
      <c r="F65" s="235">
        <v>8626</v>
      </c>
      <c r="G65" s="235">
        <v>8971</v>
      </c>
      <c r="H65" s="235">
        <v>9330</v>
      </c>
      <c r="I65" s="235"/>
      <c r="J65" s="235"/>
      <c r="K65" s="235"/>
      <c r="L65" s="236">
        <f t="shared" si="7"/>
        <v>8626</v>
      </c>
      <c r="M65" s="236">
        <f t="shared" si="7"/>
        <v>8971</v>
      </c>
      <c r="N65" s="236">
        <f t="shared" si="7"/>
        <v>9330</v>
      </c>
      <c r="O65" s="236"/>
      <c r="P65" s="236"/>
      <c r="Q65" s="236"/>
      <c r="R65" s="236">
        <f t="shared" ref="R65:T66" si="151">L65+O65</f>
        <v>8626</v>
      </c>
      <c r="S65" s="236">
        <f t="shared" si="151"/>
        <v>8971</v>
      </c>
      <c r="T65" s="236">
        <f t="shared" si="151"/>
        <v>9330</v>
      </c>
      <c r="U65" s="236"/>
      <c r="V65" s="236"/>
      <c r="W65" s="236"/>
      <c r="X65" s="236">
        <f t="shared" ref="X65:Z66" si="152">R65+U65</f>
        <v>8626</v>
      </c>
      <c r="Y65" s="236">
        <f t="shared" si="152"/>
        <v>8971</v>
      </c>
      <c r="Z65" s="236">
        <f t="shared" si="152"/>
        <v>9330</v>
      </c>
      <c r="AA65" s="236">
        <v>1999</v>
      </c>
      <c r="AB65" s="236"/>
      <c r="AC65" s="236"/>
      <c r="AD65" s="236">
        <f t="shared" ref="AD65:AD66" si="153">X65+AA65</f>
        <v>10625</v>
      </c>
      <c r="AE65" s="236">
        <f t="shared" ref="AE65:AE66" si="154">Y65+AB65</f>
        <v>8971</v>
      </c>
      <c r="AF65" s="236">
        <f t="shared" ref="AF65:AF66" si="155">Z65+AC65</f>
        <v>9330</v>
      </c>
      <c r="AG65" s="236"/>
      <c r="AH65" s="236"/>
      <c r="AI65" s="236"/>
      <c r="AJ65" s="236">
        <f t="shared" ref="AJ65:AJ66" si="156">AD65+AG65</f>
        <v>10625</v>
      </c>
      <c r="AK65" s="236">
        <f t="shared" ref="AK65:AK66" si="157">AE65+AH65</f>
        <v>8971</v>
      </c>
      <c r="AL65" s="236">
        <f t="shared" ref="AL65:AL66" si="158">AF65+AI65</f>
        <v>9330</v>
      </c>
    </row>
    <row r="66" spans="1:38" s="7" customFormat="1" ht="56.25" hidden="1" customHeight="1" x14ac:dyDescent="0.25">
      <c r="A66" s="12"/>
      <c r="B66" s="72"/>
      <c r="C66" s="73"/>
      <c r="D66" s="238" t="s">
        <v>240</v>
      </c>
      <c r="E66" s="239" t="s">
        <v>241</v>
      </c>
      <c r="F66" s="235"/>
      <c r="G66" s="235"/>
      <c r="H66" s="235"/>
      <c r="I66" s="235"/>
      <c r="J66" s="235"/>
      <c r="K66" s="235"/>
      <c r="L66" s="236">
        <f t="shared" si="7"/>
        <v>0</v>
      </c>
      <c r="M66" s="236">
        <f t="shared" si="7"/>
        <v>0</v>
      </c>
      <c r="N66" s="236">
        <f t="shared" si="7"/>
        <v>0</v>
      </c>
      <c r="O66" s="236"/>
      <c r="P66" s="236"/>
      <c r="Q66" s="236"/>
      <c r="R66" s="236">
        <f t="shared" si="151"/>
        <v>0</v>
      </c>
      <c r="S66" s="236">
        <f t="shared" si="151"/>
        <v>0</v>
      </c>
      <c r="T66" s="236">
        <f t="shared" si="151"/>
        <v>0</v>
      </c>
      <c r="U66" s="236"/>
      <c r="V66" s="236"/>
      <c r="W66" s="236"/>
      <c r="X66" s="236">
        <f t="shared" si="152"/>
        <v>0</v>
      </c>
      <c r="Y66" s="236">
        <f t="shared" si="152"/>
        <v>0</v>
      </c>
      <c r="Z66" s="236">
        <f t="shared" si="152"/>
        <v>0</v>
      </c>
      <c r="AA66" s="236"/>
      <c r="AB66" s="236"/>
      <c r="AC66" s="236"/>
      <c r="AD66" s="236">
        <f t="shared" si="153"/>
        <v>0</v>
      </c>
      <c r="AE66" s="236">
        <f t="shared" si="154"/>
        <v>0</v>
      </c>
      <c r="AF66" s="236">
        <f t="shared" si="155"/>
        <v>0</v>
      </c>
      <c r="AG66" s="236"/>
      <c r="AH66" s="236"/>
      <c r="AI66" s="236"/>
      <c r="AJ66" s="236">
        <f t="shared" si="156"/>
        <v>0</v>
      </c>
      <c r="AK66" s="236">
        <f t="shared" si="157"/>
        <v>0</v>
      </c>
      <c r="AL66" s="236">
        <f t="shared" si="158"/>
        <v>0</v>
      </c>
    </row>
    <row r="67" spans="1:38" s="6" customFormat="1" ht="46.5" customHeight="1" x14ac:dyDescent="0.25">
      <c r="A67" s="12"/>
      <c r="B67" s="72"/>
      <c r="C67" s="73"/>
      <c r="D67" s="228" t="s">
        <v>34</v>
      </c>
      <c r="E67" s="243" t="s">
        <v>132</v>
      </c>
      <c r="F67" s="231">
        <f>F68+F70</f>
        <v>30</v>
      </c>
      <c r="G67" s="231">
        <f>G68+G70</f>
        <v>30</v>
      </c>
      <c r="H67" s="231">
        <f>H68+H70</f>
        <v>30</v>
      </c>
      <c r="I67" s="231">
        <f t="shared" ref="I67:Z67" si="159">I68+I70</f>
        <v>0</v>
      </c>
      <c r="J67" s="231">
        <f t="shared" si="159"/>
        <v>0</v>
      </c>
      <c r="K67" s="231">
        <f t="shared" si="159"/>
        <v>0</v>
      </c>
      <c r="L67" s="56">
        <f t="shared" si="159"/>
        <v>30</v>
      </c>
      <c r="M67" s="56">
        <f t="shared" si="159"/>
        <v>30</v>
      </c>
      <c r="N67" s="56">
        <f t="shared" si="159"/>
        <v>30</v>
      </c>
      <c r="O67" s="56">
        <f t="shared" si="159"/>
        <v>0</v>
      </c>
      <c r="P67" s="56">
        <f t="shared" si="159"/>
        <v>0</v>
      </c>
      <c r="Q67" s="56">
        <f t="shared" si="159"/>
        <v>0</v>
      </c>
      <c r="R67" s="56">
        <f t="shared" si="159"/>
        <v>30</v>
      </c>
      <c r="S67" s="56">
        <f t="shared" si="159"/>
        <v>30</v>
      </c>
      <c r="T67" s="56">
        <f t="shared" si="159"/>
        <v>30</v>
      </c>
      <c r="U67" s="56">
        <f t="shared" si="159"/>
        <v>0</v>
      </c>
      <c r="V67" s="56">
        <f t="shared" si="159"/>
        <v>0</v>
      </c>
      <c r="W67" s="56">
        <f t="shared" si="159"/>
        <v>0</v>
      </c>
      <c r="X67" s="56">
        <f t="shared" si="159"/>
        <v>30</v>
      </c>
      <c r="Y67" s="56">
        <f t="shared" si="159"/>
        <v>30</v>
      </c>
      <c r="Z67" s="56">
        <f t="shared" si="159"/>
        <v>30</v>
      </c>
      <c r="AA67" s="56">
        <f t="shared" ref="AA67:AF67" si="160">AA68+AA70</f>
        <v>35</v>
      </c>
      <c r="AB67" s="56">
        <f t="shared" si="160"/>
        <v>0</v>
      </c>
      <c r="AC67" s="56">
        <f t="shared" si="160"/>
        <v>0</v>
      </c>
      <c r="AD67" s="56">
        <f t="shared" si="160"/>
        <v>65</v>
      </c>
      <c r="AE67" s="56">
        <f t="shared" si="160"/>
        <v>30</v>
      </c>
      <c r="AF67" s="56">
        <f t="shared" si="160"/>
        <v>30</v>
      </c>
      <c r="AG67" s="56">
        <f t="shared" ref="AG67:AL67" si="161">AG68+AG70</f>
        <v>0</v>
      </c>
      <c r="AH67" s="56">
        <f t="shared" si="161"/>
        <v>0</v>
      </c>
      <c r="AI67" s="56">
        <f t="shared" si="161"/>
        <v>0</v>
      </c>
      <c r="AJ67" s="56">
        <f t="shared" si="161"/>
        <v>65</v>
      </c>
      <c r="AK67" s="56">
        <f t="shared" si="161"/>
        <v>30</v>
      </c>
      <c r="AL67" s="56">
        <f t="shared" si="161"/>
        <v>30</v>
      </c>
    </row>
    <row r="68" spans="1:38" s="6" customFormat="1" ht="37.5" x14ac:dyDescent="0.25">
      <c r="A68" s="12"/>
      <c r="B68" s="72"/>
      <c r="C68" s="73"/>
      <c r="D68" s="232" t="s">
        <v>35</v>
      </c>
      <c r="E68" s="237" t="s">
        <v>133</v>
      </c>
      <c r="F68" s="235">
        <f t="shared" ref="F68:AL68" si="162">F69</f>
        <v>25</v>
      </c>
      <c r="G68" s="235">
        <f t="shared" si="162"/>
        <v>25</v>
      </c>
      <c r="H68" s="235">
        <f t="shared" si="162"/>
        <v>25</v>
      </c>
      <c r="I68" s="235">
        <f t="shared" si="162"/>
        <v>0</v>
      </c>
      <c r="J68" s="235">
        <f t="shared" si="162"/>
        <v>0</v>
      </c>
      <c r="K68" s="235">
        <f t="shared" si="162"/>
        <v>0</v>
      </c>
      <c r="L68" s="236">
        <f t="shared" si="162"/>
        <v>25</v>
      </c>
      <c r="M68" s="236">
        <f t="shared" si="162"/>
        <v>25</v>
      </c>
      <c r="N68" s="236">
        <f t="shared" si="162"/>
        <v>25</v>
      </c>
      <c r="O68" s="236">
        <f t="shared" si="162"/>
        <v>0</v>
      </c>
      <c r="P68" s="236">
        <f t="shared" si="162"/>
        <v>0</v>
      </c>
      <c r="Q68" s="236">
        <f t="shared" si="162"/>
        <v>0</v>
      </c>
      <c r="R68" s="236">
        <f t="shared" si="162"/>
        <v>25</v>
      </c>
      <c r="S68" s="236">
        <f t="shared" si="162"/>
        <v>25</v>
      </c>
      <c r="T68" s="236">
        <f t="shared" si="162"/>
        <v>25</v>
      </c>
      <c r="U68" s="236">
        <f t="shared" si="162"/>
        <v>0</v>
      </c>
      <c r="V68" s="236">
        <f t="shared" si="162"/>
        <v>0</v>
      </c>
      <c r="W68" s="236">
        <f t="shared" si="162"/>
        <v>0</v>
      </c>
      <c r="X68" s="236">
        <f t="shared" si="162"/>
        <v>25</v>
      </c>
      <c r="Y68" s="236">
        <f t="shared" si="162"/>
        <v>25</v>
      </c>
      <c r="Z68" s="236">
        <f t="shared" si="162"/>
        <v>25</v>
      </c>
      <c r="AA68" s="236">
        <f t="shared" si="162"/>
        <v>35</v>
      </c>
      <c r="AB68" s="236">
        <f t="shared" si="162"/>
        <v>0</v>
      </c>
      <c r="AC68" s="236">
        <f t="shared" si="162"/>
        <v>0</v>
      </c>
      <c r="AD68" s="236">
        <f t="shared" si="162"/>
        <v>60</v>
      </c>
      <c r="AE68" s="236">
        <f t="shared" si="162"/>
        <v>25</v>
      </c>
      <c r="AF68" s="236">
        <f t="shared" si="162"/>
        <v>25</v>
      </c>
      <c r="AG68" s="236">
        <f t="shared" si="162"/>
        <v>0</v>
      </c>
      <c r="AH68" s="236">
        <f t="shared" si="162"/>
        <v>0</v>
      </c>
      <c r="AI68" s="236">
        <f t="shared" si="162"/>
        <v>0</v>
      </c>
      <c r="AJ68" s="236">
        <f t="shared" si="162"/>
        <v>60</v>
      </c>
      <c r="AK68" s="236">
        <f t="shared" si="162"/>
        <v>25</v>
      </c>
      <c r="AL68" s="236">
        <f t="shared" si="162"/>
        <v>25</v>
      </c>
    </row>
    <row r="69" spans="1:38" s="6" customFormat="1" ht="75" x14ac:dyDescent="0.25">
      <c r="A69" s="12">
        <v>900</v>
      </c>
      <c r="B69" s="72"/>
      <c r="C69" s="73"/>
      <c r="D69" s="232" t="s">
        <v>362</v>
      </c>
      <c r="E69" s="234" t="s">
        <v>363</v>
      </c>
      <c r="F69" s="235">
        <v>25</v>
      </c>
      <c r="G69" s="235">
        <v>25</v>
      </c>
      <c r="H69" s="235">
        <v>25</v>
      </c>
      <c r="I69" s="235"/>
      <c r="J69" s="235"/>
      <c r="K69" s="235"/>
      <c r="L69" s="236">
        <f t="shared" si="7"/>
        <v>25</v>
      </c>
      <c r="M69" s="236">
        <f t="shared" si="7"/>
        <v>25</v>
      </c>
      <c r="N69" s="236">
        <f t="shared" si="7"/>
        <v>25</v>
      </c>
      <c r="O69" s="236"/>
      <c r="P69" s="236"/>
      <c r="Q69" s="236"/>
      <c r="R69" s="236">
        <f t="shared" ref="R69:T69" si="163">L69+O69</f>
        <v>25</v>
      </c>
      <c r="S69" s="236">
        <f t="shared" si="163"/>
        <v>25</v>
      </c>
      <c r="T69" s="236">
        <f t="shared" si="163"/>
        <v>25</v>
      </c>
      <c r="U69" s="236"/>
      <c r="V69" s="236"/>
      <c r="W69" s="236"/>
      <c r="X69" s="236">
        <f t="shared" ref="X69:Z69" si="164">R69+U69</f>
        <v>25</v>
      </c>
      <c r="Y69" s="236">
        <f t="shared" si="164"/>
        <v>25</v>
      </c>
      <c r="Z69" s="236">
        <f t="shared" si="164"/>
        <v>25</v>
      </c>
      <c r="AA69" s="236">
        <v>35</v>
      </c>
      <c r="AB69" s="236"/>
      <c r="AC69" s="236"/>
      <c r="AD69" s="236">
        <f t="shared" ref="AD69" si="165">X69+AA69</f>
        <v>60</v>
      </c>
      <c r="AE69" s="236">
        <f t="shared" ref="AE69" si="166">Y69+AB69</f>
        <v>25</v>
      </c>
      <c r="AF69" s="236">
        <f t="shared" ref="AF69" si="167">Z69+AC69</f>
        <v>25</v>
      </c>
      <c r="AG69" s="236"/>
      <c r="AH69" s="236"/>
      <c r="AI69" s="236"/>
      <c r="AJ69" s="236">
        <f t="shared" ref="AJ69" si="168">AD69+AG69</f>
        <v>60</v>
      </c>
      <c r="AK69" s="236">
        <f t="shared" ref="AK69" si="169">AE69+AH69</f>
        <v>25</v>
      </c>
      <c r="AL69" s="236">
        <f t="shared" ref="AL69" si="170">AF69+AI69</f>
        <v>25</v>
      </c>
    </row>
    <row r="70" spans="1:38" s="6" customFormat="1" ht="75" x14ac:dyDescent="0.25">
      <c r="A70" s="12"/>
      <c r="B70" s="72"/>
      <c r="C70" s="73"/>
      <c r="D70" s="232" t="s">
        <v>36</v>
      </c>
      <c r="E70" s="237" t="s">
        <v>134</v>
      </c>
      <c r="F70" s="231">
        <f>F71</f>
        <v>5</v>
      </c>
      <c r="G70" s="231">
        <f>G71</f>
        <v>5</v>
      </c>
      <c r="H70" s="231">
        <f>H71</f>
        <v>5</v>
      </c>
      <c r="I70" s="231">
        <f t="shared" ref="I70:AL70" si="171">I71</f>
        <v>0</v>
      </c>
      <c r="J70" s="231">
        <f t="shared" si="171"/>
        <v>0</v>
      </c>
      <c r="K70" s="231">
        <f t="shared" si="171"/>
        <v>0</v>
      </c>
      <c r="L70" s="56">
        <f t="shared" si="171"/>
        <v>5</v>
      </c>
      <c r="M70" s="56">
        <f t="shared" si="171"/>
        <v>5</v>
      </c>
      <c r="N70" s="56">
        <f t="shared" si="171"/>
        <v>5</v>
      </c>
      <c r="O70" s="56">
        <f t="shared" si="171"/>
        <v>0</v>
      </c>
      <c r="P70" s="56">
        <f t="shared" si="171"/>
        <v>0</v>
      </c>
      <c r="Q70" s="56">
        <f t="shared" si="171"/>
        <v>0</v>
      </c>
      <c r="R70" s="56">
        <f t="shared" si="171"/>
        <v>5</v>
      </c>
      <c r="S70" s="56">
        <f t="shared" si="171"/>
        <v>5</v>
      </c>
      <c r="T70" s="56">
        <f t="shared" si="171"/>
        <v>5</v>
      </c>
      <c r="U70" s="56">
        <f t="shared" si="171"/>
        <v>0</v>
      </c>
      <c r="V70" s="56">
        <f t="shared" si="171"/>
        <v>0</v>
      </c>
      <c r="W70" s="56">
        <f t="shared" si="171"/>
        <v>0</v>
      </c>
      <c r="X70" s="56">
        <f t="shared" si="171"/>
        <v>5</v>
      </c>
      <c r="Y70" s="56">
        <f t="shared" si="171"/>
        <v>5</v>
      </c>
      <c r="Z70" s="56">
        <f t="shared" si="171"/>
        <v>5</v>
      </c>
      <c r="AA70" s="56">
        <f t="shared" si="171"/>
        <v>0</v>
      </c>
      <c r="AB70" s="56">
        <f t="shared" si="171"/>
        <v>0</v>
      </c>
      <c r="AC70" s="56">
        <f t="shared" si="171"/>
        <v>0</v>
      </c>
      <c r="AD70" s="56">
        <f t="shared" si="171"/>
        <v>5</v>
      </c>
      <c r="AE70" s="56">
        <f t="shared" si="171"/>
        <v>5</v>
      </c>
      <c r="AF70" s="56">
        <f t="shared" si="171"/>
        <v>5</v>
      </c>
      <c r="AG70" s="56">
        <f t="shared" si="171"/>
        <v>0</v>
      </c>
      <c r="AH70" s="56">
        <f t="shared" si="171"/>
        <v>0</v>
      </c>
      <c r="AI70" s="56">
        <f t="shared" si="171"/>
        <v>0</v>
      </c>
      <c r="AJ70" s="56">
        <f t="shared" si="171"/>
        <v>5</v>
      </c>
      <c r="AK70" s="56">
        <f t="shared" si="171"/>
        <v>5</v>
      </c>
      <c r="AL70" s="56">
        <f t="shared" si="171"/>
        <v>5</v>
      </c>
    </row>
    <row r="71" spans="1:38" s="6" customFormat="1" ht="152.25" customHeight="1" x14ac:dyDescent="0.25">
      <c r="A71" s="12">
        <v>919</v>
      </c>
      <c r="B71" s="72"/>
      <c r="C71" s="73"/>
      <c r="D71" s="232" t="s">
        <v>353</v>
      </c>
      <c r="E71" s="234" t="s">
        <v>354</v>
      </c>
      <c r="F71" s="235">
        <v>5</v>
      </c>
      <c r="G71" s="235">
        <v>5</v>
      </c>
      <c r="H71" s="235">
        <v>5</v>
      </c>
      <c r="I71" s="235"/>
      <c r="J71" s="235"/>
      <c r="K71" s="235"/>
      <c r="L71" s="236">
        <f t="shared" si="7"/>
        <v>5</v>
      </c>
      <c r="M71" s="236">
        <f t="shared" si="7"/>
        <v>5</v>
      </c>
      <c r="N71" s="236">
        <f t="shared" si="7"/>
        <v>5</v>
      </c>
      <c r="O71" s="236"/>
      <c r="P71" s="236"/>
      <c r="Q71" s="236"/>
      <c r="R71" s="236">
        <f t="shared" ref="R71:T71" si="172">L71+O71</f>
        <v>5</v>
      </c>
      <c r="S71" s="236">
        <f t="shared" si="172"/>
        <v>5</v>
      </c>
      <c r="T71" s="236">
        <f t="shared" si="172"/>
        <v>5</v>
      </c>
      <c r="U71" s="236"/>
      <c r="V71" s="236"/>
      <c r="W71" s="236"/>
      <c r="X71" s="236">
        <f t="shared" ref="X71:Z71" si="173">R71+U71</f>
        <v>5</v>
      </c>
      <c r="Y71" s="236">
        <f t="shared" si="173"/>
        <v>5</v>
      </c>
      <c r="Z71" s="236">
        <f t="shared" si="173"/>
        <v>5</v>
      </c>
      <c r="AA71" s="236"/>
      <c r="AB71" s="236"/>
      <c r="AC71" s="236"/>
      <c r="AD71" s="236">
        <f t="shared" ref="AD71" si="174">X71+AA71</f>
        <v>5</v>
      </c>
      <c r="AE71" s="236">
        <f t="shared" ref="AE71" si="175">Y71+AB71</f>
        <v>5</v>
      </c>
      <c r="AF71" s="236">
        <f t="shared" ref="AF71" si="176">Z71+AC71</f>
        <v>5</v>
      </c>
      <c r="AG71" s="236"/>
      <c r="AH71" s="236"/>
      <c r="AI71" s="236"/>
      <c r="AJ71" s="236">
        <f t="shared" ref="AJ71" si="177">AD71+AG71</f>
        <v>5</v>
      </c>
      <c r="AK71" s="236">
        <f t="shared" ref="AK71" si="178">AE71+AH71</f>
        <v>5</v>
      </c>
      <c r="AL71" s="236">
        <f t="shared" ref="AL71" si="179">AF71+AI71</f>
        <v>5</v>
      </c>
    </row>
    <row r="72" spans="1:38" s="94" customFormat="1" ht="30.75" customHeight="1" x14ac:dyDescent="0.25">
      <c r="A72" s="93"/>
      <c r="B72" s="76"/>
      <c r="C72" s="77"/>
      <c r="D72" s="232"/>
      <c r="E72" s="226" t="s">
        <v>242</v>
      </c>
      <c r="F72" s="227">
        <f>F73+F98+F106+F121+F135+F217</f>
        <v>84094</v>
      </c>
      <c r="G72" s="227">
        <f>G73+G98+G106+G121+G135+G217</f>
        <v>83621</v>
      </c>
      <c r="H72" s="227">
        <f>H73+H98+H106+H121+H135+H217</f>
        <v>83706</v>
      </c>
      <c r="I72" s="227">
        <f t="shared" ref="I72:N72" si="180">I73+I98+I106+I121+I135+I217</f>
        <v>0</v>
      </c>
      <c r="J72" s="227">
        <f t="shared" si="180"/>
        <v>0</v>
      </c>
      <c r="K72" s="227">
        <f t="shared" si="180"/>
        <v>0</v>
      </c>
      <c r="L72" s="79">
        <f t="shared" si="180"/>
        <v>84094</v>
      </c>
      <c r="M72" s="79">
        <f t="shared" si="180"/>
        <v>83621</v>
      </c>
      <c r="N72" s="79">
        <f t="shared" si="180"/>
        <v>83706</v>
      </c>
      <c r="O72" s="79">
        <f>O73+O98+O106+O121+O135+O217+O219</f>
        <v>282.5</v>
      </c>
      <c r="P72" s="79">
        <f t="shared" ref="P72:T72" si="181">P73+P98+P106+P121+P135+P217+P219</f>
        <v>0</v>
      </c>
      <c r="Q72" s="79">
        <f t="shared" si="181"/>
        <v>0</v>
      </c>
      <c r="R72" s="79">
        <f t="shared" si="181"/>
        <v>84376.5</v>
      </c>
      <c r="S72" s="79">
        <f t="shared" si="181"/>
        <v>83621</v>
      </c>
      <c r="T72" s="79">
        <f t="shared" si="181"/>
        <v>83706</v>
      </c>
      <c r="U72" s="79">
        <f>U73+U98+U106+U121+U135+U217+U219</f>
        <v>0</v>
      </c>
      <c r="V72" s="79">
        <f t="shared" ref="V72:Z72" si="182">V73+V98+V106+V121+V135+V217+V219</f>
        <v>0</v>
      </c>
      <c r="W72" s="79">
        <f t="shared" si="182"/>
        <v>0</v>
      </c>
      <c r="X72" s="79">
        <f t="shared" si="182"/>
        <v>84376.5</v>
      </c>
      <c r="Y72" s="79">
        <f t="shared" si="182"/>
        <v>83621</v>
      </c>
      <c r="Z72" s="79">
        <f t="shared" si="182"/>
        <v>83706</v>
      </c>
      <c r="AA72" s="79">
        <f>AA73+AA98+AA106+AA121+AA135+AA217+AA219</f>
        <v>10227</v>
      </c>
      <c r="AB72" s="79">
        <f t="shared" ref="AB72:AF72" si="183">AB73+AB98+AB106+AB121+AB135+AB217+AB219</f>
        <v>0</v>
      </c>
      <c r="AC72" s="79">
        <f t="shared" si="183"/>
        <v>0</v>
      </c>
      <c r="AD72" s="79">
        <f t="shared" si="183"/>
        <v>94603.5</v>
      </c>
      <c r="AE72" s="79">
        <f t="shared" si="183"/>
        <v>83621</v>
      </c>
      <c r="AF72" s="79">
        <f t="shared" si="183"/>
        <v>83706</v>
      </c>
      <c r="AG72" s="79">
        <f>AG73+AG98+AG106+AG121+AG135+AG217+AG219</f>
        <v>676.7</v>
      </c>
      <c r="AH72" s="79">
        <f t="shared" ref="AH72:AL72" si="184">AH73+AH98+AH106+AH121+AH135+AH217+AH219</f>
        <v>0</v>
      </c>
      <c r="AI72" s="79">
        <f t="shared" si="184"/>
        <v>0</v>
      </c>
      <c r="AJ72" s="79">
        <f>AJ73+AJ98+AJ106+AJ121+AJ135+AJ217+AJ219</f>
        <v>95280.2</v>
      </c>
      <c r="AK72" s="79">
        <f t="shared" si="184"/>
        <v>83621</v>
      </c>
      <c r="AL72" s="79">
        <f t="shared" si="184"/>
        <v>83706</v>
      </c>
    </row>
    <row r="73" spans="1:38" s="6" customFormat="1" ht="37.5" x14ac:dyDescent="0.25">
      <c r="A73" s="17"/>
      <c r="B73" s="72"/>
      <c r="C73" s="73"/>
      <c r="D73" s="228" t="s">
        <v>37</v>
      </c>
      <c r="E73" s="246" t="s">
        <v>136</v>
      </c>
      <c r="F73" s="227">
        <f t="shared" ref="F73:Z73" si="185">F74+F76+F91+F94</f>
        <v>64133</v>
      </c>
      <c r="G73" s="227">
        <f t="shared" si="185"/>
        <v>64133</v>
      </c>
      <c r="H73" s="227">
        <f t="shared" si="185"/>
        <v>64133</v>
      </c>
      <c r="I73" s="227">
        <f t="shared" si="185"/>
        <v>0</v>
      </c>
      <c r="J73" s="227">
        <f t="shared" si="185"/>
        <v>0</v>
      </c>
      <c r="K73" s="227">
        <f t="shared" si="185"/>
        <v>0</v>
      </c>
      <c r="L73" s="79">
        <f t="shared" si="185"/>
        <v>64133</v>
      </c>
      <c r="M73" s="79">
        <f t="shared" si="185"/>
        <v>64133</v>
      </c>
      <c r="N73" s="79">
        <f t="shared" si="185"/>
        <v>64133</v>
      </c>
      <c r="O73" s="79">
        <f t="shared" si="185"/>
        <v>0</v>
      </c>
      <c r="P73" s="79">
        <f t="shared" si="185"/>
        <v>0</v>
      </c>
      <c r="Q73" s="79">
        <f t="shared" si="185"/>
        <v>0</v>
      </c>
      <c r="R73" s="79">
        <f t="shared" si="185"/>
        <v>64133</v>
      </c>
      <c r="S73" s="79">
        <f t="shared" si="185"/>
        <v>64133</v>
      </c>
      <c r="T73" s="79">
        <f t="shared" si="185"/>
        <v>64133</v>
      </c>
      <c r="U73" s="79">
        <f t="shared" si="185"/>
        <v>0</v>
      </c>
      <c r="V73" s="79">
        <f t="shared" si="185"/>
        <v>0</v>
      </c>
      <c r="W73" s="79">
        <f t="shared" si="185"/>
        <v>0</v>
      </c>
      <c r="X73" s="79">
        <f t="shared" si="185"/>
        <v>64133</v>
      </c>
      <c r="Y73" s="79">
        <f t="shared" si="185"/>
        <v>64133</v>
      </c>
      <c r="Z73" s="79">
        <f t="shared" si="185"/>
        <v>64133</v>
      </c>
      <c r="AA73" s="79">
        <f t="shared" ref="AA73:AF73" si="186">AA74+AA76+AA91+AA94</f>
        <v>1830</v>
      </c>
      <c r="AB73" s="79">
        <f t="shared" si="186"/>
        <v>0</v>
      </c>
      <c r="AC73" s="79">
        <f t="shared" si="186"/>
        <v>0</v>
      </c>
      <c r="AD73" s="79">
        <f t="shared" si="186"/>
        <v>65963</v>
      </c>
      <c r="AE73" s="79">
        <f t="shared" si="186"/>
        <v>64133</v>
      </c>
      <c r="AF73" s="79">
        <f t="shared" si="186"/>
        <v>64133</v>
      </c>
      <c r="AG73" s="79">
        <f t="shared" ref="AG73:AL73" si="187">AG74+AG76+AG91+AG94</f>
        <v>0</v>
      </c>
      <c r="AH73" s="79">
        <f t="shared" si="187"/>
        <v>0</v>
      </c>
      <c r="AI73" s="79">
        <f t="shared" si="187"/>
        <v>0</v>
      </c>
      <c r="AJ73" s="79">
        <f t="shared" si="187"/>
        <v>65963</v>
      </c>
      <c r="AK73" s="79">
        <f t="shared" si="187"/>
        <v>64133</v>
      </c>
      <c r="AL73" s="79">
        <f t="shared" si="187"/>
        <v>64133</v>
      </c>
    </row>
    <row r="74" spans="1:38" s="81" customFormat="1" ht="29.25" hidden="1" customHeight="1" x14ac:dyDescent="0.25">
      <c r="A74" s="12">
        <v>900</v>
      </c>
      <c r="B74" s="72"/>
      <c r="C74" s="73"/>
      <c r="D74" s="240" t="s">
        <v>38</v>
      </c>
      <c r="E74" s="239" t="s">
        <v>137</v>
      </c>
      <c r="F74" s="235"/>
      <c r="G74" s="235"/>
      <c r="H74" s="235"/>
      <c r="I74" s="235"/>
      <c r="J74" s="235"/>
      <c r="K74" s="235"/>
      <c r="L74" s="236">
        <f t="shared" si="7"/>
        <v>0</v>
      </c>
      <c r="M74" s="236">
        <f t="shared" si="7"/>
        <v>0</v>
      </c>
      <c r="N74" s="236">
        <f t="shared" si="7"/>
        <v>0</v>
      </c>
      <c r="O74" s="236"/>
      <c r="P74" s="236"/>
      <c r="Q74" s="236"/>
      <c r="R74" s="236">
        <f t="shared" ref="R74:T75" si="188">L74+O74</f>
        <v>0</v>
      </c>
      <c r="S74" s="236">
        <f t="shared" si="188"/>
        <v>0</v>
      </c>
      <c r="T74" s="236">
        <f t="shared" si="188"/>
        <v>0</v>
      </c>
      <c r="U74" s="236"/>
      <c r="V74" s="236"/>
      <c r="W74" s="236"/>
      <c r="X74" s="236">
        <f t="shared" ref="X74:Z75" si="189">R74+U74</f>
        <v>0</v>
      </c>
      <c r="Y74" s="236">
        <f t="shared" si="189"/>
        <v>0</v>
      </c>
      <c r="Z74" s="236">
        <f t="shared" si="189"/>
        <v>0</v>
      </c>
      <c r="AA74" s="236"/>
      <c r="AB74" s="236"/>
      <c r="AC74" s="236"/>
      <c r="AD74" s="236">
        <f t="shared" ref="AD74:AD75" si="190">X74+AA74</f>
        <v>0</v>
      </c>
      <c r="AE74" s="236">
        <f t="shared" ref="AE74:AE75" si="191">Y74+AB74</f>
        <v>0</v>
      </c>
      <c r="AF74" s="236">
        <f t="shared" ref="AF74:AF75" si="192">Z74+AC74</f>
        <v>0</v>
      </c>
      <c r="AG74" s="236"/>
      <c r="AH74" s="236"/>
      <c r="AI74" s="236"/>
      <c r="AJ74" s="236">
        <f t="shared" ref="AJ74:AJ75" si="193">AD74+AG74</f>
        <v>0</v>
      </c>
      <c r="AK74" s="236">
        <f t="shared" ref="AK74:AK75" si="194">AE74+AH74</f>
        <v>0</v>
      </c>
      <c r="AL74" s="236">
        <f t="shared" ref="AL74:AL75" si="195">AF74+AI74</f>
        <v>0</v>
      </c>
    </row>
    <row r="75" spans="1:38" s="81" customFormat="1" ht="36" hidden="1" customHeight="1" x14ac:dyDescent="0.25">
      <c r="A75" s="12">
        <v>900</v>
      </c>
      <c r="B75" s="72"/>
      <c r="C75" s="73"/>
      <c r="D75" s="238" t="s">
        <v>39</v>
      </c>
      <c r="E75" s="247" t="s">
        <v>138</v>
      </c>
      <c r="F75" s="235"/>
      <c r="G75" s="235"/>
      <c r="H75" s="235"/>
      <c r="I75" s="235"/>
      <c r="J75" s="235"/>
      <c r="K75" s="235"/>
      <c r="L75" s="236">
        <f t="shared" si="7"/>
        <v>0</v>
      </c>
      <c r="M75" s="236">
        <f t="shared" si="7"/>
        <v>0</v>
      </c>
      <c r="N75" s="236">
        <f t="shared" si="7"/>
        <v>0</v>
      </c>
      <c r="O75" s="236"/>
      <c r="P75" s="236"/>
      <c r="Q75" s="236"/>
      <c r="R75" s="236">
        <f t="shared" si="188"/>
        <v>0</v>
      </c>
      <c r="S75" s="236">
        <f t="shared" si="188"/>
        <v>0</v>
      </c>
      <c r="T75" s="236">
        <f t="shared" si="188"/>
        <v>0</v>
      </c>
      <c r="U75" s="236"/>
      <c r="V75" s="236"/>
      <c r="W75" s="236"/>
      <c r="X75" s="236">
        <f t="shared" si="189"/>
        <v>0</v>
      </c>
      <c r="Y75" s="236">
        <f t="shared" si="189"/>
        <v>0</v>
      </c>
      <c r="Z75" s="236">
        <f t="shared" si="189"/>
        <v>0</v>
      </c>
      <c r="AA75" s="236"/>
      <c r="AB75" s="236"/>
      <c r="AC75" s="236"/>
      <c r="AD75" s="236">
        <f t="shared" si="190"/>
        <v>0</v>
      </c>
      <c r="AE75" s="236">
        <f t="shared" si="191"/>
        <v>0</v>
      </c>
      <c r="AF75" s="236">
        <f t="shared" si="192"/>
        <v>0</v>
      </c>
      <c r="AG75" s="236"/>
      <c r="AH75" s="236"/>
      <c r="AI75" s="236"/>
      <c r="AJ75" s="236">
        <f t="shared" si="193"/>
        <v>0</v>
      </c>
      <c r="AK75" s="236">
        <f t="shared" si="194"/>
        <v>0</v>
      </c>
      <c r="AL75" s="236">
        <f t="shared" si="195"/>
        <v>0</v>
      </c>
    </row>
    <row r="76" spans="1:38" s="6" customFormat="1" ht="112.5" x14ac:dyDescent="0.25">
      <c r="A76" s="17"/>
      <c r="B76" s="72"/>
      <c r="C76" s="73"/>
      <c r="D76" s="228" t="s">
        <v>40</v>
      </c>
      <c r="E76" s="243" t="s">
        <v>415</v>
      </c>
      <c r="F76" s="235">
        <f t="shared" ref="F76:Z76" si="196">F77+F81+F84+F87</f>
        <v>58029</v>
      </c>
      <c r="G76" s="235">
        <f t="shared" si="196"/>
        <v>58029</v>
      </c>
      <c r="H76" s="235">
        <f t="shared" si="196"/>
        <v>58029</v>
      </c>
      <c r="I76" s="235">
        <f t="shared" si="196"/>
        <v>0</v>
      </c>
      <c r="J76" s="235">
        <f t="shared" si="196"/>
        <v>0</v>
      </c>
      <c r="K76" s="235">
        <f t="shared" si="196"/>
        <v>0</v>
      </c>
      <c r="L76" s="236">
        <f t="shared" si="196"/>
        <v>58029</v>
      </c>
      <c r="M76" s="236">
        <f t="shared" si="196"/>
        <v>58029</v>
      </c>
      <c r="N76" s="236">
        <f t="shared" si="196"/>
        <v>58029</v>
      </c>
      <c r="O76" s="236">
        <f t="shared" si="196"/>
        <v>0</v>
      </c>
      <c r="P76" s="236">
        <f t="shared" si="196"/>
        <v>0</v>
      </c>
      <c r="Q76" s="236">
        <f t="shared" si="196"/>
        <v>0</v>
      </c>
      <c r="R76" s="236">
        <f t="shared" si="196"/>
        <v>58029</v>
      </c>
      <c r="S76" s="236">
        <f t="shared" si="196"/>
        <v>58029</v>
      </c>
      <c r="T76" s="236">
        <f t="shared" si="196"/>
        <v>58029</v>
      </c>
      <c r="U76" s="236">
        <f t="shared" si="196"/>
        <v>0</v>
      </c>
      <c r="V76" s="236">
        <f t="shared" si="196"/>
        <v>0</v>
      </c>
      <c r="W76" s="236">
        <f t="shared" si="196"/>
        <v>0</v>
      </c>
      <c r="X76" s="236">
        <f t="shared" si="196"/>
        <v>58029</v>
      </c>
      <c r="Y76" s="236">
        <f t="shared" si="196"/>
        <v>58029</v>
      </c>
      <c r="Z76" s="236">
        <f t="shared" si="196"/>
        <v>58029</v>
      </c>
      <c r="AA76" s="236">
        <f t="shared" ref="AA76:AF76" si="197">AA77+AA81+AA84+AA87</f>
        <v>150</v>
      </c>
      <c r="AB76" s="236">
        <f t="shared" si="197"/>
        <v>0</v>
      </c>
      <c r="AC76" s="236">
        <f t="shared" si="197"/>
        <v>0</v>
      </c>
      <c r="AD76" s="236">
        <f t="shared" si="197"/>
        <v>58179</v>
      </c>
      <c r="AE76" s="236">
        <f t="shared" si="197"/>
        <v>58029</v>
      </c>
      <c r="AF76" s="236">
        <f t="shared" si="197"/>
        <v>58029</v>
      </c>
      <c r="AG76" s="236"/>
      <c r="AH76" s="236">
        <f t="shared" ref="AH76:AL76" si="198">AH77+AH81+AH84+AH87</f>
        <v>0</v>
      </c>
      <c r="AI76" s="236">
        <f t="shared" si="198"/>
        <v>0</v>
      </c>
      <c r="AJ76" s="236">
        <f t="shared" si="198"/>
        <v>58179</v>
      </c>
      <c r="AK76" s="236">
        <f t="shared" si="198"/>
        <v>58029</v>
      </c>
      <c r="AL76" s="236">
        <f t="shared" si="198"/>
        <v>58029</v>
      </c>
    </row>
    <row r="77" spans="1:38" s="6" customFormat="1" ht="93.75" x14ac:dyDescent="0.25">
      <c r="A77" s="17"/>
      <c r="B77" s="72"/>
      <c r="C77" s="73"/>
      <c r="D77" s="232" t="s">
        <v>41</v>
      </c>
      <c r="E77" s="237" t="s">
        <v>139</v>
      </c>
      <c r="F77" s="231">
        <f t="shared" ref="F77:AL77" si="199">F78</f>
        <v>37252</v>
      </c>
      <c r="G77" s="231">
        <f t="shared" si="199"/>
        <v>37252</v>
      </c>
      <c r="H77" s="231">
        <f t="shared" si="199"/>
        <v>37252</v>
      </c>
      <c r="I77" s="231">
        <f t="shared" si="199"/>
        <v>0</v>
      </c>
      <c r="J77" s="231">
        <f t="shared" si="199"/>
        <v>0</v>
      </c>
      <c r="K77" s="231">
        <f t="shared" si="199"/>
        <v>0</v>
      </c>
      <c r="L77" s="56">
        <f t="shared" si="199"/>
        <v>37252</v>
      </c>
      <c r="M77" s="56">
        <f t="shared" si="199"/>
        <v>37252</v>
      </c>
      <c r="N77" s="56">
        <f t="shared" si="199"/>
        <v>37252</v>
      </c>
      <c r="O77" s="56">
        <f t="shared" si="199"/>
        <v>0</v>
      </c>
      <c r="P77" s="56">
        <f t="shared" si="199"/>
        <v>0</v>
      </c>
      <c r="Q77" s="56">
        <f t="shared" si="199"/>
        <v>0</v>
      </c>
      <c r="R77" s="56">
        <f t="shared" si="199"/>
        <v>37252</v>
      </c>
      <c r="S77" s="56">
        <f t="shared" si="199"/>
        <v>37252</v>
      </c>
      <c r="T77" s="56">
        <f t="shared" si="199"/>
        <v>37252</v>
      </c>
      <c r="U77" s="56">
        <f t="shared" si="199"/>
        <v>0</v>
      </c>
      <c r="V77" s="56">
        <f t="shared" si="199"/>
        <v>0</v>
      </c>
      <c r="W77" s="56">
        <f t="shared" si="199"/>
        <v>0</v>
      </c>
      <c r="X77" s="56">
        <f t="shared" si="199"/>
        <v>37252</v>
      </c>
      <c r="Y77" s="56">
        <f t="shared" si="199"/>
        <v>37252</v>
      </c>
      <c r="Z77" s="56">
        <f t="shared" si="199"/>
        <v>37252</v>
      </c>
      <c r="AA77" s="56">
        <f t="shared" si="199"/>
        <v>0</v>
      </c>
      <c r="AB77" s="56">
        <f t="shared" si="199"/>
        <v>0</v>
      </c>
      <c r="AC77" s="56">
        <f t="shared" si="199"/>
        <v>0</v>
      </c>
      <c r="AD77" s="56">
        <f t="shared" si="199"/>
        <v>37252</v>
      </c>
      <c r="AE77" s="56">
        <f t="shared" si="199"/>
        <v>37252</v>
      </c>
      <c r="AF77" s="56">
        <f t="shared" si="199"/>
        <v>37252</v>
      </c>
      <c r="AG77" s="56">
        <f t="shared" si="199"/>
        <v>0</v>
      </c>
      <c r="AH77" s="56">
        <f t="shared" si="199"/>
        <v>0</v>
      </c>
      <c r="AI77" s="56">
        <f t="shared" si="199"/>
        <v>0</v>
      </c>
      <c r="AJ77" s="56">
        <f t="shared" si="199"/>
        <v>37252</v>
      </c>
      <c r="AK77" s="56">
        <f t="shared" si="199"/>
        <v>37252</v>
      </c>
      <c r="AL77" s="56">
        <f t="shared" si="199"/>
        <v>37252</v>
      </c>
    </row>
    <row r="78" spans="1:38" s="6" customFormat="1" ht="112.5" x14ac:dyDescent="0.25">
      <c r="A78" s="17"/>
      <c r="B78" s="72"/>
      <c r="C78" s="73"/>
      <c r="D78" s="232" t="s">
        <v>42</v>
      </c>
      <c r="E78" s="237" t="s">
        <v>369</v>
      </c>
      <c r="F78" s="235">
        <f>F79+F80</f>
        <v>37252</v>
      </c>
      <c r="G78" s="235">
        <f>G79+G80</f>
        <v>37252</v>
      </c>
      <c r="H78" s="235">
        <f>H79+H80</f>
        <v>37252</v>
      </c>
      <c r="I78" s="235">
        <f t="shared" ref="I78:Z78" si="200">I79+I80</f>
        <v>0</v>
      </c>
      <c r="J78" s="235">
        <f t="shared" si="200"/>
        <v>0</v>
      </c>
      <c r="K78" s="235">
        <f t="shared" si="200"/>
        <v>0</v>
      </c>
      <c r="L78" s="236">
        <f t="shared" si="200"/>
        <v>37252</v>
      </c>
      <c r="M78" s="236">
        <f t="shared" si="200"/>
        <v>37252</v>
      </c>
      <c r="N78" s="236">
        <f t="shared" si="200"/>
        <v>37252</v>
      </c>
      <c r="O78" s="236">
        <f t="shared" si="200"/>
        <v>0</v>
      </c>
      <c r="P78" s="236">
        <f t="shared" si="200"/>
        <v>0</v>
      </c>
      <c r="Q78" s="236">
        <f t="shared" si="200"/>
        <v>0</v>
      </c>
      <c r="R78" s="236">
        <f t="shared" si="200"/>
        <v>37252</v>
      </c>
      <c r="S78" s="236">
        <f t="shared" si="200"/>
        <v>37252</v>
      </c>
      <c r="T78" s="236">
        <f t="shared" si="200"/>
        <v>37252</v>
      </c>
      <c r="U78" s="236">
        <f t="shared" si="200"/>
        <v>0</v>
      </c>
      <c r="V78" s="236">
        <f t="shared" si="200"/>
        <v>0</v>
      </c>
      <c r="W78" s="236">
        <f t="shared" si="200"/>
        <v>0</v>
      </c>
      <c r="X78" s="236">
        <f t="shared" si="200"/>
        <v>37252</v>
      </c>
      <c r="Y78" s="236">
        <f t="shared" si="200"/>
        <v>37252</v>
      </c>
      <c r="Z78" s="236">
        <f t="shared" si="200"/>
        <v>37252</v>
      </c>
      <c r="AA78" s="236">
        <f t="shared" ref="AA78:AF78" si="201">AA79+AA80</f>
        <v>0</v>
      </c>
      <c r="AB78" s="236">
        <f t="shared" si="201"/>
        <v>0</v>
      </c>
      <c r="AC78" s="236">
        <f t="shared" si="201"/>
        <v>0</v>
      </c>
      <c r="AD78" s="236">
        <f t="shared" si="201"/>
        <v>37252</v>
      </c>
      <c r="AE78" s="236">
        <f t="shared" si="201"/>
        <v>37252</v>
      </c>
      <c r="AF78" s="236">
        <f t="shared" si="201"/>
        <v>37252</v>
      </c>
      <c r="AG78" s="236">
        <f t="shared" ref="AG78:AL78" si="202">AG79+AG80</f>
        <v>0</v>
      </c>
      <c r="AH78" s="236">
        <f t="shared" si="202"/>
        <v>0</v>
      </c>
      <c r="AI78" s="236">
        <f t="shared" si="202"/>
        <v>0</v>
      </c>
      <c r="AJ78" s="236">
        <f t="shared" si="202"/>
        <v>37252</v>
      </c>
      <c r="AK78" s="236">
        <f t="shared" si="202"/>
        <v>37252</v>
      </c>
      <c r="AL78" s="236">
        <f t="shared" si="202"/>
        <v>37252</v>
      </c>
    </row>
    <row r="79" spans="1:38" s="6" customFormat="1" ht="132.75" x14ac:dyDescent="0.25">
      <c r="A79" s="12">
        <v>905</v>
      </c>
      <c r="B79" s="72"/>
      <c r="C79" s="73"/>
      <c r="D79" s="232" t="s">
        <v>413</v>
      </c>
      <c r="E79" s="234" t="s">
        <v>568</v>
      </c>
      <c r="F79" s="235">
        <v>37252</v>
      </c>
      <c r="G79" s="235">
        <v>37252</v>
      </c>
      <c r="H79" s="235">
        <v>37252</v>
      </c>
      <c r="I79" s="235"/>
      <c r="J79" s="235"/>
      <c r="K79" s="235"/>
      <c r="L79" s="236">
        <f t="shared" si="7"/>
        <v>37252</v>
      </c>
      <c r="M79" s="236">
        <f t="shared" si="7"/>
        <v>37252</v>
      </c>
      <c r="N79" s="236">
        <f t="shared" si="7"/>
        <v>37252</v>
      </c>
      <c r="O79" s="236"/>
      <c r="P79" s="236"/>
      <c r="Q79" s="236"/>
      <c r="R79" s="236">
        <f t="shared" ref="R79:T80" si="203">L79+O79</f>
        <v>37252</v>
      </c>
      <c r="S79" s="236">
        <f t="shared" si="203"/>
        <v>37252</v>
      </c>
      <c r="T79" s="236">
        <f t="shared" si="203"/>
        <v>37252</v>
      </c>
      <c r="U79" s="236"/>
      <c r="V79" s="236"/>
      <c r="W79" s="236"/>
      <c r="X79" s="236">
        <f t="shared" ref="X79:Z80" si="204">R79+U79</f>
        <v>37252</v>
      </c>
      <c r="Y79" s="236">
        <f t="shared" si="204"/>
        <v>37252</v>
      </c>
      <c r="Z79" s="236">
        <f t="shared" si="204"/>
        <v>37252</v>
      </c>
      <c r="AA79" s="236"/>
      <c r="AB79" s="236"/>
      <c r="AC79" s="236"/>
      <c r="AD79" s="236">
        <f t="shared" ref="AD79:AD80" si="205">X79+AA79</f>
        <v>37252</v>
      </c>
      <c r="AE79" s="236">
        <f t="shared" ref="AE79:AE80" si="206">Y79+AB79</f>
        <v>37252</v>
      </c>
      <c r="AF79" s="236">
        <f t="shared" ref="AF79:AF80" si="207">Z79+AC79</f>
        <v>37252</v>
      </c>
      <c r="AG79" s="236"/>
      <c r="AH79" s="236"/>
      <c r="AI79" s="236"/>
      <c r="AJ79" s="236">
        <f t="shared" ref="AJ79:AJ80" si="208">AD79+AG79</f>
        <v>37252</v>
      </c>
      <c r="AK79" s="236">
        <f t="shared" ref="AK79:AK80" si="209">AE79+AH79</f>
        <v>37252</v>
      </c>
      <c r="AL79" s="236">
        <f t="shared" ref="AL79:AL80" si="210">AF79+AI79</f>
        <v>37252</v>
      </c>
    </row>
    <row r="80" spans="1:38" s="6" customFormat="1" ht="75.75" hidden="1" customHeight="1" x14ac:dyDescent="0.25">
      <c r="A80" s="12">
        <v>905</v>
      </c>
      <c r="B80" s="12"/>
      <c r="C80" s="44"/>
      <c r="D80" s="238" t="s">
        <v>414</v>
      </c>
      <c r="E80" s="247" t="s">
        <v>575</v>
      </c>
      <c r="F80" s="235">
        <v>0</v>
      </c>
      <c r="G80" s="235">
        <v>0</v>
      </c>
      <c r="H80" s="235">
        <v>0</v>
      </c>
      <c r="I80" s="235"/>
      <c r="J80" s="235"/>
      <c r="K80" s="235"/>
      <c r="L80" s="235">
        <f t="shared" si="7"/>
        <v>0</v>
      </c>
      <c r="M80" s="235">
        <f t="shared" si="7"/>
        <v>0</v>
      </c>
      <c r="N80" s="235">
        <f t="shared" si="7"/>
        <v>0</v>
      </c>
      <c r="O80" s="235"/>
      <c r="P80" s="235"/>
      <c r="Q80" s="235"/>
      <c r="R80" s="235">
        <f t="shared" si="203"/>
        <v>0</v>
      </c>
      <c r="S80" s="235">
        <f t="shared" si="203"/>
        <v>0</v>
      </c>
      <c r="T80" s="235">
        <f t="shared" si="203"/>
        <v>0</v>
      </c>
      <c r="U80" s="235"/>
      <c r="V80" s="235"/>
      <c r="W80" s="235"/>
      <c r="X80" s="235">
        <f t="shared" si="204"/>
        <v>0</v>
      </c>
      <c r="Y80" s="235">
        <f t="shared" si="204"/>
        <v>0</v>
      </c>
      <c r="Z80" s="235">
        <f t="shared" si="204"/>
        <v>0</v>
      </c>
      <c r="AA80" s="236"/>
      <c r="AB80" s="235"/>
      <c r="AC80" s="235"/>
      <c r="AD80" s="236">
        <f t="shared" si="205"/>
        <v>0</v>
      </c>
      <c r="AE80" s="236">
        <f t="shared" si="206"/>
        <v>0</v>
      </c>
      <c r="AF80" s="236">
        <f t="shared" si="207"/>
        <v>0</v>
      </c>
      <c r="AG80" s="236"/>
      <c r="AH80" s="236"/>
      <c r="AI80" s="236"/>
      <c r="AJ80" s="236">
        <f t="shared" si="208"/>
        <v>0</v>
      </c>
      <c r="AK80" s="236">
        <f t="shared" si="209"/>
        <v>0</v>
      </c>
      <c r="AL80" s="236">
        <f t="shared" si="210"/>
        <v>0</v>
      </c>
    </row>
    <row r="81" spans="1:38" s="6" customFormat="1" ht="112.5" x14ac:dyDescent="0.25">
      <c r="A81" s="17"/>
      <c r="B81" s="72"/>
      <c r="C81" s="73"/>
      <c r="D81" s="232" t="s">
        <v>43</v>
      </c>
      <c r="E81" s="237" t="s">
        <v>140</v>
      </c>
      <c r="F81" s="231">
        <f t="shared" ref="F81:U82" si="211">F82</f>
        <v>2345</v>
      </c>
      <c r="G81" s="231">
        <f t="shared" si="211"/>
        <v>2345</v>
      </c>
      <c r="H81" s="231">
        <f t="shared" si="211"/>
        <v>2345</v>
      </c>
      <c r="I81" s="231">
        <f t="shared" si="211"/>
        <v>0</v>
      </c>
      <c r="J81" s="231">
        <f t="shared" si="211"/>
        <v>0</v>
      </c>
      <c r="K81" s="231">
        <f t="shared" si="211"/>
        <v>0</v>
      </c>
      <c r="L81" s="56">
        <f t="shared" si="211"/>
        <v>2345</v>
      </c>
      <c r="M81" s="56">
        <f t="shared" si="211"/>
        <v>2345</v>
      </c>
      <c r="N81" s="56">
        <f t="shared" si="211"/>
        <v>2345</v>
      </c>
      <c r="O81" s="56">
        <f t="shared" si="211"/>
        <v>0</v>
      </c>
      <c r="P81" s="56">
        <f t="shared" si="211"/>
        <v>0</v>
      </c>
      <c r="Q81" s="56">
        <f t="shared" si="211"/>
        <v>0</v>
      </c>
      <c r="R81" s="56">
        <f t="shared" si="211"/>
        <v>2345</v>
      </c>
      <c r="S81" s="56">
        <f t="shared" si="211"/>
        <v>2345</v>
      </c>
      <c r="T81" s="56">
        <f t="shared" si="211"/>
        <v>2345</v>
      </c>
      <c r="U81" s="56">
        <f t="shared" si="211"/>
        <v>0</v>
      </c>
      <c r="V81" s="56">
        <f t="shared" ref="U81:AJ82" si="212">V82</f>
        <v>0</v>
      </c>
      <c r="W81" s="56">
        <f t="shared" si="212"/>
        <v>0</v>
      </c>
      <c r="X81" s="56">
        <f t="shared" si="212"/>
        <v>2345</v>
      </c>
      <c r="Y81" s="56">
        <f t="shared" si="212"/>
        <v>2345</v>
      </c>
      <c r="Z81" s="56">
        <f t="shared" si="212"/>
        <v>2345</v>
      </c>
      <c r="AA81" s="56">
        <f t="shared" si="212"/>
        <v>0</v>
      </c>
      <c r="AB81" s="56">
        <f t="shared" si="212"/>
        <v>0</v>
      </c>
      <c r="AC81" s="56">
        <f t="shared" si="212"/>
        <v>0</v>
      </c>
      <c r="AD81" s="56">
        <f t="shared" si="212"/>
        <v>2345</v>
      </c>
      <c r="AE81" s="56">
        <f t="shared" si="212"/>
        <v>2345</v>
      </c>
      <c r="AF81" s="56">
        <f t="shared" si="212"/>
        <v>2345</v>
      </c>
      <c r="AG81" s="56">
        <f t="shared" si="212"/>
        <v>0</v>
      </c>
      <c r="AH81" s="56">
        <f t="shared" si="212"/>
        <v>0</v>
      </c>
      <c r="AI81" s="56">
        <f t="shared" si="212"/>
        <v>0</v>
      </c>
      <c r="AJ81" s="56">
        <f t="shared" si="212"/>
        <v>2345</v>
      </c>
      <c r="AK81" s="56">
        <f t="shared" ref="AG81:AL82" si="213">AK82</f>
        <v>2345</v>
      </c>
      <c r="AL81" s="56">
        <f t="shared" si="213"/>
        <v>2345</v>
      </c>
    </row>
    <row r="82" spans="1:38" s="6" customFormat="1" ht="93.75" x14ac:dyDescent="0.25">
      <c r="A82" s="17"/>
      <c r="B82" s="72"/>
      <c r="C82" s="73"/>
      <c r="D82" s="232" t="s">
        <v>44</v>
      </c>
      <c r="E82" s="234" t="s">
        <v>141</v>
      </c>
      <c r="F82" s="235">
        <f t="shared" si="211"/>
        <v>2345</v>
      </c>
      <c r="G82" s="235">
        <f t="shared" si="211"/>
        <v>2345</v>
      </c>
      <c r="H82" s="235">
        <f>H83</f>
        <v>2345</v>
      </c>
      <c r="I82" s="235">
        <f t="shared" si="211"/>
        <v>0</v>
      </c>
      <c r="J82" s="235">
        <f t="shared" si="211"/>
        <v>0</v>
      </c>
      <c r="K82" s="235">
        <f t="shared" si="211"/>
        <v>0</v>
      </c>
      <c r="L82" s="236">
        <f t="shared" si="211"/>
        <v>2345</v>
      </c>
      <c r="M82" s="236">
        <f t="shared" si="211"/>
        <v>2345</v>
      </c>
      <c r="N82" s="236">
        <f t="shared" si="211"/>
        <v>2345</v>
      </c>
      <c r="O82" s="236">
        <f t="shared" si="211"/>
        <v>0</v>
      </c>
      <c r="P82" s="236">
        <f t="shared" si="211"/>
        <v>0</v>
      </c>
      <c r="Q82" s="236">
        <f t="shared" si="211"/>
        <v>0</v>
      </c>
      <c r="R82" s="236">
        <f t="shared" si="211"/>
        <v>2345</v>
      </c>
      <c r="S82" s="236">
        <f t="shared" si="211"/>
        <v>2345</v>
      </c>
      <c r="T82" s="236">
        <f t="shared" si="211"/>
        <v>2345</v>
      </c>
      <c r="U82" s="236">
        <f t="shared" si="212"/>
        <v>0</v>
      </c>
      <c r="V82" s="236">
        <f t="shared" si="212"/>
        <v>0</v>
      </c>
      <c r="W82" s="236">
        <f t="shared" si="212"/>
        <v>0</v>
      </c>
      <c r="X82" s="236">
        <f t="shared" si="212"/>
        <v>2345</v>
      </c>
      <c r="Y82" s="236">
        <f t="shared" si="212"/>
        <v>2345</v>
      </c>
      <c r="Z82" s="236">
        <f t="shared" si="212"/>
        <v>2345</v>
      </c>
      <c r="AA82" s="236">
        <f t="shared" si="212"/>
        <v>0</v>
      </c>
      <c r="AB82" s="236">
        <f t="shared" si="212"/>
        <v>0</v>
      </c>
      <c r="AC82" s="236">
        <f t="shared" si="212"/>
        <v>0</v>
      </c>
      <c r="AD82" s="236">
        <f t="shared" si="212"/>
        <v>2345</v>
      </c>
      <c r="AE82" s="236">
        <f t="shared" si="212"/>
        <v>2345</v>
      </c>
      <c r="AF82" s="236">
        <f t="shared" si="212"/>
        <v>2345</v>
      </c>
      <c r="AG82" s="236">
        <f t="shared" si="213"/>
        <v>0</v>
      </c>
      <c r="AH82" s="236">
        <f t="shared" si="213"/>
        <v>0</v>
      </c>
      <c r="AI82" s="236">
        <f t="shared" si="213"/>
        <v>0</v>
      </c>
      <c r="AJ82" s="236">
        <f t="shared" si="213"/>
        <v>2345</v>
      </c>
      <c r="AK82" s="236">
        <f t="shared" si="213"/>
        <v>2345</v>
      </c>
      <c r="AL82" s="236">
        <f t="shared" si="213"/>
        <v>2345</v>
      </c>
    </row>
    <row r="83" spans="1:38" s="6" customFormat="1" ht="131.25" x14ac:dyDescent="0.25">
      <c r="A83" s="12">
        <v>905</v>
      </c>
      <c r="B83" s="72"/>
      <c r="C83" s="73"/>
      <c r="D83" s="232" t="s">
        <v>377</v>
      </c>
      <c r="E83" s="234" t="s">
        <v>569</v>
      </c>
      <c r="F83" s="235">
        <v>2345</v>
      </c>
      <c r="G83" s="235">
        <v>2345</v>
      </c>
      <c r="H83" s="235">
        <v>2345</v>
      </c>
      <c r="I83" s="235"/>
      <c r="J83" s="235"/>
      <c r="K83" s="235"/>
      <c r="L83" s="236">
        <f t="shared" si="7"/>
        <v>2345</v>
      </c>
      <c r="M83" s="236">
        <f t="shared" si="7"/>
        <v>2345</v>
      </c>
      <c r="N83" s="236">
        <f t="shared" si="7"/>
        <v>2345</v>
      </c>
      <c r="O83" s="236"/>
      <c r="P83" s="236"/>
      <c r="Q83" s="236"/>
      <c r="R83" s="236">
        <f t="shared" ref="R83:T83" si="214">L83+O83</f>
        <v>2345</v>
      </c>
      <c r="S83" s="236">
        <f t="shared" si="214"/>
        <v>2345</v>
      </c>
      <c r="T83" s="236">
        <f t="shared" si="214"/>
        <v>2345</v>
      </c>
      <c r="U83" s="236"/>
      <c r="V83" s="236"/>
      <c r="W83" s="236"/>
      <c r="X83" s="236">
        <f t="shared" ref="X83:Z83" si="215">R83+U83</f>
        <v>2345</v>
      </c>
      <c r="Y83" s="236">
        <f t="shared" si="215"/>
        <v>2345</v>
      </c>
      <c r="Z83" s="236">
        <f t="shared" si="215"/>
        <v>2345</v>
      </c>
      <c r="AA83" s="236"/>
      <c r="AB83" s="236"/>
      <c r="AC83" s="236"/>
      <c r="AD83" s="236">
        <f t="shared" ref="AD83" si="216">X83+AA83</f>
        <v>2345</v>
      </c>
      <c r="AE83" s="236">
        <f t="shared" ref="AE83" si="217">Y83+AB83</f>
        <v>2345</v>
      </c>
      <c r="AF83" s="236">
        <f t="shared" ref="AF83" si="218">Z83+AC83</f>
        <v>2345</v>
      </c>
      <c r="AG83" s="236"/>
      <c r="AH83" s="236"/>
      <c r="AI83" s="236"/>
      <c r="AJ83" s="236">
        <f t="shared" ref="AJ83" si="219">AD83+AG83</f>
        <v>2345</v>
      </c>
      <c r="AK83" s="236">
        <f t="shared" ref="AK83" si="220">AE83+AH83</f>
        <v>2345</v>
      </c>
      <c r="AL83" s="236">
        <f t="shared" ref="AL83" si="221">AF83+AI83</f>
        <v>2345</v>
      </c>
    </row>
    <row r="84" spans="1:38" s="6" customFormat="1" ht="112.5" x14ac:dyDescent="0.25">
      <c r="A84" s="17"/>
      <c r="B84" s="72"/>
      <c r="C84" s="73"/>
      <c r="D84" s="232" t="s">
        <v>45</v>
      </c>
      <c r="E84" s="237" t="s">
        <v>142</v>
      </c>
      <c r="F84" s="231">
        <f t="shared" ref="F84:U85" si="222">F85</f>
        <v>152</v>
      </c>
      <c r="G84" s="231">
        <f t="shared" si="222"/>
        <v>152</v>
      </c>
      <c r="H84" s="231">
        <f t="shared" si="222"/>
        <v>152</v>
      </c>
      <c r="I84" s="231">
        <f t="shared" si="222"/>
        <v>0</v>
      </c>
      <c r="J84" s="231">
        <f t="shared" si="222"/>
        <v>0</v>
      </c>
      <c r="K84" s="231">
        <f t="shared" si="222"/>
        <v>0</v>
      </c>
      <c r="L84" s="56">
        <f t="shared" si="222"/>
        <v>152</v>
      </c>
      <c r="M84" s="56">
        <f t="shared" si="222"/>
        <v>152</v>
      </c>
      <c r="N84" s="56">
        <f t="shared" si="222"/>
        <v>152</v>
      </c>
      <c r="O84" s="56">
        <f t="shared" si="222"/>
        <v>0</v>
      </c>
      <c r="P84" s="56">
        <f t="shared" si="222"/>
        <v>0</v>
      </c>
      <c r="Q84" s="56">
        <f t="shared" si="222"/>
        <v>0</v>
      </c>
      <c r="R84" s="56">
        <f t="shared" si="222"/>
        <v>152</v>
      </c>
      <c r="S84" s="56">
        <f t="shared" si="222"/>
        <v>152</v>
      </c>
      <c r="T84" s="56">
        <f t="shared" si="222"/>
        <v>152</v>
      </c>
      <c r="U84" s="56">
        <f t="shared" si="222"/>
        <v>0</v>
      </c>
      <c r="V84" s="56">
        <f t="shared" ref="U84:AJ85" si="223">V85</f>
        <v>0</v>
      </c>
      <c r="W84" s="56">
        <f t="shared" si="223"/>
        <v>0</v>
      </c>
      <c r="X84" s="56">
        <f t="shared" si="223"/>
        <v>152</v>
      </c>
      <c r="Y84" s="56">
        <f t="shared" si="223"/>
        <v>152</v>
      </c>
      <c r="Z84" s="56">
        <f t="shared" si="223"/>
        <v>152</v>
      </c>
      <c r="AA84" s="56">
        <f t="shared" si="223"/>
        <v>150</v>
      </c>
      <c r="AB84" s="56">
        <f t="shared" si="223"/>
        <v>0</v>
      </c>
      <c r="AC84" s="56">
        <f t="shared" si="223"/>
        <v>0</v>
      </c>
      <c r="AD84" s="56">
        <f t="shared" si="223"/>
        <v>302</v>
      </c>
      <c r="AE84" s="56">
        <f t="shared" si="223"/>
        <v>152</v>
      </c>
      <c r="AF84" s="56">
        <f t="shared" si="223"/>
        <v>152</v>
      </c>
      <c r="AG84" s="56">
        <f t="shared" si="223"/>
        <v>0</v>
      </c>
      <c r="AH84" s="56">
        <f t="shared" si="223"/>
        <v>0</v>
      </c>
      <c r="AI84" s="56">
        <f t="shared" si="223"/>
        <v>0</v>
      </c>
      <c r="AJ84" s="56">
        <f t="shared" si="223"/>
        <v>302</v>
      </c>
      <c r="AK84" s="56">
        <f t="shared" ref="AG84:AL85" si="224">AK85</f>
        <v>152</v>
      </c>
      <c r="AL84" s="56">
        <f t="shared" si="224"/>
        <v>152</v>
      </c>
    </row>
    <row r="85" spans="1:38" s="6" customFormat="1" ht="93.75" x14ac:dyDescent="0.25">
      <c r="A85" s="17"/>
      <c r="B85" s="72"/>
      <c r="C85" s="73"/>
      <c r="D85" s="232" t="s">
        <v>46</v>
      </c>
      <c r="E85" s="237" t="s">
        <v>143</v>
      </c>
      <c r="F85" s="231">
        <f t="shared" si="222"/>
        <v>152</v>
      </c>
      <c r="G85" s="231">
        <f t="shared" si="222"/>
        <v>152</v>
      </c>
      <c r="H85" s="231">
        <f t="shared" si="222"/>
        <v>152</v>
      </c>
      <c r="I85" s="231">
        <f t="shared" si="222"/>
        <v>0</v>
      </c>
      <c r="J85" s="231">
        <f t="shared" si="222"/>
        <v>0</v>
      </c>
      <c r="K85" s="231">
        <f t="shared" si="222"/>
        <v>0</v>
      </c>
      <c r="L85" s="56">
        <f t="shared" si="222"/>
        <v>152</v>
      </c>
      <c r="M85" s="56">
        <f t="shared" si="222"/>
        <v>152</v>
      </c>
      <c r="N85" s="56">
        <f t="shared" si="222"/>
        <v>152</v>
      </c>
      <c r="O85" s="56">
        <f t="shared" si="222"/>
        <v>0</v>
      </c>
      <c r="P85" s="56">
        <f t="shared" si="222"/>
        <v>0</v>
      </c>
      <c r="Q85" s="56">
        <f t="shared" si="222"/>
        <v>0</v>
      </c>
      <c r="R85" s="56">
        <f t="shared" si="222"/>
        <v>152</v>
      </c>
      <c r="S85" s="56">
        <f t="shared" si="222"/>
        <v>152</v>
      </c>
      <c r="T85" s="56">
        <f t="shared" si="222"/>
        <v>152</v>
      </c>
      <c r="U85" s="56">
        <f t="shared" si="223"/>
        <v>0</v>
      </c>
      <c r="V85" s="56">
        <f t="shared" si="223"/>
        <v>0</v>
      </c>
      <c r="W85" s="56">
        <f t="shared" si="223"/>
        <v>0</v>
      </c>
      <c r="X85" s="56">
        <f t="shared" si="223"/>
        <v>152</v>
      </c>
      <c r="Y85" s="56">
        <f t="shared" si="223"/>
        <v>152</v>
      </c>
      <c r="Z85" s="56">
        <f t="shared" si="223"/>
        <v>152</v>
      </c>
      <c r="AA85" s="56">
        <f t="shared" si="223"/>
        <v>150</v>
      </c>
      <c r="AB85" s="56">
        <f t="shared" si="223"/>
        <v>0</v>
      </c>
      <c r="AC85" s="56">
        <f t="shared" si="223"/>
        <v>0</v>
      </c>
      <c r="AD85" s="56">
        <f t="shared" si="223"/>
        <v>302</v>
      </c>
      <c r="AE85" s="56">
        <f t="shared" si="223"/>
        <v>152</v>
      </c>
      <c r="AF85" s="56">
        <f t="shared" si="223"/>
        <v>152</v>
      </c>
      <c r="AG85" s="56">
        <f t="shared" si="224"/>
        <v>0</v>
      </c>
      <c r="AH85" s="56">
        <f t="shared" si="224"/>
        <v>0</v>
      </c>
      <c r="AI85" s="56">
        <f t="shared" si="224"/>
        <v>0</v>
      </c>
      <c r="AJ85" s="56">
        <f t="shared" si="224"/>
        <v>302</v>
      </c>
      <c r="AK85" s="56">
        <f t="shared" si="224"/>
        <v>152</v>
      </c>
      <c r="AL85" s="56">
        <f t="shared" si="224"/>
        <v>152</v>
      </c>
    </row>
    <row r="86" spans="1:38" s="6" customFormat="1" ht="112.5" x14ac:dyDescent="0.25">
      <c r="A86" s="12">
        <v>905</v>
      </c>
      <c r="B86" s="72"/>
      <c r="C86" s="73"/>
      <c r="D86" s="232" t="s">
        <v>344</v>
      </c>
      <c r="E86" s="234" t="s">
        <v>570</v>
      </c>
      <c r="F86" s="235">
        <v>152</v>
      </c>
      <c r="G86" s="235">
        <v>152</v>
      </c>
      <c r="H86" s="235">
        <v>152</v>
      </c>
      <c r="I86" s="235"/>
      <c r="J86" s="235"/>
      <c r="K86" s="235"/>
      <c r="L86" s="236">
        <f t="shared" ref="L86:N149" si="225">F86+I86</f>
        <v>152</v>
      </c>
      <c r="M86" s="236">
        <f t="shared" si="225"/>
        <v>152</v>
      </c>
      <c r="N86" s="236">
        <f t="shared" si="225"/>
        <v>152</v>
      </c>
      <c r="O86" s="236"/>
      <c r="P86" s="236"/>
      <c r="Q86" s="236"/>
      <c r="R86" s="236">
        <f t="shared" ref="R86:T86" si="226">L86+O86</f>
        <v>152</v>
      </c>
      <c r="S86" s="236">
        <f t="shared" si="226"/>
        <v>152</v>
      </c>
      <c r="T86" s="236">
        <f t="shared" si="226"/>
        <v>152</v>
      </c>
      <c r="U86" s="236"/>
      <c r="V86" s="236"/>
      <c r="W86" s="236"/>
      <c r="X86" s="236">
        <f t="shared" ref="X86:Z86" si="227">R86+U86</f>
        <v>152</v>
      </c>
      <c r="Y86" s="236">
        <f t="shared" si="227"/>
        <v>152</v>
      </c>
      <c r="Z86" s="236">
        <f t="shared" si="227"/>
        <v>152</v>
      </c>
      <c r="AA86" s="236">
        <v>150</v>
      </c>
      <c r="AB86" s="236"/>
      <c r="AC86" s="236"/>
      <c r="AD86" s="236">
        <f t="shared" ref="AD86" si="228">X86+AA86</f>
        <v>302</v>
      </c>
      <c r="AE86" s="236">
        <f t="shared" ref="AE86" si="229">Y86+AB86</f>
        <v>152</v>
      </c>
      <c r="AF86" s="236">
        <f t="shared" ref="AF86" si="230">Z86+AC86</f>
        <v>152</v>
      </c>
      <c r="AG86" s="236"/>
      <c r="AH86" s="236"/>
      <c r="AI86" s="236"/>
      <c r="AJ86" s="236">
        <f t="shared" ref="AJ86" si="231">AD86+AG86</f>
        <v>302</v>
      </c>
      <c r="AK86" s="236">
        <f t="shared" ref="AK86" si="232">AE86+AH86</f>
        <v>152</v>
      </c>
      <c r="AL86" s="236">
        <f t="shared" ref="AL86" si="233">AF86+AI86</f>
        <v>152</v>
      </c>
    </row>
    <row r="87" spans="1:38" s="6" customFormat="1" ht="56.25" x14ac:dyDescent="0.25">
      <c r="A87" s="12"/>
      <c r="B87" s="72"/>
      <c r="C87" s="73"/>
      <c r="D87" s="232" t="s">
        <v>47</v>
      </c>
      <c r="E87" s="237" t="s">
        <v>144</v>
      </c>
      <c r="F87" s="231">
        <f t="shared" ref="F87:AL87" si="234">F88</f>
        <v>18280</v>
      </c>
      <c r="G87" s="231">
        <f t="shared" si="234"/>
        <v>18280</v>
      </c>
      <c r="H87" s="231">
        <f t="shared" si="234"/>
        <v>18280</v>
      </c>
      <c r="I87" s="231">
        <f t="shared" si="234"/>
        <v>0</v>
      </c>
      <c r="J87" s="231">
        <f t="shared" si="234"/>
        <v>0</v>
      </c>
      <c r="K87" s="231">
        <f t="shared" si="234"/>
        <v>0</v>
      </c>
      <c r="L87" s="56">
        <f t="shared" si="234"/>
        <v>18280</v>
      </c>
      <c r="M87" s="56">
        <f t="shared" si="234"/>
        <v>18280</v>
      </c>
      <c r="N87" s="56">
        <f t="shared" si="234"/>
        <v>18280</v>
      </c>
      <c r="O87" s="56">
        <f t="shared" si="234"/>
        <v>0</v>
      </c>
      <c r="P87" s="56">
        <f t="shared" si="234"/>
        <v>0</v>
      </c>
      <c r="Q87" s="56">
        <f t="shared" si="234"/>
        <v>0</v>
      </c>
      <c r="R87" s="56">
        <f t="shared" si="234"/>
        <v>18280</v>
      </c>
      <c r="S87" s="56">
        <f t="shared" si="234"/>
        <v>18280</v>
      </c>
      <c r="T87" s="56">
        <f t="shared" si="234"/>
        <v>18280</v>
      </c>
      <c r="U87" s="56">
        <f t="shared" si="234"/>
        <v>0</v>
      </c>
      <c r="V87" s="56">
        <f t="shared" si="234"/>
        <v>0</v>
      </c>
      <c r="W87" s="56">
        <f t="shared" si="234"/>
        <v>0</v>
      </c>
      <c r="X87" s="56">
        <f t="shared" si="234"/>
        <v>18280</v>
      </c>
      <c r="Y87" s="56">
        <f t="shared" si="234"/>
        <v>18280</v>
      </c>
      <c r="Z87" s="56">
        <f t="shared" si="234"/>
        <v>18280</v>
      </c>
      <c r="AA87" s="56">
        <f t="shared" si="234"/>
        <v>0</v>
      </c>
      <c r="AB87" s="56">
        <f t="shared" si="234"/>
        <v>0</v>
      </c>
      <c r="AC87" s="56">
        <f t="shared" si="234"/>
        <v>0</v>
      </c>
      <c r="AD87" s="56">
        <f t="shared" si="234"/>
        <v>18280</v>
      </c>
      <c r="AE87" s="56">
        <f t="shared" si="234"/>
        <v>18280</v>
      </c>
      <c r="AF87" s="56">
        <f t="shared" si="234"/>
        <v>18280</v>
      </c>
      <c r="AG87" s="56">
        <f t="shared" si="234"/>
        <v>0</v>
      </c>
      <c r="AH87" s="56">
        <f t="shared" si="234"/>
        <v>0</v>
      </c>
      <c r="AI87" s="56">
        <f t="shared" si="234"/>
        <v>0</v>
      </c>
      <c r="AJ87" s="56">
        <f t="shared" si="234"/>
        <v>18280</v>
      </c>
      <c r="AK87" s="56">
        <f t="shared" si="234"/>
        <v>18280</v>
      </c>
      <c r="AL87" s="56">
        <f t="shared" si="234"/>
        <v>18280</v>
      </c>
    </row>
    <row r="88" spans="1:38" s="6" customFormat="1" ht="56.25" x14ac:dyDescent="0.25">
      <c r="A88" s="12"/>
      <c r="B88" s="72"/>
      <c r="C88" s="73"/>
      <c r="D88" s="232" t="s">
        <v>48</v>
      </c>
      <c r="E88" s="237" t="s">
        <v>284</v>
      </c>
      <c r="F88" s="231">
        <f t="shared" ref="F88:Z88" si="235">F89+F90</f>
        <v>18280</v>
      </c>
      <c r="G88" s="231">
        <f t="shared" si="235"/>
        <v>18280</v>
      </c>
      <c r="H88" s="231">
        <f t="shared" si="235"/>
        <v>18280</v>
      </c>
      <c r="I88" s="231">
        <f t="shared" si="235"/>
        <v>0</v>
      </c>
      <c r="J88" s="231">
        <f t="shared" si="235"/>
        <v>0</v>
      </c>
      <c r="K88" s="231">
        <f t="shared" si="235"/>
        <v>0</v>
      </c>
      <c r="L88" s="56">
        <f t="shared" si="235"/>
        <v>18280</v>
      </c>
      <c r="M88" s="56">
        <f t="shared" si="235"/>
        <v>18280</v>
      </c>
      <c r="N88" s="56">
        <f t="shared" si="235"/>
        <v>18280</v>
      </c>
      <c r="O88" s="56">
        <f t="shared" si="235"/>
        <v>0</v>
      </c>
      <c r="P88" s="56">
        <f t="shared" si="235"/>
        <v>0</v>
      </c>
      <c r="Q88" s="56">
        <f t="shared" si="235"/>
        <v>0</v>
      </c>
      <c r="R88" s="56">
        <f t="shared" si="235"/>
        <v>18280</v>
      </c>
      <c r="S88" s="56">
        <f t="shared" si="235"/>
        <v>18280</v>
      </c>
      <c r="T88" s="56">
        <f t="shared" si="235"/>
        <v>18280</v>
      </c>
      <c r="U88" s="56">
        <f t="shared" si="235"/>
        <v>0</v>
      </c>
      <c r="V88" s="56">
        <f t="shared" si="235"/>
        <v>0</v>
      </c>
      <c r="W88" s="56">
        <f t="shared" si="235"/>
        <v>0</v>
      </c>
      <c r="X88" s="56">
        <f t="shared" si="235"/>
        <v>18280</v>
      </c>
      <c r="Y88" s="56">
        <f t="shared" si="235"/>
        <v>18280</v>
      </c>
      <c r="Z88" s="56">
        <f t="shared" si="235"/>
        <v>18280</v>
      </c>
      <c r="AA88" s="56">
        <f t="shared" ref="AA88:AF88" si="236">AA89+AA90</f>
        <v>0</v>
      </c>
      <c r="AB88" s="56">
        <f t="shared" si="236"/>
        <v>0</v>
      </c>
      <c r="AC88" s="56">
        <f t="shared" si="236"/>
        <v>0</v>
      </c>
      <c r="AD88" s="56">
        <f t="shared" si="236"/>
        <v>18280</v>
      </c>
      <c r="AE88" s="56">
        <f t="shared" si="236"/>
        <v>18280</v>
      </c>
      <c r="AF88" s="56">
        <f t="shared" si="236"/>
        <v>18280</v>
      </c>
      <c r="AG88" s="56">
        <f t="shared" ref="AG88:AL88" si="237">AG89+AG90</f>
        <v>0</v>
      </c>
      <c r="AH88" s="56">
        <f t="shared" si="237"/>
        <v>0</v>
      </c>
      <c r="AI88" s="56">
        <f t="shared" si="237"/>
        <v>0</v>
      </c>
      <c r="AJ88" s="56">
        <f t="shared" si="237"/>
        <v>18280</v>
      </c>
      <c r="AK88" s="56">
        <f t="shared" si="237"/>
        <v>18280</v>
      </c>
      <c r="AL88" s="56">
        <f t="shared" si="237"/>
        <v>18280</v>
      </c>
    </row>
    <row r="89" spans="1:38" s="6" customFormat="1" ht="75" x14ac:dyDescent="0.25">
      <c r="A89" s="12">
        <v>905</v>
      </c>
      <c r="B89" s="72"/>
      <c r="C89" s="73"/>
      <c r="D89" s="232" t="s">
        <v>345</v>
      </c>
      <c r="E89" s="234" t="s">
        <v>571</v>
      </c>
      <c r="F89" s="235">
        <v>18280</v>
      </c>
      <c r="G89" s="235">
        <v>18280</v>
      </c>
      <c r="H89" s="235">
        <v>18280</v>
      </c>
      <c r="I89" s="235"/>
      <c r="J89" s="235"/>
      <c r="K89" s="235"/>
      <c r="L89" s="236">
        <f t="shared" si="225"/>
        <v>18280</v>
      </c>
      <c r="M89" s="236">
        <f t="shared" si="225"/>
        <v>18280</v>
      </c>
      <c r="N89" s="236">
        <f t="shared" si="225"/>
        <v>18280</v>
      </c>
      <c r="O89" s="236"/>
      <c r="P89" s="236"/>
      <c r="Q89" s="236"/>
      <c r="R89" s="236">
        <f t="shared" ref="R89:T90" si="238">L89+O89</f>
        <v>18280</v>
      </c>
      <c r="S89" s="236">
        <f t="shared" si="238"/>
        <v>18280</v>
      </c>
      <c r="T89" s="236">
        <f t="shared" si="238"/>
        <v>18280</v>
      </c>
      <c r="U89" s="236"/>
      <c r="V89" s="236"/>
      <c r="W89" s="236"/>
      <c r="X89" s="236">
        <f t="shared" ref="X89:Z90" si="239">R89+U89</f>
        <v>18280</v>
      </c>
      <c r="Y89" s="236">
        <f t="shared" si="239"/>
        <v>18280</v>
      </c>
      <c r="Z89" s="236">
        <f t="shared" si="239"/>
        <v>18280</v>
      </c>
      <c r="AA89" s="236"/>
      <c r="AB89" s="236"/>
      <c r="AC89" s="236"/>
      <c r="AD89" s="236">
        <f t="shared" ref="AD89:AD90" si="240">X89+AA89</f>
        <v>18280</v>
      </c>
      <c r="AE89" s="236">
        <f t="shared" ref="AE89:AE90" si="241">Y89+AB89</f>
        <v>18280</v>
      </c>
      <c r="AF89" s="236">
        <f t="shared" ref="AF89:AF90" si="242">Z89+AC89</f>
        <v>18280</v>
      </c>
      <c r="AG89" s="236"/>
      <c r="AH89" s="236"/>
      <c r="AI89" s="236"/>
      <c r="AJ89" s="236">
        <f t="shared" ref="AJ89:AJ90" si="243">AD89+AG89</f>
        <v>18280</v>
      </c>
      <c r="AK89" s="236">
        <f t="shared" ref="AK89:AK90" si="244">AE89+AH89</f>
        <v>18280</v>
      </c>
      <c r="AL89" s="236">
        <f t="shared" ref="AL89:AL90" si="245">AF89+AI89</f>
        <v>18280</v>
      </c>
    </row>
    <row r="90" spans="1:38" s="6" customFormat="1" ht="37.5" hidden="1" customHeight="1" x14ac:dyDescent="0.25">
      <c r="A90" s="12">
        <v>905</v>
      </c>
      <c r="B90" s="12"/>
      <c r="C90" s="44"/>
      <c r="D90" s="238" t="s">
        <v>346</v>
      </c>
      <c r="E90" s="247" t="s">
        <v>347</v>
      </c>
      <c r="F90" s="235">
        <v>0</v>
      </c>
      <c r="G90" s="235">
        <v>0</v>
      </c>
      <c r="H90" s="235">
        <v>0</v>
      </c>
      <c r="I90" s="235"/>
      <c r="J90" s="235"/>
      <c r="K90" s="235"/>
      <c r="L90" s="235">
        <f t="shared" si="225"/>
        <v>0</v>
      </c>
      <c r="M90" s="235">
        <f t="shared" si="225"/>
        <v>0</v>
      </c>
      <c r="N90" s="235">
        <f t="shared" si="225"/>
        <v>0</v>
      </c>
      <c r="O90" s="235"/>
      <c r="P90" s="235"/>
      <c r="Q90" s="235"/>
      <c r="R90" s="235">
        <f t="shared" si="238"/>
        <v>0</v>
      </c>
      <c r="S90" s="235">
        <f t="shared" si="238"/>
        <v>0</v>
      </c>
      <c r="T90" s="235">
        <f t="shared" si="238"/>
        <v>0</v>
      </c>
      <c r="U90" s="235"/>
      <c r="V90" s="235"/>
      <c r="W90" s="235"/>
      <c r="X90" s="235">
        <f t="shared" si="239"/>
        <v>0</v>
      </c>
      <c r="Y90" s="235">
        <f t="shared" si="239"/>
        <v>0</v>
      </c>
      <c r="Z90" s="235">
        <f t="shared" si="239"/>
        <v>0</v>
      </c>
      <c r="AA90" s="236"/>
      <c r="AB90" s="235"/>
      <c r="AC90" s="235"/>
      <c r="AD90" s="236">
        <f t="shared" si="240"/>
        <v>0</v>
      </c>
      <c r="AE90" s="236">
        <f t="shared" si="241"/>
        <v>0</v>
      </c>
      <c r="AF90" s="236">
        <f t="shared" si="242"/>
        <v>0</v>
      </c>
      <c r="AG90" s="236"/>
      <c r="AH90" s="236"/>
      <c r="AI90" s="236"/>
      <c r="AJ90" s="236">
        <f t="shared" si="243"/>
        <v>0</v>
      </c>
      <c r="AK90" s="236">
        <f t="shared" si="244"/>
        <v>0</v>
      </c>
      <c r="AL90" s="236">
        <f t="shared" si="245"/>
        <v>0</v>
      </c>
    </row>
    <row r="91" spans="1:38" s="6" customFormat="1" ht="41.25" customHeight="1" x14ac:dyDescent="0.25">
      <c r="A91" s="12"/>
      <c r="B91" s="72"/>
      <c r="C91" s="73"/>
      <c r="D91" s="228" t="s">
        <v>49</v>
      </c>
      <c r="E91" s="237" t="s">
        <v>145</v>
      </c>
      <c r="F91" s="235">
        <f t="shared" ref="F91:U92" si="246">F92</f>
        <v>270</v>
      </c>
      <c r="G91" s="235">
        <f t="shared" si="246"/>
        <v>270</v>
      </c>
      <c r="H91" s="235">
        <f t="shared" si="246"/>
        <v>270</v>
      </c>
      <c r="I91" s="235">
        <f t="shared" si="246"/>
        <v>0</v>
      </c>
      <c r="J91" s="235">
        <f t="shared" si="246"/>
        <v>0</v>
      </c>
      <c r="K91" s="235">
        <f t="shared" si="246"/>
        <v>0</v>
      </c>
      <c r="L91" s="236">
        <f t="shared" si="246"/>
        <v>270</v>
      </c>
      <c r="M91" s="236">
        <f t="shared" si="246"/>
        <v>270</v>
      </c>
      <c r="N91" s="236">
        <f t="shared" si="246"/>
        <v>270</v>
      </c>
      <c r="O91" s="236">
        <f t="shared" si="246"/>
        <v>0</v>
      </c>
      <c r="P91" s="236">
        <f t="shared" si="246"/>
        <v>0</v>
      </c>
      <c r="Q91" s="236">
        <f t="shared" si="246"/>
        <v>0</v>
      </c>
      <c r="R91" s="236">
        <f t="shared" si="246"/>
        <v>270</v>
      </c>
      <c r="S91" s="236">
        <f t="shared" si="246"/>
        <v>270</v>
      </c>
      <c r="T91" s="236">
        <f t="shared" si="246"/>
        <v>270</v>
      </c>
      <c r="U91" s="236">
        <f t="shared" si="246"/>
        <v>0</v>
      </c>
      <c r="V91" s="236">
        <f t="shared" ref="U91:AJ92" si="247">V92</f>
        <v>0</v>
      </c>
      <c r="W91" s="236">
        <f t="shared" si="247"/>
        <v>0</v>
      </c>
      <c r="X91" s="236">
        <f t="shared" si="247"/>
        <v>270</v>
      </c>
      <c r="Y91" s="236">
        <f t="shared" si="247"/>
        <v>270</v>
      </c>
      <c r="Z91" s="236">
        <f t="shared" si="247"/>
        <v>270</v>
      </c>
      <c r="AA91" s="236">
        <f t="shared" si="247"/>
        <v>273</v>
      </c>
      <c r="AB91" s="236">
        <f t="shared" si="247"/>
        <v>0</v>
      </c>
      <c r="AC91" s="236">
        <f t="shared" si="247"/>
        <v>0</v>
      </c>
      <c r="AD91" s="236">
        <f t="shared" si="247"/>
        <v>543</v>
      </c>
      <c r="AE91" s="236">
        <f t="shared" si="247"/>
        <v>270</v>
      </c>
      <c r="AF91" s="236">
        <f t="shared" si="247"/>
        <v>270</v>
      </c>
      <c r="AG91" s="236">
        <f t="shared" si="247"/>
        <v>0</v>
      </c>
      <c r="AH91" s="236">
        <f t="shared" si="247"/>
        <v>0</v>
      </c>
      <c r="AI91" s="236">
        <f t="shared" si="247"/>
        <v>0</v>
      </c>
      <c r="AJ91" s="236">
        <f t="shared" si="247"/>
        <v>543</v>
      </c>
      <c r="AK91" s="236">
        <f t="shared" ref="AG91:AL92" si="248">AK92</f>
        <v>270</v>
      </c>
      <c r="AL91" s="236">
        <f t="shared" si="248"/>
        <v>270</v>
      </c>
    </row>
    <row r="92" spans="1:38" s="6" customFormat="1" ht="75" x14ac:dyDescent="0.25">
      <c r="A92" s="12"/>
      <c r="B92" s="72"/>
      <c r="C92" s="73"/>
      <c r="D92" s="232" t="s">
        <v>50</v>
      </c>
      <c r="E92" s="237" t="s">
        <v>146</v>
      </c>
      <c r="F92" s="235">
        <f t="shared" si="246"/>
        <v>270</v>
      </c>
      <c r="G92" s="235">
        <f t="shared" si="246"/>
        <v>270</v>
      </c>
      <c r="H92" s="235">
        <f t="shared" si="246"/>
        <v>270</v>
      </c>
      <c r="I92" s="235">
        <f t="shared" si="246"/>
        <v>0</v>
      </c>
      <c r="J92" s="235">
        <f t="shared" si="246"/>
        <v>0</v>
      </c>
      <c r="K92" s="235">
        <f t="shared" si="246"/>
        <v>0</v>
      </c>
      <c r="L92" s="236">
        <f t="shared" si="246"/>
        <v>270</v>
      </c>
      <c r="M92" s="236">
        <f t="shared" si="246"/>
        <v>270</v>
      </c>
      <c r="N92" s="236">
        <f t="shared" si="246"/>
        <v>270</v>
      </c>
      <c r="O92" s="236">
        <f t="shared" si="246"/>
        <v>0</v>
      </c>
      <c r="P92" s="236">
        <f t="shared" si="246"/>
        <v>0</v>
      </c>
      <c r="Q92" s="236">
        <f t="shared" si="246"/>
        <v>0</v>
      </c>
      <c r="R92" s="236">
        <f t="shared" si="246"/>
        <v>270</v>
      </c>
      <c r="S92" s="236">
        <f t="shared" si="246"/>
        <v>270</v>
      </c>
      <c r="T92" s="236">
        <f t="shared" si="246"/>
        <v>270</v>
      </c>
      <c r="U92" s="236">
        <f t="shared" si="247"/>
        <v>0</v>
      </c>
      <c r="V92" s="236">
        <f t="shared" si="247"/>
        <v>0</v>
      </c>
      <c r="W92" s="236">
        <f t="shared" si="247"/>
        <v>0</v>
      </c>
      <c r="X92" s="236">
        <f t="shared" si="247"/>
        <v>270</v>
      </c>
      <c r="Y92" s="236">
        <f t="shared" si="247"/>
        <v>270</v>
      </c>
      <c r="Z92" s="236">
        <f t="shared" si="247"/>
        <v>270</v>
      </c>
      <c r="AA92" s="236">
        <f t="shared" si="247"/>
        <v>273</v>
      </c>
      <c r="AB92" s="236">
        <f t="shared" si="247"/>
        <v>0</v>
      </c>
      <c r="AC92" s="236">
        <f t="shared" si="247"/>
        <v>0</v>
      </c>
      <c r="AD92" s="236">
        <f t="shared" si="247"/>
        <v>543</v>
      </c>
      <c r="AE92" s="236">
        <f t="shared" si="247"/>
        <v>270</v>
      </c>
      <c r="AF92" s="236">
        <f t="shared" si="247"/>
        <v>270</v>
      </c>
      <c r="AG92" s="236">
        <f t="shared" si="248"/>
        <v>0</v>
      </c>
      <c r="AH92" s="236">
        <f t="shared" si="248"/>
        <v>0</v>
      </c>
      <c r="AI92" s="236">
        <f t="shared" si="248"/>
        <v>0</v>
      </c>
      <c r="AJ92" s="236">
        <f t="shared" si="248"/>
        <v>543</v>
      </c>
      <c r="AK92" s="236">
        <f t="shared" si="248"/>
        <v>270</v>
      </c>
      <c r="AL92" s="236">
        <f t="shared" si="248"/>
        <v>270</v>
      </c>
    </row>
    <row r="93" spans="1:38" s="6" customFormat="1" ht="76.5" customHeight="1" x14ac:dyDescent="0.25">
      <c r="A93" s="12">
        <v>905</v>
      </c>
      <c r="B93" s="72"/>
      <c r="C93" s="73"/>
      <c r="D93" s="232" t="s">
        <v>51</v>
      </c>
      <c r="E93" s="234" t="s">
        <v>147</v>
      </c>
      <c r="F93" s="235">
        <v>270</v>
      </c>
      <c r="G93" s="235">
        <v>270</v>
      </c>
      <c r="H93" s="235">
        <v>270</v>
      </c>
      <c r="I93" s="235"/>
      <c r="J93" s="235"/>
      <c r="K93" s="235"/>
      <c r="L93" s="236">
        <f t="shared" si="225"/>
        <v>270</v>
      </c>
      <c r="M93" s="236">
        <f t="shared" si="225"/>
        <v>270</v>
      </c>
      <c r="N93" s="236">
        <f t="shared" si="225"/>
        <v>270</v>
      </c>
      <c r="O93" s="236"/>
      <c r="P93" s="236"/>
      <c r="Q93" s="236"/>
      <c r="R93" s="236">
        <f t="shared" ref="R93:T93" si="249">L93+O93</f>
        <v>270</v>
      </c>
      <c r="S93" s="236">
        <f t="shared" si="249"/>
        <v>270</v>
      </c>
      <c r="T93" s="236">
        <f t="shared" si="249"/>
        <v>270</v>
      </c>
      <c r="U93" s="236"/>
      <c r="V93" s="236"/>
      <c r="W93" s="236"/>
      <c r="X93" s="236">
        <f t="shared" ref="X93:Z93" si="250">R93+U93</f>
        <v>270</v>
      </c>
      <c r="Y93" s="236">
        <f t="shared" si="250"/>
        <v>270</v>
      </c>
      <c r="Z93" s="236">
        <f t="shared" si="250"/>
        <v>270</v>
      </c>
      <c r="AA93" s="236">
        <v>273</v>
      </c>
      <c r="AB93" s="236"/>
      <c r="AC93" s="236"/>
      <c r="AD93" s="236">
        <f t="shared" ref="AD93" si="251">X93+AA93</f>
        <v>543</v>
      </c>
      <c r="AE93" s="236">
        <f t="shared" ref="AE93" si="252">Y93+AB93</f>
        <v>270</v>
      </c>
      <c r="AF93" s="236">
        <f t="shared" ref="AF93" si="253">Z93+AC93</f>
        <v>270</v>
      </c>
      <c r="AG93" s="236"/>
      <c r="AH93" s="236"/>
      <c r="AI93" s="236"/>
      <c r="AJ93" s="236">
        <f t="shared" ref="AJ93" si="254">AD93+AG93</f>
        <v>543</v>
      </c>
      <c r="AK93" s="236">
        <f t="shared" ref="AK93" si="255">AE93+AH93</f>
        <v>270</v>
      </c>
      <c r="AL93" s="236">
        <f t="shared" ref="AL93" si="256">AF93+AI93</f>
        <v>270</v>
      </c>
    </row>
    <row r="94" spans="1:38" s="6" customFormat="1" ht="112.5" x14ac:dyDescent="0.25">
      <c r="A94" s="17"/>
      <c r="B94" s="72"/>
      <c r="C94" s="73"/>
      <c r="D94" s="228" t="s">
        <v>52</v>
      </c>
      <c r="E94" s="243" t="s">
        <v>389</v>
      </c>
      <c r="F94" s="235">
        <f t="shared" ref="F94:AL94" si="257">F95</f>
        <v>5834</v>
      </c>
      <c r="G94" s="235">
        <f t="shared" si="257"/>
        <v>5834</v>
      </c>
      <c r="H94" s="235">
        <f t="shared" si="257"/>
        <v>5834</v>
      </c>
      <c r="I94" s="235">
        <f t="shared" si="257"/>
        <v>0</v>
      </c>
      <c r="J94" s="235">
        <f t="shared" si="257"/>
        <v>0</v>
      </c>
      <c r="K94" s="235">
        <f t="shared" si="257"/>
        <v>0</v>
      </c>
      <c r="L94" s="236">
        <f t="shared" si="257"/>
        <v>5834</v>
      </c>
      <c r="M94" s="236">
        <f t="shared" si="257"/>
        <v>5834</v>
      </c>
      <c r="N94" s="236">
        <f t="shared" si="257"/>
        <v>5834</v>
      </c>
      <c r="O94" s="236">
        <f t="shared" si="257"/>
        <v>0</v>
      </c>
      <c r="P94" s="236">
        <f t="shared" si="257"/>
        <v>0</v>
      </c>
      <c r="Q94" s="236">
        <f t="shared" si="257"/>
        <v>0</v>
      </c>
      <c r="R94" s="236">
        <f t="shared" si="257"/>
        <v>5834</v>
      </c>
      <c r="S94" s="236">
        <f t="shared" si="257"/>
        <v>5834</v>
      </c>
      <c r="T94" s="236">
        <f t="shared" si="257"/>
        <v>5834</v>
      </c>
      <c r="U94" s="236">
        <f t="shared" si="257"/>
        <v>0</v>
      </c>
      <c r="V94" s="236">
        <f t="shared" si="257"/>
        <v>0</v>
      </c>
      <c r="W94" s="236">
        <f t="shared" si="257"/>
        <v>0</v>
      </c>
      <c r="X94" s="236">
        <f t="shared" si="257"/>
        <v>5834</v>
      </c>
      <c r="Y94" s="236">
        <f t="shared" si="257"/>
        <v>5834</v>
      </c>
      <c r="Z94" s="236">
        <f t="shared" si="257"/>
        <v>5834</v>
      </c>
      <c r="AA94" s="236">
        <f t="shared" si="257"/>
        <v>1407</v>
      </c>
      <c r="AB94" s="236">
        <f t="shared" si="257"/>
        <v>0</v>
      </c>
      <c r="AC94" s="236">
        <f t="shared" si="257"/>
        <v>0</v>
      </c>
      <c r="AD94" s="236">
        <f t="shared" si="257"/>
        <v>7241</v>
      </c>
      <c r="AE94" s="236">
        <f t="shared" si="257"/>
        <v>5834</v>
      </c>
      <c r="AF94" s="236">
        <f t="shared" si="257"/>
        <v>5834</v>
      </c>
      <c r="AG94" s="236">
        <f t="shared" si="257"/>
        <v>0</v>
      </c>
      <c r="AH94" s="236">
        <f t="shared" si="257"/>
        <v>0</v>
      </c>
      <c r="AI94" s="236">
        <f t="shared" si="257"/>
        <v>0</v>
      </c>
      <c r="AJ94" s="236">
        <f t="shared" si="257"/>
        <v>7241</v>
      </c>
      <c r="AK94" s="236">
        <f t="shared" si="257"/>
        <v>5834</v>
      </c>
      <c r="AL94" s="236">
        <f t="shared" si="257"/>
        <v>5834</v>
      </c>
    </row>
    <row r="95" spans="1:38" s="6" customFormat="1" ht="112.5" x14ac:dyDescent="0.25">
      <c r="A95" s="17"/>
      <c r="B95" s="72"/>
      <c r="C95" s="73"/>
      <c r="D95" s="232" t="s">
        <v>53</v>
      </c>
      <c r="E95" s="237" t="s">
        <v>390</v>
      </c>
      <c r="F95" s="231">
        <f t="shared" ref="F95:Z95" si="258">F96+F97</f>
        <v>5834</v>
      </c>
      <c r="G95" s="231">
        <f t="shared" si="258"/>
        <v>5834</v>
      </c>
      <c r="H95" s="231">
        <f t="shared" si="258"/>
        <v>5834</v>
      </c>
      <c r="I95" s="231">
        <f t="shared" si="258"/>
        <v>0</v>
      </c>
      <c r="J95" s="231">
        <f t="shared" si="258"/>
        <v>0</v>
      </c>
      <c r="K95" s="231">
        <f t="shared" si="258"/>
        <v>0</v>
      </c>
      <c r="L95" s="56">
        <f t="shared" si="258"/>
        <v>5834</v>
      </c>
      <c r="M95" s="56">
        <f t="shared" si="258"/>
        <v>5834</v>
      </c>
      <c r="N95" s="56">
        <f t="shared" si="258"/>
        <v>5834</v>
      </c>
      <c r="O95" s="56">
        <f t="shared" si="258"/>
        <v>0</v>
      </c>
      <c r="P95" s="56">
        <f t="shared" si="258"/>
        <v>0</v>
      </c>
      <c r="Q95" s="56">
        <f t="shared" si="258"/>
        <v>0</v>
      </c>
      <c r="R95" s="56">
        <f t="shared" si="258"/>
        <v>5834</v>
      </c>
      <c r="S95" s="56">
        <f t="shared" si="258"/>
        <v>5834</v>
      </c>
      <c r="T95" s="56">
        <f t="shared" si="258"/>
        <v>5834</v>
      </c>
      <c r="U95" s="56">
        <f t="shared" si="258"/>
        <v>0</v>
      </c>
      <c r="V95" s="56">
        <f t="shared" si="258"/>
        <v>0</v>
      </c>
      <c r="W95" s="56">
        <f t="shared" si="258"/>
        <v>0</v>
      </c>
      <c r="X95" s="56">
        <f t="shared" si="258"/>
        <v>5834</v>
      </c>
      <c r="Y95" s="56">
        <f t="shared" si="258"/>
        <v>5834</v>
      </c>
      <c r="Z95" s="56">
        <f t="shared" si="258"/>
        <v>5834</v>
      </c>
      <c r="AA95" s="56">
        <f t="shared" ref="AA95:AF95" si="259">AA96+AA97</f>
        <v>1407</v>
      </c>
      <c r="AB95" s="56">
        <f t="shared" si="259"/>
        <v>0</v>
      </c>
      <c r="AC95" s="56">
        <f t="shared" si="259"/>
        <v>0</v>
      </c>
      <c r="AD95" s="56">
        <f t="shared" si="259"/>
        <v>7241</v>
      </c>
      <c r="AE95" s="56">
        <f t="shared" si="259"/>
        <v>5834</v>
      </c>
      <c r="AF95" s="56">
        <f t="shared" si="259"/>
        <v>5834</v>
      </c>
      <c r="AG95" s="56"/>
      <c r="AH95" s="56">
        <f t="shared" ref="AH95:AL95" si="260">AH96+AH97</f>
        <v>0</v>
      </c>
      <c r="AI95" s="56">
        <f t="shared" si="260"/>
        <v>0</v>
      </c>
      <c r="AJ95" s="56">
        <f t="shared" si="260"/>
        <v>7241</v>
      </c>
      <c r="AK95" s="56">
        <f t="shared" si="260"/>
        <v>5834</v>
      </c>
      <c r="AL95" s="56">
        <f t="shared" si="260"/>
        <v>5834</v>
      </c>
    </row>
    <row r="96" spans="1:38" s="6" customFormat="1" ht="138" customHeight="1" x14ac:dyDescent="0.25">
      <c r="A96" s="12">
        <v>905</v>
      </c>
      <c r="B96" s="72"/>
      <c r="C96" s="73"/>
      <c r="D96" s="232" t="s">
        <v>348</v>
      </c>
      <c r="E96" s="234" t="s">
        <v>572</v>
      </c>
      <c r="F96" s="235">
        <v>900</v>
      </c>
      <c r="G96" s="235">
        <v>900</v>
      </c>
      <c r="H96" s="235">
        <v>900</v>
      </c>
      <c r="I96" s="235"/>
      <c r="J96" s="235"/>
      <c r="K96" s="235"/>
      <c r="L96" s="236">
        <f t="shared" si="225"/>
        <v>900</v>
      </c>
      <c r="M96" s="236">
        <f t="shared" si="225"/>
        <v>900</v>
      </c>
      <c r="N96" s="236">
        <f t="shared" si="225"/>
        <v>900</v>
      </c>
      <c r="O96" s="236"/>
      <c r="P96" s="236"/>
      <c r="Q96" s="236"/>
      <c r="R96" s="236">
        <f t="shared" ref="R96:T97" si="261">L96+O96</f>
        <v>900</v>
      </c>
      <c r="S96" s="236">
        <f t="shared" si="261"/>
        <v>900</v>
      </c>
      <c r="T96" s="236">
        <f t="shared" si="261"/>
        <v>900</v>
      </c>
      <c r="U96" s="236"/>
      <c r="V96" s="236"/>
      <c r="W96" s="236"/>
      <c r="X96" s="236">
        <f t="shared" ref="X96:Z97" si="262">R96+U96</f>
        <v>900</v>
      </c>
      <c r="Y96" s="236">
        <f t="shared" si="262"/>
        <v>900</v>
      </c>
      <c r="Z96" s="236">
        <f t="shared" si="262"/>
        <v>900</v>
      </c>
      <c r="AA96" s="236"/>
      <c r="AB96" s="236"/>
      <c r="AC96" s="236"/>
      <c r="AD96" s="236">
        <f t="shared" ref="AD96:AD97" si="263">X96+AA96</f>
        <v>900</v>
      </c>
      <c r="AE96" s="236">
        <f t="shared" ref="AE96:AE97" si="264">Y96+AB96</f>
        <v>900</v>
      </c>
      <c r="AF96" s="236">
        <f t="shared" ref="AF96:AF97" si="265">Z96+AC96</f>
        <v>900</v>
      </c>
      <c r="AG96" s="236"/>
      <c r="AH96" s="236"/>
      <c r="AI96" s="236"/>
      <c r="AJ96" s="236">
        <f t="shared" ref="AJ96:AJ97" si="266">AD96+AG96</f>
        <v>900</v>
      </c>
      <c r="AK96" s="236">
        <f t="shared" ref="AK96:AK97" si="267">AE96+AH96</f>
        <v>900</v>
      </c>
      <c r="AL96" s="236">
        <f t="shared" ref="AL96:AL97" si="268">AF96+AI96</f>
        <v>900</v>
      </c>
    </row>
    <row r="97" spans="1:38" s="6" customFormat="1" ht="130.5" customHeight="1" x14ac:dyDescent="0.25">
      <c r="A97" s="12">
        <v>905</v>
      </c>
      <c r="B97" s="72"/>
      <c r="C97" s="73"/>
      <c r="D97" s="232" t="s">
        <v>349</v>
      </c>
      <c r="E97" s="234" t="s">
        <v>427</v>
      </c>
      <c r="F97" s="235">
        <v>4934</v>
      </c>
      <c r="G97" s="235">
        <v>4934</v>
      </c>
      <c r="H97" s="235">
        <v>4934</v>
      </c>
      <c r="I97" s="235"/>
      <c r="J97" s="235"/>
      <c r="K97" s="235"/>
      <c r="L97" s="236">
        <f t="shared" si="225"/>
        <v>4934</v>
      </c>
      <c r="M97" s="236">
        <f t="shared" si="225"/>
        <v>4934</v>
      </c>
      <c r="N97" s="236">
        <f t="shared" si="225"/>
        <v>4934</v>
      </c>
      <c r="O97" s="236"/>
      <c r="P97" s="236"/>
      <c r="Q97" s="236"/>
      <c r="R97" s="236">
        <f t="shared" si="261"/>
        <v>4934</v>
      </c>
      <c r="S97" s="236">
        <f t="shared" si="261"/>
        <v>4934</v>
      </c>
      <c r="T97" s="236">
        <f t="shared" si="261"/>
        <v>4934</v>
      </c>
      <c r="U97" s="236"/>
      <c r="V97" s="236"/>
      <c r="W97" s="236"/>
      <c r="X97" s="236">
        <f t="shared" si="262"/>
        <v>4934</v>
      </c>
      <c r="Y97" s="236">
        <f t="shared" si="262"/>
        <v>4934</v>
      </c>
      <c r="Z97" s="236">
        <f t="shared" si="262"/>
        <v>4934</v>
      </c>
      <c r="AA97" s="236">
        <v>1407</v>
      </c>
      <c r="AB97" s="236"/>
      <c r="AC97" s="236"/>
      <c r="AD97" s="236">
        <f t="shared" si="263"/>
        <v>6341</v>
      </c>
      <c r="AE97" s="236">
        <f t="shared" si="264"/>
        <v>4934</v>
      </c>
      <c r="AF97" s="236">
        <f t="shared" si="265"/>
        <v>4934</v>
      </c>
      <c r="AG97" s="236"/>
      <c r="AH97" s="236"/>
      <c r="AI97" s="236"/>
      <c r="AJ97" s="236">
        <f t="shared" si="266"/>
        <v>6341</v>
      </c>
      <c r="AK97" s="236">
        <f t="shared" si="267"/>
        <v>4934</v>
      </c>
      <c r="AL97" s="236">
        <f t="shared" si="268"/>
        <v>4934</v>
      </c>
    </row>
    <row r="98" spans="1:38" s="7" customFormat="1" ht="32.25" customHeight="1" x14ac:dyDescent="0.25">
      <c r="A98" s="18"/>
      <c r="B98" s="96"/>
      <c r="C98" s="97"/>
      <c r="D98" s="232" t="s">
        <v>54</v>
      </c>
      <c r="E98" s="82" t="s">
        <v>148</v>
      </c>
      <c r="F98" s="248">
        <f t="shared" ref="F98:AL98" si="269">F99</f>
        <v>2716</v>
      </c>
      <c r="G98" s="248">
        <f t="shared" si="269"/>
        <v>2716</v>
      </c>
      <c r="H98" s="248">
        <f t="shared" si="269"/>
        <v>2716</v>
      </c>
      <c r="I98" s="248">
        <f t="shared" si="269"/>
        <v>0</v>
      </c>
      <c r="J98" s="248">
        <f t="shared" si="269"/>
        <v>0</v>
      </c>
      <c r="K98" s="248">
        <f t="shared" si="269"/>
        <v>0</v>
      </c>
      <c r="L98" s="249">
        <f t="shared" si="269"/>
        <v>2716</v>
      </c>
      <c r="M98" s="249">
        <f t="shared" si="269"/>
        <v>2716</v>
      </c>
      <c r="N98" s="249">
        <f t="shared" si="269"/>
        <v>2716</v>
      </c>
      <c r="O98" s="249">
        <f t="shared" si="269"/>
        <v>0</v>
      </c>
      <c r="P98" s="249">
        <f t="shared" si="269"/>
        <v>0</v>
      </c>
      <c r="Q98" s="249">
        <f t="shared" si="269"/>
        <v>0</v>
      </c>
      <c r="R98" s="249">
        <f t="shared" si="269"/>
        <v>2716</v>
      </c>
      <c r="S98" s="249">
        <f t="shared" si="269"/>
        <v>2716</v>
      </c>
      <c r="T98" s="249">
        <f t="shared" si="269"/>
        <v>2716</v>
      </c>
      <c r="U98" s="249">
        <f t="shared" si="269"/>
        <v>0</v>
      </c>
      <c r="V98" s="249">
        <f t="shared" si="269"/>
        <v>0</v>
      </c>
      <c r="W98" s="249">
        <f t="shared" si="269"/>
        <v>0</v>
      </c>
      <c r="X98" s="249">
        <f t="shared" si="269"/>
        <v>2716</v>
      </c>
      <c r="Y98" s="249">
        <f t="shared" si="269"/>
        <v>2716</v>
      </c>
      <c r="Z98" s="249">
        <f t="shared" si="269"/>
        <v>2716</v>
      </c>
      <c r="AA98" s="249">
        <f t="shared" si="269"/>
        <v>1405</v>
      </c>
      <c r="AB98" s="249">
        <f t="shared" si="269"/>
        <v>0</v>
      </c>
      <c r="AC98" s="249">
        <f t="shared" si="269"/>
        <v>0</v>
      </c>
      <c r="AD98" s="249">
        <f t="shared" si="269"/>
        <v>4121</v>
      </c>
      <c r="AE98" s="249">
        <f t="shared" si="269"/>
        <v>2716</v>
      </c>
      <c r="AF98" s="249">
        <f t="shared" si="269"/>
        <v>2716</v>
      </c>
      <c r="AG98" s="249">
        <f t="shared" si="269"/>
        <v>0</v>
      </c>
      <c r="AH98" s="249">
        <f t="shared" si="269"/>
        <v>0</v>
      </c>
      <c r="AI98" s="249">
        <f t="shared" si="269"/>
        <v>0</v>
      </c>
      <c r="AJ98" s="249">
        <f t="shared" si="269"/>
        <v>4121</v>
      </c>
      <c r="AK98" s="249">
        <f t="shared" si="269"/>
        <v>2716</v>
      </c>
      <c r="AL98" s="249">
        <f t="shared" si="269"/>
        <v>2716</v>
      </c>
    </row>
    <row r="99" spans="1:38" s="7" customFormat="1" ht="20.25" x14ac:dyDescent="0.25">
      <c r="A99" s="18"/>
      <c r="B99" s="96"/>
      <c r="C99" s="97"/>
      <c r="D99" s="228" t="s">
        <v>55</v>
      </c>
      <c r="E99" s="237" t="s">
        <v>149</v>
      </c>
      <c r="F99" s="231">
        <f t="shared" ref="F99:Z99" si="270">F100+F101+F102+F103</f>
        <v>2716</v>
      </c>
      <c r="G99" s="231">
        <f t="shared" si="270"/>
        <v>2716</v>
      </c>
      <c r="H99" s="231">
        <f t="shared" si="270"/>
        <v>2716</v>
      </c>
      <c r="I99" s="231">
        <f t="shared" si="270"/>
        <v>0</v>
      </c>
      <c r="J99" s="231">
        <f t="shared" si="270"/>
        <v>0</v>
      </c>
      <c r="K99" s="231">
        <f t="shared" si="270"/>
        <v>0</v>
      </c>
      <c r="L99" s="56">
        <f t="shared" si="270"/>
        <v>2716</v>
      </c>
      <c r="M99" s="56">
        <f t="shared" si="270"/>
        <v>2716</v>
      </c>
      <c r="N99" s="56">
        <f t="shared" si="270"/>
        <v>2716</v>
      </c>
      <c r="O99" s="56">
        <f t="shared" si="270"/>
        <v>0</v>
      </c>
      <c r="P99" s="56">
        <f t="shared" si="270"/>
        <v>0</v>
      </c>
      <c r="Q99" s="56">
        <f t="shared" si="270"/>
        <v>0</v>
      </c>
      <c r="R99" s="56">
        <f t="shared" si="270"/>
        <v>2716</v>
      </c>
      <c r="S99" s="56">
        <f t="shared" si="270"/>
        <v>2716</v>
      </c>
      <c r="T99" s="56">
        <f t="shared" si="270"/>
        <v>2716</v>
      </c>
      <c r="U99" s="56">
        <f t="shared" si="270"/>
        <v>0</v>
      </c>
      <c r="V99" s="56">
        <f t="shared" si="270"/>
        <v>0</v>
      </c>
      <c r="W99" s="56">
        <f t="shared" si="270"/>
        <v>0</v>
      </c>
      <c r="X99" s="56">
        <f t="shared" si="270"/>
        <v>2716</v>
      </c>
      <c r="Y99" s="56">
        <f t="shared" si="270"/>
        <v>2716</v>
      </c>
      <c r="Z99" s="56">
        <f t="shared" si="270"/>
        <v>2716</v>
      </c>
      <c r="AA99" s="56">
        <f t="shared" ref="AA99:AF99" si="271">AA100+AA101+AA102+AA103</f>
        <v>1405</v>
      </c>
      <c r="AB99" s="56">
        <f t="shared" si="271"/>
        <v>0</v>
      </c>
      <c r="AC99" s="56">
        <f t="shared" si="271"/>
        <v>0</v>
      </c>
      <c r="AD99" s="56">
        <f t="shared" si="271"/>
        <v>4121</v>
      </c>
      <c r="AE99" s="56">
        <f t="shared" si="271"/>
        <v>2716</v>
      </c>
      <c r="AF99" s="56">
        <f t="shared" si="271"/>
        <v>2716</v>
      </c>
      <c r="AG99" s="56">
        <f t="shared" ref="AG99:AL99" si="272">AG100+AG101+AG102+AG103</f>
        <v>0</v>
      </c>
      <c r="AH99" s="56">
        <f t="shared" si="272"/>
        <v>0</v>
      </c>
      <c r="AI99" s="56">
        <f t="shared" si="272"/>
        <v>0</v>
      </c>
      <c r="AJ99" s="56">
        <f t="shared" si="272"/>
        <v>4121</v>
      </c>
      <c r="AK99" s="56">
        <f t="shared" si="272"/>
        <v>2716</v>
      </c>
      <c r="AL99" s="56">
        <f t="shared" si="272"/>
        <v>2716</v>
      </c>
    </row>
    <row r="100" spans="1:38" s="7" customFormat="1" ht="35.25" customHeight="1" x14ac:dyDescent="0.25">
      <c r="A100" s="18" t="s">
        <v>298</v>
      </c>
      <c r="B100" s="96"/>
      <c r="C100" s="97"/>
      <c r="D100" s="232" t="s">
        <v>243</v>
      </c>
      <c r="E100" s="237" t="s">
        <v>150</v>
      </c>
      <c r="F100" s="235">
        <v>921</v>
      </c>
      <c r="G100" s="235">
        <v>921</v>
      </c>
      <c r="H100" s="235">
        <v>921</v>
      </c>
      <c r="I100" s="235"/>
      <c r="J100" s="235"/>
      <c r="K100" s="235"/>
      <c r="L100" s="236">
        <f t="shared" si="225"/>
        <v>921</v>
      </c>
      <c r="M100" s="236">
        <f t="shared" si="225"/>
        <v>921</v>
      </c>
      <c r="N100" s="236">
        <f t="shared" si="225"/>
        <v>921</v>
      </c>
      <c r="O100" s="236"/>
      <c r="P100" s="236"/>
      <c r="Q100" s="236"/>
      <c r="R100" s="236">
        <f t="shared" ref="R100:T102" si="273">L100+O100</f>
        <v>921</v>
      </c>
      <c r="S100" s="236">
        <f t="shared" si="273"/>
        <v>921</v>
      </c>
      <c r="T100" s="236">
        <f t="shared" si="273"/>
        <v>921</v>
      </c>
      <c r="U100" s="236"/>
      <c r="V100" s="236"/>
      <c r="W100" s="236"/>
      <c r="X100" s="236">
        <f t="shared" ref="X100:Z102" si="274">R100+U100</f>
        <v>921</v>
      </c>
      <c r="Y100" s="236">
        <f t="shared" si="274"/>
        <v>921</v>
      </c>
      <c r="Z100" s="236">
        <f t="shared" si="274"/>
        <v>921</v>
      </c>
      <c r="AA100" s="236"/>
      <c r="AB100" s="236"/>
      <c r="AC100" s="236"/>
      <c r="AD100" s="236">
        <f t="shared" ref="AD100:AD102" si="275">X100+AA100</f>
        <v>921</v>
      </c>
      <c r="AE100" s="236">
        <f t="shared" ref="AE100:AE102" si="276">Y100+AB100</f>
        <v>921</v>
      </c>
      <c r="AF100" s="236">
        <f t="shared" ref="AF100:AF102" si="277">Z100+AC100</f>
        <v>921</v>
      </c>
      <c r="AG100" s="236"/>
      <c r="AH100" s="236"/>
      <c r="AI100" s="236"/>
      <c r="AJ100" s="236">
        <f t="shared" ref="AJ100:AJ102" si="278">AD100+AG100</f>
        <v>921</v>
      </c>
      <c r="AK100" s="236">
        <f t="shared" ref="AK100:AK102" si="279">AE100+AH100</f>
        <v>921</v>
      </c>
      <c r="AL100" s="236">
        <f t="shared" ref="AL100:AL102" si="280">AF100+AI100</f>
        <v>921</v>
      </c>
    </row>
    <row r="101" spans="1:38" s="7" customFormat="1" ht="29.25" hidden="1" customHeight="1" x14ac:dyDescent="0.25">
      <c r="A101" s="18" t="s">
        <v>298</v>
      </c>
      <c r="B101" s="18"/>
      <c r="C101" s="98"/>
      <c r="D101" s="238" t="s">
        <v>56</v>
      </c>
      <c r="E101" s="239" t="s">
        <v>151</v>
      </c>
      <c r="F101" s="235"/>
      <c r="G101" s="235"/>
      <c r="H101" s="235"/>
      <c r="I101" s="235"/>
      <c r="J101" s="235"/>
      <c r="K101" s="235"/>
      <c r="L101" s="235">
        <f t="shared" si="225"/>
        <v>0</v>
      </c>
      <c r="M101" s="235">
        <f t="shared" si="225"/>
        <v>0</v>
      </c>
      <c r="N101" s="235">
        <f t="shared" si="225"/>
        <v>0</v>
      </c>
      <c r="O101" s="235"/>
      <c r="P101" s="235"/>
      <c r="Q101" s="235"/>
      <c r="R101" s="235">
        <f t="shared" si="273"/>
        <v>0</v>
      </c>
      <c r="S101" s="235">
        <f t="shared" si="273"/>
        <v>0</v>
      </c>
      <c r="T101" s="235">
        <f t="shared" si="273"/>
        <v>0</v>
      </c>
      <c r="U101" s="235"/>
      <c r="V101" s="235"/>
      <c r="W101" s="235"/>
      <c r="X101" s="235">
        <f t="shared" si="274"/>
        <v>0</v>
      </c>
      <c r="Y101" s="235">
        <f t="shared" si="274"/>
        <v>0</v>
      </c>
      <c r="Z101" s="235">
        <f t="shared" si="274"/>
        <v>0</v>
      </c>
      <c r="AA101" s="236"/>
      <c r="AB101" s="235"/>
      <c r="AC101" s="235"/>
      <c r="AD101" s="236">
        <f t="shared" si="275"/>
        <v>0</v>
      </c>
      <c r="AE101" s="236">
        <f t="shared" si="276"/>
        <v>0</v>
      </c>
      <c r="AF101" s="236">
        <f t="shared" si="277"/>
        <v>0</v>
      </c>
      <c r="AG101" s="236"/>
      <c r="AH101" s="236"/>
      <c r="AI101" s="236"/>
      <c r="AJ101" s="236">
        <f t="shared" si="278"/>
        <v>0</v>
      </c>
      <c r="AK101" s="236">
        <f t="shared" si="279"/>
        <v>0</v>
      </c>
      <c r="AL101" s="236">
        <f t="shared" si="280"/>
        <v>0</v>
      </c>
    </row>
    <row r="102" spans="1:38" s="6" customFormat="1" ht="37.5" x14ac:dyDescent="0.25">
      <c r="A102" s="18" t="s">
        <v>298</v>
      </c>
      <c r="B102" s="96"/>
      <c r="C102" s="97"/>
      <c r="D102" s="232" t="s">
        <v>244</v>
      </c>
      <c r="E102" s="237" t="s">
        <v>152</v>
      </c>
      <c r="F102" s="235">
        <v>296</v>
      </c>
      <c r="G102" s="235">
        <v>296</v>
      </c>
      <c r="H102" s="235">
        <v>296</v>
      </c>
      <c r="I102" s="235"/>
      <c r="J102" s="235"/>
      <c r="K102" s="235"/>
      <c r="L102" s="236">
        <f t="shared" si="225"/>
        <v>296</v>
      </c>
      <c r="M102" s="236">
        <f t="shared" si="225"/>
        <v>296</v>
      </c>
      <c r="N102" s="236">
        <f t="shared" si="225"/>
        <v>296</v>
      </c>
      <c r="O102" s="236"/>
      <c r="P102" s="236"/>
      <c r="Q102" s="236"/>
      <c r="R102" s="236">
        <f t="shared" si="273"/>
        <v>296</v>
      </c>
      <c r="S102" s="236">
        <f t="shared" si="273"/>
        <v>296</v>
      </c>
      <c r="T102" s="236">
        <f t="shared" si="273"/>
        <v>296</v>
      </c>
      <c r="U102" s="236"/>
      <c r="V102" s="236"/>
      <c r="W102" s="236"/>
      <c r="X102" s="236">
        <f t="shared" si="274"/>
        <v>296</v>
      </c>
      <c r="Y102" s="236">
        <f t="shared" si="274"/>
        <v>296</v>
      </c>
      <c r="Z102" s="236">
        <f t="shared" si="274"/>
        <v>296</v>
      </c>
      <c r="AA102" s="236"/>
      <c r="AB102" s="236"/>
      <c r="AC102" s="236"/>
      <c r="AD102" s="236">
        <f t="shared" si="275"/>
        <v>296</v>
      </c>
      <c r="AE102" s="236">
        <f t="shared" si="276"/>
        <v>296</v>
      </c>
      <c r="AF102" s="236">
        <f t="shared" si="277"/>
        <v>296</v>
      </c>
      <c r="AG102" s="236"/>
      <c r="AH102" s="236"/>
      <c r="AI102" s="236"/>
      <c r="AJ102" s="236">
        <f t="shared" si="278"/>
        <v>296</v>
      </c>
      <c r="AK102" s="236">
        <f t="shared" si="279"/>
        <v>296</v>
      </c>
      <c r="AL102" s="236">
        <f t="shared" si="280"/>
        <v>296</v>
      </c>
    </row>
    <row r="103" spans="1:38" s="7" customFormat="1" ht="37.5" x14ac:dyDescent="0.25">
      <c r="A103" s="18"/>
      <c r="B103" s="96"/>
      <c r="C103" s="97"/>
      <c r="D103" s="232" t="s">
        <v>245</v>
      </c>
      <c r="E103" s="237" t="s">
        <v>153</v>
      </c>
      <c r="F103" s="231">
        <f t="shared" ref="F103:Z103" si="281">F104+F105</f>
        <v>1499</v>
      </c>
      <c r="G103" s="231">
        <f t="shared" si="281"/>
        <v>1499</v>
      </c>
      <c r="H103" s="231">
        <f t="shared" si="281"/>
        <v>1499</v>
      </c>
      <c r="I103" s="231">
        <f t="shared" si="281"/>
        <v>0</v>
      </c>
      <c r="J103" s="231">
        <f t="shared" si="281"/>
        <v>0</v>
      </c>
      <c r="K103" s="231">
        <f t="shared" si="281"/>
        <v>0</v>
      </c>
      <c r="L103" s="56">
        <f t="shared" si="281"/>
        <v>1499</v>
      </c>
      <c r="M103" s="56">
        <f t="shared" si="281"/>
        <v>1499</v>
      </c>
      <c r="N103" s="56">
        <f t="shared" si="281"/>
        <v>1499</v>
      </c>
      <c r="O103" s="56">
        <f t="shared" si="281"/>
        <v>0</v>
      </c>
      <c r="P103" s="56">
        <f t="shared" si="281"/>
        <v>0</v>
      </c>
      <c r="Q103" s="56">
        <f t="shared" si="281"/>
        <v>0</v>
      </c>
      <c r="R103" s="56">
        <f t="shared" si="281"/>
        <v>1499</v>
      </c>
      <c r="S103" s="56">
        <f t="shared" si="281"/>
        <v>1499</v>
      </c>
      <c r="T103" s="56">
        <f t="shared" si="281"/>
        <v>1499</v>
      </c>
      <c r="U103" s="56">
        <f t="shared" si="281"/>
        <v>0</v>
      </c>
      <c r="V103" s="56">
        <f t="shared" si="281"/>
        <v>0</v>
      </c>
      <c r="W103" s="56">
        <f t="shared" si="281"/>
        <v>0</v>
      </c>
      <c r="X103" s="56">
        <f t="shared" si="281"/>
        <v>1499</v>
      </c>
      <c r="Y103" s="56">
        <f t="shared" si="281"/>
        <v>1499</v>
      </c>
      <c r="Z103" s="56">
        <f t="shared" si="281"/>
        <v>1499</v>
      </c>
      <c r="AA103" s="56">
        <f t="shared" ref="AA103:AF103" si="282">AA104+AA105</f>
        <v>1405</v>
      </c>
      <c r="AB103" s="56">
        <f t="shared" si="282"/>
        <v>0</v>
      </c>
      <c r="AC103" s="56">
        <f t="shared" si="282"/>
        <v>0</v>
      </c>
      <c r="AD103" s="56">
        <f t="shared" si="282"/>
        <v>2904</v>
      </c>
      <c r="AE103" s="56">
        <f t="shared" si="282"/>
        <v>1499</v>
      </c>
      <c r="AF103" s="56">
        <f t="shared" si="282"/>
        <v>1499</v>
      </c>
      <c r="AG103" s="56">
        <f t="shared" ref="AG103:AL103" si="283">AG104+AG105</f>
        <v>0</v>
      </c>
      <c r="AH103" s="56">
        <f t="shared" si="283"/>
        <v>0</v>
      </c>
      <c r="AI103" s="56">
        <f t="shared" si="283"/>
        <v>0</v>
      </c>
      <c r="AJ103" s="56">
        <f t="shared" si="283"/>
        <v>2904</v>
      </c>
      <c r="AK103" s="56">
        <f t="shared" si="283"/>
        <v>1499</v>
      </c>
      <c r="AL103" s="56">
        <f t="shared" si="283"/>
        <v>1499</v>
      </c>
    </row>
    <row r="104" spans="1:38" s="7" customFormat="1" ht="20.25" x14ac:dyDescent="0.25">
      <c r="A104" s="18" t="s">
        <v>298</v>
      </c>
      <c r="B104" s="96"/>
      <c r="C104" s="97"/>
      <c r="D104" s="232" t="s">
        <v>246</v>
      </c>
      <c r="E104" s="234" t="s">
        <v>217</v>
      </c>
      <c r="F104" s="235">
        <v>940</v>
      </c>
      <c r="G104" s="235">
        <v>940</v>
      </c>
      <c r="H104" s="235">
        <v>940</v>
      </c>
      <c r="I104" s="235"/>
      <c r="J104" s="235"/>
      <c r="K104" s="235"/>
      <c r="L104" s="236">
        <f t="shared" si="225"/>
        <v>940</v>
      </c>
      <c r="M104" s="236">
        <f t="shared" si="225"/>
        <v>940</v>
      </c>
      <c r="N104" s="236">
        <f t="shared" si="225"/>
        <v>940</v>
      </c>
      <c r="O104" s="236"/>
      <c r="P104" s="236"/>
      <c r="Q104" s="236"/>
      <c r="R104" s="236">
        <f t="shared" ref="R104:T105" si="284">L104+O104</f>
        <v>940</v>
      </c>
      <c r="S104" s="236">
        <f t="shared" si="284"/>
        <v>940</v>
      </c>
      <c r="T104" s="236">
        <f t="shared" si="284"/>
        <v>940</v>
      </c>
      <c r="U104" s="236"/>
      <c r="V104" s="236"/>
      <c r="W104" s="236"/>
      <c r="X104" s="236">
        <f t="shared" ref="X104:Z105" si="285">R104+U104</f>
        <v>940</v>
      </c>
      <c r="Y104" s="236">
        <f t="shared" si="285"/>
        <v>940</v>
      </c>
      <c r="Z104" s="236">
        <f t="shared" si="285"/>
        <v>940</v>
      </c>
      <c r="AA104" s="236">
        <v>1964</v>
      </c>
      <c r="AB104" s="236"/>
      <c r="AC104" s="236"/>
      <c r="AD104" s="236">
        <f t="shared" ref="AD104:AD105" si="286">X104+AA104</f>
        <v>2904</v>
      </c>
      <c r="AE104" s="236">
        <f t="shared" ref="AE104:AE105" si="287">Y104+AB104</f>
        <v>940</v>
      </c>
      <c r="AF104" s="236">
        <f t="shared" ref="AF104:AF105" si="288">Z104+AC104</f>
        <v>940</v>
      </c>
      <c r="AG104" s="236"/>
      <c r="AH104" s="236"/>
      <c r="AI104" s="236"/>
      <c r="AJ104" s="236">
        <f t="shared" ref="AJ104:AJ105" si="289">AD104+AG104</f>
        <v>2904</v>
      </c>
      <c r="AK104" s="236">
        <f t="shared" ref="AK104:AK105" si="290">AE104+AH104</f>
        <v>940</v>
      </c>
      <c r="AL104" s="236">
        <f t="shared" ref="AL104:AL105" si="291">AF104+AI104</f>
        <v>940</v>
      </c>
    </row>
    <row r="105" spans="1:38" s="6" customFormat="1" ht="20.25" x14ac:dyDescent="0.25">
      <c r="A105" s="18" t="s">
        <v>298</v>
      </c>
      <c r="B105" s="96"/>
      <c r="C105" s="97"/>
      <c r="D105" s="232" t="s">
        <v>247</v>
      </c>
      <c r="E105" s="234" t="s">
        <v>221</v>
      </c>
      <c r="F105" s="235">
        <v>559</v>
      </c>
      <c r="G105" s="235">
        <v>559</v>
      </c>
      <c r="H105" s="235">
        <v>559</v>
      </c>
      <c r="I105" s="235"/>
      <c r="J105" s="235"/>
      <c r="K105" s="235"/>
      <c r="L105" s="236">
        <f t="shared" si="225"/>
        <v>559</v>
      </c>
      <c r="M105" s="236">
        <f t="shared" si="225"/>
        <v>559</v>
      </c>
      <c r="N105" s="236">
        <f t="shared" si="225"/>
        <v>559</v>
      </c>
      <c r="O105" s="236"/>
      <c r="P105" s="236"/>
      <c r="Q105" s="236"/>
      <c r="R105" s="236">
        <f t="shared" si="284"/>
        <v>559</v>
      </c>
      <c r="S105" s="236">
        <f t="shared" si="284"/>
        <v>559</v>
      </c>
      <c r="T105" s="236">
        <f t="shared" si="284"/>
        <v>559</v>
      </c>
      <c r="U105" s="236"/>
      <c r="V105" s="236"/>
      <c r="W105" s="236"/>
      <c r="X105" s="236">
        <f t="shared" si="285"/>
        <v>559</v>
      </c>
      <c r="Y105" s="236">
        <f t="shared" si="285"/>
        <v>559</v>
      </c>
      <c r="Z105" s="236">
        <f t="shared" si="285"/>
        <v>559</v>
      </c>
      <c r="AA105" s="236">
        <v>-559</v>
      </c>
      <c r="AB105" s="236"/>
      <c r="AC105" s="236"/>
      <c r="AD105" s="236">
        <f t="shared" si="286"/>
        <v>0</v>
      </c>
      <c r="AE105" s="236">
        <f t="shared" si="287"/>
        <v>559</v>
      </c>
      <c r="AF105" s="236">
        <f t="shared" si="288"/>
        <v>559</v>
      </c>
      <c r="AG105" s="236"/>
      <c r="AH105" s="236"/>
      <c r="AI105" s="236"/>
      <c r="AJ105" s="236">
        <f t="shared" si="289"/>
        <v>0</v>
      </c>
      <c r="AK105" s="236">
        <f t="shared" si="290"/>
        <v>559</v>
      </c>
      <c r="AL105" s="236">
        <f t="shared" si="291"/>
        <v>559</v>
      </c>
    </row>
    <row r="106" spans="1:38" s="6" customFormat="1" ht="37.5" x14ac:dyDescent="0.25">
      <c r="A106" s="17"/>
      <c r="B106" s="72"/>
      <c r="C106" s="73"/>
      <c r="D106" s="232" t="s">
        <v>57</v>
      </c>
      <c r="E106" s="82" t="s">
        <v>590</v>
      </c>
      <c r="F106" s="227">
        <f>F107+F113</f>
        <v>8499</v>
      </c>
      <c r="G106" s="227">
        <f>G107+G113</f>
        <v>8499</v>
      </c>
      <c r="H106" s="227">
        <f>H107+H113</f>
        <v>8499</v>
      </c>
      <c r="I106" s="227">
        <f t="shared" ref="I106:Z106" si="292">I107+I113</f>
        <v>0</v>
      </c>
      <c r="J106" s="227">
        <f t="shared" si="292"/>
        <v>0</v>
      </c>
      <c r="K106" s="227">
        <f t="shared" si="292"/>
        <v>0</v>
      </c>
      <c r="L106" s="79">
        <f t="shared" si="292"/>
        <v>8499</v>
      </c>
      <c r="M106" s="79">
        <f t="shared" si="292"/>
        <v>8499</v>
      </c>
      <c r="N106" s="79">
        <f t="shared" si="292"/>
        <v>8499</v>
      </c>
      <c r="O106" s="79">
        <f t="shared" si="292"/>
        <v>0</v>
      </c>
      <c r="P106" s="79">
        <f t="shared" si="292"/>
        <v>0</v>
      </c>
      <c r="Q106" s="79">
        <f t="shared" si="292"/>
        <v>0</v>
      </c>
      <c r="R106" s="79">
        <f t="shared" si="292"/>
        <v>8499</v>
      </c>
      <c r="S106" s="79">
        <f t="shared" si="292"/>
        <v>8499</v>
      </c>
      <c r="T106" s="79">
        <f t="shared" si="292"/>
        <v>8499</v>
      </c>
      <c r="U106" s="79">
        <f t="shared" si="292"/>
        <v>0</v>
      </c>
      <c r="V106" s="79">
        <f t="shared" si="292"/>
        <v>0</v>
      </c>
      <c r="W106" s="79">
        <f t="shared" si="292"/>
        <v>0</v>
      </c>
      <c r="X106" s="79">
        <f t="shared" si="292"/>
        <v>8499</v>
      </c>
      <c r="Y106" s="79">
        <f t="shared" si="292"/>
        <v>8499</v>
      </c>
      <c r="Z106" s="79">
        <f t="shared" si="292"/>
        <v>8499</v>
      </c>
      <c r="AA106" s="79">
        <f t="shared" ref="AA106:AF106" si="293">AA107+AA113</f>
        <v>0</v>
      </c>
      <c r="AB106" s="79">
        <f t="shared" si="293"/>
        <v>0</v>
      </c>
      <c r="AC106" s="79">
        <f t="shared" si="293"/>
        <v>0</v>
      </c>
      <c r="AD106" s="79">
        <f t="shared" si="293"/>
        <v>8499</v>
      </c>
      <c r="AE106" s="79">
        <f t="shared" si="293"/>
        <v>8499</v>
      </c>
      <c r="AF106" s="79">
        <f t="shared" si="293"/>
        <v>8499</v>
      </c>
      <c r="AG106" s="79">
        <f t="shared" ref="AG106:AL106" si="294">AG107+AG113</f>
        <v>676.7</v>
      </c>
      <c r="AH106" s="79">
        <f t="shared" si="294"/>
        <v>0</v>
      </c>
      <c r="AI106" s="79">
        <f t="shared" si="294"/>
        <v>0</v>
      </c>
      <c r="AJ106" s="79">
        <f t="shared" si="294"/>
        <v>9175.7000000000007</v>
      </c>
      <c r="AK106" s="79">
        <f t="shared" si="294"/>
        <v>8499</v>
      </c>
      <c r="AL106" s="79">
        <f t="shared" si="294"/>
        <v>8499</v>
      </c>
    </row>
    <row r="107" spans="1:38" s="7" customFormat="1" ht="20.25" x14ac:dyDescent="0.25">
      <c r="A107" s="12"/>
      <c r="B107" s="72"/>
      <c r="C107" s="73"/>
      <c r="D107" s="228" t="s">
        <v>58</v>
      </c>
      <c r="E107" s="237" t="s">
        <v>154</v>
      </c>
      <c r="F107" s="231">
        <f>F108</f>
        <v>1994</v>
      </c>
      <c r="G107" s="231">
        <f>G108</f>
        <v>1994</v>
      </c>
      <c r="H107" s="231">
        <f>H108</f>
        <v>1994</v>
      </c>
      <c r="I107" s="231">
        <f t="shared" ref="I107:AF107" si="295">I108</f>
        <v>0</v>
      </c>
      <c r="J107" s="231">
        <f t="shared" si="295"/>
        <v>0</v>
      </c>
      <c r="K107" s="231">
        <f t="shared" si="295"/>
        <v>0</v>
      </c>
      <c r="L107" s="56">
        <f t="shared" si="295"/>
        <v>1994</v>
      </c>
      <c r="M107" s="56">
        <f t="shared" si="295"/>
        <v>1994</v>
      </c>
      <c r="N107" s="56">
        <f t="shared" si="295"/>
        <v>1994</v>
      </c>
      <c r="O107" s="56">
        <f t="shared" si="295"/>
        <v>0</v>
      </c>
      <c r="P107" s="56">
        <f t="shared" si="295"/>
        <v>0</v>
      </c>
      <c r="Q107" s="56">
        <f t="shared" si="295"/>
        <v>0</v>
      </c>
      <c r="R107" s="56">
        <f t="shared" si="295"/>
        <v>1994</v>
      </c>
      <c r="S107" s="56">
        <f t="shared" si="295"/>
        <v>1994</v>
      </c>
      <c r="T107" s="56">
        <f t="shared" si="295"/>
        <v>1994</v>
      </c>
      <c r="U107" s="56">
        <f t="shared" si="295"/>
        <v>0</v>
      </c>
      <c r="V107" s="56">
        <f t="shared" si="295"/>
        <v>0</v>
      </c>
      <c r="W107" s="56">
        <f t="shared" si="295"/>
        <v>0</v>
      </c>
      <c r="X107" s="56">
        <f t="shared" si="295"/>
        <v>1994</v>
      </c>
      <c r="Y107" s="56">
        <f t="shared" si="295"/>
        <v>1994</v>
      </c>
      <c r="Z107" s="56">
        <f t="shared" si="295"/>
        <v>1994</v>
      </c>
      <c r="AA107" s="56">
        <f t="shared" si="295"/>
        <v>305.79999999999995</v>
      </c>
      <c r="AB107" s="56">
        <f t="shared" si="295"/>
        <v>0</v>
      </c>
      <c r="AC107" s="56">
        <f t="shared" si="295"/>
        <v>0</v>
      </c>
      <c r="AD107" s="56">
        <f t="shared" si="295"/>
        <v>2299.8000000000002</v>
      </c>
      <c r="AE107" s="56">
        <f t="shared" si="295"/>
        <v>1994</v>
      </c>
      <c r="AF107" s="56">
        <f t="shared" si="295"/>
        <v>1994</v>
      </c>
      <c r="AG107" s="56">
        <f>AG108</f>
        <v>1839.9</v>
      </c>
      <c r="AH107" s="56">
        <f t="shared" ref="AH107:AL107" si="296">AH108</f>
        <v>0</v>
      </c>
      <c r="AI107" s="56">
        <f t="shared" si="296"/>
        <v>0</v>
      </c>
      <c r="AJ107" s="56">
        <f t="shared" si="296"/>
        <v>4139.7</v>
      </c>
      <c r="AK107" s="56">
        <f t="shared" si="296"/>
        <v>1994</v>
      </c>
      <c r="AL107" s="56">
        <f t="shared" si="296"/>
        <v>1994</v>
      </c>
    </row>
    <row r="108" spans="1:38" s="6" customFormat="1" ht="37.5" x14ac:dyDescent="0.25">
      <c r="A108" s="12"/>
      <c r="B108" s="72"/>
      <c r="C108" s="73"/>
      <c r="D108" s="232" t="s">
        <v>59</v>
      </c>
      <c r="E108" s="237" t="s">
        <v>155</v>
      </c>
      <c r="F108" s="231">
        <f>F110+F111+F112</f>
        <v>1994</v>
      </c>
      <c r="G108" s="231">
        <f>G110+G111+G112</f>
        <v>1994</v>
      </c>
      <c r="H108" s="231">
        <f>H110+H111+H112</f>
        <v>1994</v>
      </c>
      <c r="I108" s="231">
        <f t="shared" ref="I108:Z108" si="297">I110+I111+I112</f>
        <v>0</v>
      </c>
      <c r="J108" s="231">
        <f t="shared" si="297"/>
        <v>0</v>
      </c>
      <c r="K108" s="231">
        <f t="shared" si="297"/>
        <v>0</v>
      </c>
      <c r="L108" s="56">
        <f t="shared" si="297"/>
        <v>1994</v>
      </c>
      <c r="M108" s="56">
        <f t="shared" si="297"/>
        <v>1994</v>
      </c>
      <c r="N108" s="56">
        <f t="shared" si="297"/>
        <v>1994</v>
      </c>
      <c r="O108" s="56">
        <f t="shared" si="297"/>
        <v>0</v>
      </c>
      <c r="P108" s="56">
        <f t="shared" si="297"/>
        <v>0</v>
      </c>
      <c r="Q108" s="56">
        <f t="shared" si="297"/>
        <v>0</v>
      </c>
      <c r="R108" s="56">
        <f t="shared" si="297"/>
        <v>1994</v>
      </c>
      <c r="S108" s="56">
        <f t="shared" si="297"/>
        <v>1994</v>
      </c>
      <c r="T108" s="56">
        <f t="shared" si="297"/>
        <v>1994</v>
      </c>
      <c r="U108" s="56">
        <f t="shared" si="297"/>
        <v>0</v>
      </c>
      <c r="V108" s="56">
        <f t="shared" si="297"/>
        <v>0</v>
      </c>
      <c r="W108" s="56">
        <f t="shared" si="297"/>
        <v>0</v>
      </c>
      <c r="X108" s="56">
        <f t="shared" si="297"/>
        <v>1994</v>
      </c>
      <c r="Y108" s="56">
        <f t="shared" si="297"/>
        <v>1994</v>
      </c>
      <c r="Z108" s="56">
        <f t="shared" si="297"/>
        <v>1994</v>
      </c>
      <c r="AA108" s="56">
        <f t="shared" ref="AA108:AF108" si="298">AA110+AA111+AA112</f>
        <v>305.79999999999995</v>
      </c>
      <c r="AB108" s="56">
        <f t="shared" si="298"/>
        <v>0</v>
      </c>
      <c r="AC108" s="56">
        <f t="shared" si="298"/>
        <v>0</v>
      </c>
      <c r="AD108" s="56">
        <f t="shared" si="298"/>
        <v>2299.8000000000002</v>
      </c>
      <c r="AE108" s="56">
        <f t="shared" si="298"/>
        <v>1994</v>
      </c>
      <c r="AF108" s="56">
        <f t="shared" si="298"/>
        <v>1994</v>
      </c>
      <c r="AG108" s="56">
        <f>AG109+AG110+AG111+AG112</f>
        <v>1839.9</v>
      </c>
      <c r="AH108" s="56">
        <f t="shared" ref="AH108:AL108" si="299">AH109+AH110+AH111+AH112</f>
        <v>0</v>
      </c>
      <c r="AI108" s="56">
        <f t="shared" si="299"/>
        <v>0</v>
      </c>
      <c r="AJ108" s="56">
        <f t="shared" si="299"/>
        <v>4139.7</v>
      </c>
      <c r="AK108" s="56">
        <f t="shared" si="299"/>
        <v>1994</v>
      </c>
      <c r="AL108" s="56">
        <f t="shared" si="299"/>
        <v>1994</v>
      </c>
    </row>
    <row r="109" spans="1:38" s="6" customFormat="1" ht="93.75" x14ac:dyDescent="0.25">
      <c r="A109" s="12">
        <v>911</v>
      </c>
      <c r="B109" s="72"/>
      <c r="C109" s="73"/>
      <c r="D109" s="232" t="s">
        <v>601</v>
      </c>
      <c r="E109" s="237" t="s">
        <v>602</v>
      </c>
      <c r="F109" s="231"/>
      <c r="G109" s="231"/>
      <c r="H109" s="231"/>
      <c r="I109" s="231"/>
      <c r="J109" s="231"/>
      <c r="K109" s="231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>
        <v>0</v>
      </c>
      <c r="AE109" s="56">
        <v>0</v>
      </c>
      <c r="AF109" s="56">
        <v>0</v>
      </c>
      <c r="AG109" s="56">
        <v>1666.5</v>
      </c>
      <c r="AH109" s="56"/>
      <c r="AI109" s="56"/>
      <c r="AJ109" s="236">
        <f t="shared" ref="AJ109" si="300">AD109+AG109</f>
        <v>1666.5</v>
      </c>
      <c r="AK109" s="236">
        <f t="shared" ref="AK109" si="301">AE109+AH109</f>
        <v>0</v>
      </c>
      <c r="AL109" s="236">
        <f t="shared" ref="AL109" si="302">AF109+AI109</f>
        <v>0</v>
      </c>
    </row>
    <row r="110" spans="1:38" s="6" customFormat="1" ht="56.25" x14ac:dyDescent="0.25">
      <c r="A110" s="12">
        <v>911</v>
      </c>
      <c r="B110" s="72"/>
      <c r="C110" s="73"/>
      <c r="D110" s="232" t="s">
        <v>357</v>
      </c>
      <c r="E110" s="234" t="s">
        <v>358</v>
      </c>
      <c r="F110" s="235">
        <v>920.8</v>
      </c>
      <c r="G110" s="235">
        <v>920.8</v>
      </c>
      <c r="H110" s="235">
        <v>920.8</v>
      </c>
      <c r="I110" s="235"/>
      <c r="J110" s="235"/>
      <c r="K110" s="235"/>
      <c r="L110" s="236">
        <f t="shared" si="225"/>
        <v>920.8</v>
      </c>
      <c r="M110" s="236">
        <f t="shared" si="225"/>
        <v>920.8</v>
      </c>
      <c r="N110" s="236">
        <f t="shared" si="225"/>
        <v>920.8</v>
      </c>
      <c r="O110" s="236"/>
      <c r="P110" s="236"/>
      <c r="Q110" s="236"/>
      <c r="R110" s="236">
        <f t="shared" ref="R110:T112" si="303">L110+O110</f>
        <v>920.8</v>
      </c>
      <c r="S110" s="236">
        <f t="shared" si="303"/>
        <v>920.8</v>
      </c>
      <c r="T110" s="236">
        <f t="shared" si="303"/>
        <v>920.8</v>
      </c>
      <c r="U110" s="236"/>
      <c r="V110" s="236"/>
      <c r="W110" s="236"/>
      <c r="X110" s="236">
        <f t="shared" ref="X110:Z112" si="304">R110+U110</f>
        <v>920.8</v>
      </c>
      <c r="Y110" s="236">
        <f t="shared" si="304"/>
        <v>920.8</v>
      </c>
      <c r="Z110" s="236">
        <f t="shared" si="304"/>
        <v>920.8</v>
      </c>
      <c r="AA110" s="236"/>
      <c r="AB110" s="236"/>
      <c r="AC110" s="236"/>
      <c r="AD110" s="236">
        <f t="shared" ref="AD110:AD112" si="305">X110+AA110</f>
        <v>920.8</v>
      </c>
      <c r="AE110" s="236">
        <f t="shared" ref="AE110:AE112" si="306">Y110+AB110</f>
        <v>920.8</v>
      </c>
      <c r="AF110" s="236">
        <f t="shared" ref="AF110:AF112" si="307">Z110+AC110</f>
        <v>920.8</v>
      </c>
      <c r="AG110" s="236">
        <v>173.4</v>
      </c>
      <c r="AH110" s="236"/>
      <c r="AI110" s="236"/>
      <c r="AJ110" s="236">
        <f t="shared" ref="AJ110:AJ112" si="308">AD110+AG110</f>
        <v>1094.2</v>
      </c>
      <c r="AK110" s="236">
        <f t="shared" ref="AK110:AK112" si="309">AE110+AH110</f>
        <v>920.8</v>
      </c>
      <c r="AL110" s="236">
        <f t="shared" ref="AL110:AL112" si="310">AF110+AI110</f>
        <v>920.8</v>
      </c>
    </row>
    <row r="111" spans="1:38" s="6" customFormat="1" ht="63.75" hidden="1" customHeight="1" x14ac:dyDescent="0.25">
      <c r="A111" s="12">
        <v>900</v>
      </c>
      <c r="B111" s="12"/>
      <c r="C111" s="44"/>
      <c r="D111" s="238" t="s">
        <v>355</v>
      </c>
      <c r="E111" s="234" t="s">
        <v>370</v>
      </c>
      <c r="F111" s="235">
        <v>0</v>
      </c>
      <c r="G111" s="235">
        <v>0</v>
      </c>
      <c r="H111" s="235">
        <v>0</v>
      </c>
      <c r="I111" s="235"/>
      <c r="J111" s="235"/>
      <c r="K111" s="235"/>
      <c r="L111" s="235">
        <f t="shared" si="225"/>
        <v>0</v>
      </c>
      <c r="M111" s="235">
        <f t="shared" si="225"/>
        <v>0</v>
      </c>
      <c r="N111" s="235">
        <f t="shared" si="225"/>
        <v>0</v>
      </c>
      <c r="O111" s="235"/>
      <c r="P111" s="235"/>
      <c r="Q111" s="235"/>
      <c r="R111" s="235">
        <f t="shared" si="303"/>
        <v>0</v>
      </c>
      <c r="S111" s="235">
        <f t="shared" si="303"/>
        <v>0</v>
      </c>
      <c r="T111" s="235">
        <f t="shared" si="303"/>
        <v>0</v>
      </c>
      <c r="U111" s="235"/>
      <c r="V111" s="235"/>
      <c r="W111" s="235"/>
      <c r="X111" s="235">
        <f t="shared" si="304"/>
        <v>0</v>
      </c>
      <c r="Y111" s="235">
        <f t="shared" si="304"/>
        <v>0</v>
      </c>
      <c r="Z111" s="235">
        <f t="shared" si="304"/>
        <v>0</v>
      </c>
      <c r="AA111" s="236"/>
      <c r="AB111" s="235"/>
      <c r="AC111" s="235"/>
      <c r="AD111" s="236">
        <f t="shared" si="305"/>
        <v>0</v>
      </c>
      <c r="AE111" s="236">
        <f t="shared" si="306"/>
        <v>0</v>
      </c>
      <c r="AF111" s="236">
        <f t="shared" si="307"/>
        <v>0</v>
      </c>
      <c r="AG111" s="236"/>
      <c r="AH111" s="236"/>
      <c r="AI111" s="236"/>
      <c r="AJ111" s="236">
        <f t="shared" si="308"/>
        <v>0</v>
      </c>
      <c r="AK111" s="236">
        <f t="shared" si="309"/>
        <v>0</v>
      </c>
      <c r="AL111" s="236">
        <f t="shared" si="310"/>
        <v>0</v>
      </c>
    </row>
    <row r="112" spans="1:38" s="6" customFormat="1" ht="75" x14ac:dyDescent="0.25">
      <c r="A112" s="12">
        <v>911</v>
      </c>
      <c r="B112" s="72"/>
      <c r="C112" s="73"/>
      <c r="D112" s="232" t="s">
        <v>355</v>
      </c>
      <c r="E112" s="234" t="s">
        <v>370</v>
      </c>
      <c r="F112" s="235">
        <v>1073.2</v>
      </c>
      <c r="G112" s="235">
        <v>1073.2</v>
      </c>
      <c r="H112" s="235">
        <v>1073.2</v>
      </c>
      <c r="I112" s="235"/>
      <c r="J112" s="235"/>
      <c r="K112" s="235"/>
      <c r="L112" s="236">
        <f t="shared" si="225"/>
        <v>1073.2</v>
      </c>
      <c r="M112" s="236">
        <f t="shared" si="225"/>
        <v>1073.2</v>
      </c>
      <c r="N112" s="236">
        <f t="shared" si="225"/>
        <v>1073.2</v>
      </c>
      <c r="O112" s="236"/>
      <c r="P112" s="236"/>
      <c r="Q112" s="236"/>
      <c r="R112" s="236">
        <f t="shared" si="303"/>
        <v>1073.2</v>
      </c>
      <c r="S112" s="236">
        <f t="shared" si="303"/>
        <v>1073.2</v>
      </c>
      <c r="T112" s="236">
        <f t="shared" si="303"/>
        <v>1073.2</v>
      </c>
      <c r="U112" s="236"/>
      <c r="V112" s="236"/>
      <c r="W112" s="236"/>
      <c r="X112" s="236">
        <f t="shared" si="304"/>
        <v>1073.2</v>
      </c>
      <c r="Y112" s="236">
        <f t="shared" si="304"/>
        <v>1073.2</v>
      </c>
      <c r="Z112" s="236">
        <f t="shared" si="304"/>
        <v>1073.2</v>
      </c>
      <c r="AA112" s="236">
        <v>305.79999999999995</v>
      </c>
      <c r="AB112" s="236"/>
      <c r="AC112" s="236"/>
      <c r="AD112" s="236">
        <f t="shared" si="305"/>
        <v>1379</v>
      </c>
      <c r="AE112" s="236">
        <f t="shared" si="306"/>
        <v>1073.2</v>
      </c>
      <c r="AF112" s="236">
        <f t="shared" si="307"/>
        <v>1073.2</v>
      </c>
      <c r="AG112" s="236"/>
      <c r="AH112" s="236"/>
      <c r="AI112" s="236"/>
      <c r="AJ112" s="236">
        <f t="shared" si="308"/>
        <v>1379</v>
      </c>
      <c r="AK112" s="236">
        <f t="shared" si="309"/>
        <v>1073.2</v>
      </c>
      <c r="AL112" s="236">
        <f t="shared" si="310"/>
        <v>1073.2</v>
      </c>
    </row>
    <row r="113" spans="1:38" s="6" customFormat="1" ht="26.25" customHeight="1" x14ac:dyDescent="0.25">
      <c r="A113" s="12"/>
      <c r="B113" s="72"/>
      <c r="C113" s="73"/>
      <c r="D113" s="232" t="s">
        <v>60</v>
      </c>
      <c r="E113" s="237" t="s">
        <v>156</v>
      </c>
      <c r="F113" s="231">
        <f>F114+F117</f>
        <v>6505</v>
      </c>
      <c r="G113" s="231">
        <f>G114+G117</f>
        <v>6505</v>
      </c>
      <c r="H113" s="231">
        <f>H114+H117</f>
        <v>6505</v>
      </c>
      <c r="I113" s="231">
        <f t="shared" ref="I113:Z113" si="311">I114+I117</f>
        <v>0</v>
      </c>
      <c r="J113" s="231">
        <f t="shared" si="311"/>
        <v>0</v>
      </c>
      <c r="K113" s="231">
        <f t="shared" si="311"/>
        <v>0</v>
      </c>
      <c r="L113" s="56">
        <f t="shared" si="311"/>
        <v>6505</v>
      </c>
      <c r="M113" s="56">
        <f t="shared" si="311"/>
        <v>6505</v>
      </c>
      <c r="N113" s="56">
        <f t="shared" si="311"/>
        <v>6505</v>
      </c>
      <c r="O113" s="56">
        <f t="shared" si="311"/>
        <v>0</v>
      </c>
      <c r="P113" s="56">
        <f t="shared" si="311"/>
        <v>0</v>
      </c>
      <c r="Q113" s="56">
        <f t="shared" si="311"/>
        <v>0</v>
      </c>
      <c r="R113" s="56">
        <f t="shared" si="311"/>
        <v>6505</v>
      </c>
      <c r="S113" s="56">
        <f t="shared" si="311"/>
        <v>6505</v>
      </c>
      <c r="T113" s="56">
        <f t="shared" si="311"/>
        <v>6505</v>
      </c>
      <c r="U113" s="56">
        <f t="shared" si="311"/>
        <v>0</v>
      </c>
      <c r="V113" s="56">
        <f t="shared" si="311"/>
        <v>0</v>
      </c>
      <c r="W113" s="56">
        <f t="shared" si="311"/>
        <v>0</v>
      </c>
      <c r="X113" s="56">
        <f t="shared" si="311"/>
        <v>6505</v>
      </c>
      <c r="Y113" s="56">
        <f t="shared" si="311"/>
        <v>6505</v>
      </c>
      <c r="Z113" s="56">
        <f t="shared" si="311"/>
        <v>6505</v>
      </c>
      <c r="AA113" s="56">
        <f t="shared" ref="AA113:AF113" si="312">AA114+AA117</f>
        <v>-305.8</v>
      </c>
      <c r="AB113" s="56">
        <f t="shared" si="312"/>
        <v>0</v>
      </c>
      <c r="AC113" s="56">
        <f t="shared" si="312"/>
        <v>0</v>
      </c>
      <c r="AD113" s="56">
        <f t="shared" si="312"/>
        <v>6199.2</v>
      </c>
      <c r="AE113" s="56">
        <f t="shared" si="312"/>
        <v>6505</v>
      </c>
      <c r="AF113" s="56">
        <f t="shared" si="312"/>
        <v>6505</v>
      </c>
      <c r="AG113" s="56">
        <f t="shared" ref="AG113:AL113" si="313">AG114+AG117</f>
        <v>-1163.2</v>
      </c>
      <c r="AH113" s="56">
        <f t="shared" si="313"/>
        <v>0</v>
      </c>
      <c r="AI113" s="56">
        <f t="shared" si="313"/>
        <v>0</v>
      </c>
      <c r="AJ113" s="56">
        <f t="shared" si="313"/>
        <v>5036</v>
      </c>
      <c r="AK113" s="56">
        <f t="shared" si="313"/>
        <v>6505</v>
      </c>
      <c r="AL113" s="56">
        <f t="shared" si="313"/>
        <v>6505</v>
      </c>
    </row>
    <row r="114" spans="1:38" s="6" customFormat="1" ht="55.5" customHeight="1" x14ac:dyDescent="0.25">
      <c r="A114" s="19"/>
      <c r="B114" s="99"/>
      <c r="C114" s="100"/>
      <c r="D114" s="232" t="s">
        <v>61</v>
      </c>
      <c r="E114" s="250" t="s">
        <v>157</v>
      </c>
      <c r="F114" s="235">
        <f t="shared" ref="F114:Z114" si="314">F115+F116</f>
        <v>2509</v>
      </c>
      <c r="G114" s="235">
        <f t="shared" si="314"/>
        <v>2509</v>
      </c>
      <c r="H114" s="235">
        <f t="shared" si="314"/>
        <v>2509</v>
      </c>
      <c r="I114" s="235">
        <f t="shared" si="314"/>
        <v>0</v>
      </c>
      <c r="J114" s="235">
        <f t="shared" si="314"/>
        <v>0</v>
      </c>
      <c r="K114" s="235">
        <f t="shared" si="314"/>
        <v>0</v>
      </c>
      <c r="L114" s="236">
        <f t="shared" si="314"/>
        <v>2509</v>
      </c>
      <c r="M114" s="236">
        <f t="shared" si="314"/>
        <v>2509</v>
      </c>
      <c r="N114" s="236">
        <f t="shared" si="314"/>
        <v>2509</v>
      </c>
      <c r="O114" s="236">
        <f t="shared" si="314"/>
        <v>0</v>
      </c>
      <c r="P114" s="236">
        <f t="shared" si="314"/>
        <v>0</v>
      </c>
      <c r="Q114" s="236">
        <f t="shared" si="314"/>
        <v>0</v>
      </c>
      <c r="R114" s="236">
        <f t="shared" si="314"/>
        <v>2509</v>
      </c>
      <c r="S114" s="236">
        <f t="shared" si="314"/>
        <v>2509</v>
      </c>
      <c r="T114" s="236">
        <f t="shared" si="314"/>
        <v>2509</v>
      </c>
      <c r="U114" s="236">
        <f t="shared" si="314"/>
        <v>0</v>
      </c>
      <c r="V114" s="236">
        <f t="shared" si="314"/>
        <v>0</v>
      </c>
      <c r="W114" s="236">
        <f t="shared" si="314"/>
        <v>0</v>
      </c>
      <c r="X114" s="236">
        <f t="shared" si="314"/>
        <v>2509</v>
      </c>
      <c r="Y114" s="236">
        <f t="shared" si="314"/>
        <v>2509</v>
      </c>
      <c r="Z114" s="236">
        <f t="shared" si="314"/>
        <v>2509</v>
      </c>
      <c r="AA114" s="236">
        <f t="shared" ref="AA114:AF114" si="315">AA115+AA116</f>
        <v>0</v>
      </c>
      <c r="AB114" s="236">
        <f t="shared" si="315"/>
        <v>0</v>
      </c>
      <c r="AC114" s="236">
        <f t="shared" si="315"/>
        <v>0</v>
      </c>
      <c r="AD114" s="236">
        <f t="shared" si="315"/>
        <v>2509</v>
      </c>
      <c r="AE114" s="236">
        <f t="shared" si="315"/>
        <v>2509</v>
      </c>
      <c r="AF114" s="236">
        <f t="shared" si="315"/>
        <v>2509</v>
      </c>
      <c r="AG114" s="236">
        <f t="shared" ref="AG114:AL114" si="316">AG115+AG116</f>
        <v>0</v>
      </c>
      <c r="AH114" s="236">
        <f t="shared" si="316"/>
        <v>0</v>
      </c>
      <c r="AI114" s="236">
        <f t="shared" si="316"/>
        <v>0</v>
      </c>
      <c r="AJ114" s="236">
        <f t="shared" si="316"/>
        <v>2509</v>
      </c>
      <c r="AK114" s="236">
        <f t="shared" si="316"/>
        <v>2509</v>
      </c>
      <c r="AL114" s="236">
        <f t="shared" si="316"/>
        <v>2509</v>
      </c>
    </row>
    <row r="115" spans="1:38" s="6" customFormat="1" ht="55.5" customHeight="1" x14ac:dyDescent="0.25">
      <c r="A115" s="19">
        <v>900</v>
      </c>
      <c r="B115" s="99"/>
      <c r="C115" s="100"/>
      <c r="D115" s="232" t="s">
        <v>61</v>
      </c>
      <c r="E115" s="255" t="s">
        <v>157</v>
      </c>
      <c r="F115" s="235">
        <v>2151</v>
      </c>
      <c r="G115" s="235">
        <v>2151</v>
      </c>
      <c r="H115" s="235">
        <v>2151</v>
      </c>
      <c r="I115" s="235"/>
      <c r="J115" s="235"/>
      <c r="K115" s="235"/>
      <c r="L115" s="251">
        <f t="shared" si="225"/>
        <v>2151</v>
      </c>
      <c r="M115" s="251">
        <f t="shared" si="225"/>
        <v>2151</v>
      </c>
      <c r="N115" s="251">
        <f t="shared" si="225"/>
        <v>2151</v>
      </c>
      <c r="O115" s="251"/>
      <c r="P115" s="251"/>
      <c r="Q115" s="251"/>
      <c r="R115" s="251">
        <f t="shared" ref="R115:T116" si="317">L115+O115</f>
        <v>2151</v>
      </c>
      <c r="S115" s="251">
        <f t="shared" si="317"/>
        <v>2151</v>
      </c>
      <c r="T115" s="251">
        <f t="shared" si="317"/>
        <v>2151</v>
      </c>
      <c r="U115" s="251"/>
      <c r="V115" s="251"/>
      <c r="W115" s="251"/>
      <c r="X115" s="236">
        <f t="shared" ref="X115:Z116" si="318">R115+U115</f>
        <v>2151</v>
      </c>
      <c r="Y115" s="236">
        <f t="shared" si="318"/>
        <v>2151</v>
      </c>
      <c r="Z115" s="236">
        <f t="shared" si="318"/>
        <v>2151</v>
      </c>
      <c r="AA115" s="236"/>
      <c r="AB115" s="236"/>
      <c r="AC115" s="236"/>
      <c r="AD115" s="236">
        <f t="shared" ref="AD115:AD116" si="319">X115+AA115</f>
        <v>2151</v>
      </c>
      <c r="AE115" s="236">
        <f t="shared" ref="AE115:AE116" si="320">Y115+AB115</f>
        <v>2151</v>
      </c>
      <c r="AF115" s="236">
        <f t="shared" ref="AF115:AF116" si="321">Z115+AC115</f>
        <v>2151</v>
      </c>
      <c r="AG115" s="236"/>
      <c r="AH115" s="236"/>
      <c r="AI115" s="236"/>
      <c r="AJ115" s="236">
        <f t="shared" ref="AJ115:AJ116" si="322">AD115+AG115</f>
        <v>2151</v>
      </c>
      <c r="AK115" s="236">
        <f t="shared" ref="AK115:AK116" si="323">AE115+AH115</f>
        <v>2151</v>
      </c>
      <c r="AL115" s="236">
        <f t="shared" ref="AL115:AL116" si="324">AF115+AI115</f>
        <v>2151</v>
      </c>
    </row>
    <row r="116" spans="1:38" s="6" customFormat="1" ht="65.25" customHeight="1" x14ac:dyDescent="0.25">
      <c r="A116" s="19">
        <v>905</v>
      </c>
      <c r="B116" s="99"/>
      <c r="C116" s="100"/>
      <c r="D116" s="232" t="s">
        <v>61</v>
      </c>
      <c r="E116" s="255" t="s">
        <v>157</v>
      </c>
      <c r="F116" s="235">
        <v>358</v>
      </c>
      <c r="G116" s="235">
        <v>358</v>
      </c>
      <c r="H116" s="235">
        <v>358</v>
      </c>
      <c r="I116" s="235"/>
      <c r="J116" s="235"/>
      <c r="K116" s="235"/>
      <c r="L116" s="251">
        <f t="shared" si="225"/>
        <v>358</v>
      </c>
      <c r="M116" s="251">
        <f t="shared" si="225"/>
        <v>358</v>
      </c>
      <c r="N116" s="251">
        <f t="shared" si="225"/>
        <v>358</v>
      </c>
      <c r="O116" s="251"/>
      <c r="P116" s="251"/>
      <c r="Q116" s="251"/>
      <c r="R116" s="251">
        <f t="shared" si="317"/>
        <v>358</v>
      </c>
      <c r="S116" s="251">
        <f t="shared" si="317"/>
        <v>358</v>
      </c>
      <c r="T116" s="251">
        <f t="shared" si="317"/>
        <v>358</v>
      </c>
      <c r="U116" s="251"/>
      <c r="V116" s="251"/>
      <c r="W116" s="251"/>
      <c r="X116" s="236">
        <f t="shared" si="318"/>
        <v>358</v>
      </c>
      <c r="Y116" s="236">
        <f t="shared" si="318"/>
        <v>358</v>
      </c>
      <c r="Z116" s="236">
        <f t="shared" si="318"/>
        <v>358</v>
      </c>
      <c r="AA116" s="236"/>
      <c r="AB116" s="236"/>
      <c r="AC116" s="236"/>
      <c r="AD116" s="236">
        <f t="shared" si="319"/>
        <v>358</v>
      </c>
      <c r="AE116" s="236">
        <f t="shared" si="320"/>
        <v>358</v>
      </c>
      <c r="AF116" s="236">
        <f t="shared" si="321"/>
        <v>358</v>
      </c>
      <c r="AG116" s="236"/>
      <c r="AH116" s="236"/>
      <c r="AI116" s="236"/>
      <c r="AJ116" s="236">
        <f t="shared" si="322"/>
        <v>358</v>
      </c>
      <c r="AK116" s="236">
        <f t="shared" si="323"/>
        <v>358</v>
      </c>
      <c r="AL116" s="236">
        <f t="shared" si="324"/>
        <v>358</v>
      </c>
    </row>
    <row r="117" spans="1:38" s="6" customFormat="1" ht="39" customHeight="1" x14ac:dyDescent="0.25">
      <c r="A117" s="19"/>
      <c r="B117" s="99"/>
      <c r="C117" s="100"/>
      <c r="D117" s="252" t="s">
        <v>62</v>
      </c>
      <c r="E117" s="253" t="s">
        <v>158</v>
      </c>
      <c r="F117" s="235">
        <f>F118+F119+F120</f>
        <v>3996</v>
      </c>
      <c r="G117" s="235">
        <f>G118+G119+G120</f>
        <v>3996</v>
      </c>
      <c r="H117" s="235">
        <f>H118+H119+H120</f>
        <v>3996</v>
      </c>
      <c r="I117" s="235">
        <f t="shared" ref="I117:Z117" si="325">I118+I119+I120</f>
        <v>0</v>
      </c>
      <c r="J117" s="235">
        <f t="shared" si="325"/>
        <v>0</v>
      </c>
      <c r="K117" s="235">
        <f t="shared" si="325"/>
        <v>0</v>
      </c>
      <c r="L117" s="236">
        <f t="shared" si="325"/>
        <v>3996</v>
      </c>
      <c r="M117" s="236">
        <f t="shared" si="325"/>
        <v>3996</v>
      </c>
      <c r="N117" s="236">
        <f t="shared" si="325"/>
        <v>3996</v>
      </c>
      <c r="O117" s="236">
        <f t="shared" si="325"/>
        <v>0</v>
      </c>
      <c r="P117" s="236">
        <f t="shared" si="325"/>
        <v>0</v>
      </c>
      <c r="Q117" s="236">
        <f t="shared" si="325"/>
        <v>0</v>
      </c>
      <c r="R117" s="236">
        <f t="shared" si="325"/>
        <v>3996</v>
      </c>
      <c r="S117" s="236">
        <f t="shared" si="325"/>
        <v>3996</v>
      </c>
      <c r="T117" s="236">
        <f t="shared" si="325"/>
        <v>3996</v>
      </c>
      <c r="U117" s="236">
        <f t="shared" si="325"/>
        <v>0</v>
      </c>
      <c r="V117" s="236">
        <f t="shared" si="325"/>
        <v>0</v>
      </c>
      <c r="W117" s="236">
        <f t="shared" si="325"/>
        <v>0</v>
      </c>
      <c r="X117" s="236">
        <f t="shared" si="325"/>
        <v>3996</v>
      </c>
      <c r="Y117" s="236">
        <f t="shared" si="325"/>
        <v>3996</v>
      </c>
      <c r="Z117" s="236">
        <f t="shared" si="325"/>
        <v>3996</v>
      </c>
      <c r="AA117" s="236">
        <f t="shared" ref="AA117:AF117" si="326">AA118+AA119+AA120</f>
        <v>-305.8</v>
      </c>
      <c r="AB117" s="236">
        <f t="shared" si="326"/>
        <v>0</v>
      </c>
      <c r="AC117" s="236">
        <f t="shared" si="326"/>
        <v>0</v>
      </c>
      <c r="AD117" s="236">
        <f t="shared" si="326"/>
        <v>3690.2</v>
      </c>
      <c r="AE117" s="236">
        <f t="shared" si="326"/>
        <v>3996</v>
      </c>
      <c r="AF117" s="236">
        <f t="shared" si="326"/>
        <v>3996</v>
      </c>
      <c r="AG117" s="236">
        <f t="shared" ref="AG117:AL117" si="327">AG118+AG119+AG120</f>
        <v>-1163.2</v>
      </c>
      <c r="AH117" s="236">
        <f t="shared" si="327"/>
        <v>0</v>
      </c>
      <c r="AI117" s="236">
        <f t="shared" si="327"/>
        <v>0</v>
      </c>
      <c r="AJ117" s="236">
        <f t="shared" si="327"/>
        <v>2527</v>
      </c>
      <c r="AK117" s="236">
        <f t="shared" si="327"/>
        <v>3996</v>
      </c>
      <c r="AL117" s="236">
        <f t="shared" si="327"/>
        <v>3996</v>
      </c>
    </row>
    <row r="118" spans="1:38" s="101" customFormat="1" ht="56.25" customHeight="1" x14ac:dyDescent="0.25">
      <c r="A118" s="19">
        <v>911</v>
      </c>
      <c r="B118" s="99"/>
      <c r="C118" s="100"/>
      <c r="D118" s="252" t="s">
        <v>356</v>
      </c>
      <c r="E118" s="254" t="s">
        <v>359</v>
      </c>
      <c r="F118" s="235">
        <v>3996</v>
      </c>
      <c r="G118" s="235">
        <v>3996</v>
      </c>
      <c r="H118" s="235">
        <v>3996</v>
      </c>
      <c r="I118" s="235"/>
      <c r="J118" s="235"/>
      <c r="K118" s="235"/>
      <c r="L118" s="236">
        <f t="shared" si="225"/>
        <v>3996</v>
      </c>
      <c r="M118" s="236">
        <f t="shared" si="225"/>
        <v>3996</v>
      </c>
      <c r="N118" s="236">
        <f t="shared" si="225"/>
        <v>3996</v>
      </c>
      <c r="O118" s="236"/>
      <c r="P118" s="236"/>
      <c r="Q118" s="236"/>
      <c r="R118" s="236">
        <f t="shared" ref="R118:T120" si="328">L118+O118</f>
        <v>3996</v>
      </c>
      <c r="S118" s="236">
        <f t="shared" si="328"/>
        <v>3996</v>
      </c>
      <c r="T118" s="236">
        <f t="shared" si="328"/>
        <v>3996</v>
      </c>
      <c r="U118" s="236"/>
      <c r="V118" s="236"/>
      <c r="W118" s="236"/>
      <c r="X118" s="236">
        <f t="shared" ref="X118:Z120" si="329">R118+U118</f>
        <v>3996</v>
      </c>
      <c r="Y118" s="236">
        <f t="shared" si="329"/>
        <v>3996</v>
      </c>
      <c r="Z118" s="236">
        <f t="shared" si="329"/>
        <v>3996</v>
      </c>
      <c r="AA118" s="236">
        <v>-305.8</v>
      </c>
      <c r="AB118" s="236"/>
      <c r="AC118" s="236"/>
      <c r="AD118" s="236">
        <f t="shared" ref="AD118:AD120" si="330">X118+AA118</f>
        <v>3690.2</v>
      </c>
      <c r="AE118" s="236">
        <f t="shared" ref="AE118:AE120" si="331">Y118+AB118</f>
        <v>3996</v>
      </c>
      <c r="AF118" s="236">
        <f t="shared" ref="AF118:AF120" si="332">Z118+AC118</f>
        <v>3996</v>
      </c>
      <c r="AG118" s="236">
        <v>-1163.2</v>
      </c>
      <c r="AH118" s="236"/>
      <c r="AI118" s="236"/>
      <c r="AJ118" s="236">
        <f t="shared" ref="AJ118:AJ120" si="333">AD118+AG118</f>
        <v>2527</v>
      </c>
      <c r="AK118" s="236">
        <f t="shared" ref="AK118:AK120" si="334">AE118+AH118</f>
        <v>3996</v>
      </c>
      <c r="AL118" s="236">
        <f t="shared" ref="AL118:AL120" si="335">AF118+AI118</f>
        <v>3996</v>
      </c>
    </row>
    <row r="119" spans="1:38" s="101" customFormat="1" ht="41.25" hidden="1" customHeight="1" x14ac:dyDescent="0.25">
      <c r="A119" s="19">
        <v>900</v>
      </c>
      <c r="B119" s="19"/>
      <c r="C119" s="102"/>
      <c r="D119" s="103" t="s">
        <v>410</v>
      </c>
      <c r="E119" s="104" t="s">
        <v>428</v>
      </c>
      <c r="F119" s="86">
        <v>0</v>
      </c>
      <c r="G119" s="86">
        <v>0</v>
      </c>
      <c r="H119" s="86">
        <v>0</v>
      </c>
      <c r="I119" s="86"/>
      <c r="J119" s="86"/>
      <c r="K119" s="86"/>
      <c r="L119" s="86">
        <f t="shared" si="225"/>
        <v>0</v>
      </c>
      <c r="M119" s="86">
        <f t="shared" si="225"/>
        <v>0</v>
      </c>
      <c r="N119" s="86">
        <f t="shared" si="225"/>
        <v>0</v>
      </c>
      <c r="O119" s="86"/>
      <c r="P119" s="86"/>
      <c r="Q119" s="86"/>
      <c r="R119" s="86">
        <f t="shared" si="328"/>
        <v>0</v>
      </c>
      <c r="S119" s="86">
        <f t="shared" si="328"/>
        <v>0</v>
      </c>
      <c r="T119" s="86">
        <f t="shared" si="328"/>
        <v>0</v>
      </c>
      <c r="U119" s="86"/>
      <c r="V119" s="86"/>
      <c r="W119" s="86"/>
      <c r="X119" s="86">
        <f t="shared" si="329"/>
        <v>0</v>
      </c>
      <c r="Y119" s="86">
        <f t="shared" si="329"/>
        <v>0</v>
      </c>
      <c r="Z119" s="86">
        <f t="shared" si="329"/>
        <v>0</v>
      </c>
      <c r="AA119" s="59"/>
      <c r="AB119" s="86"/>
      <c r="AC119" s="86"/>
      <c r="AD119" s="59">
        <f t="shared" si="330"/>
        <v>0</v>
      </c>
      <c r="AE119" s="59">
        <f t="shared" si="331"/>
        <v>0</v>
      </c>
      <c r="AF119" s="59">
        <f t="shared" si="332"/>
        <v>0</v>
      </c>
      <c r="AG119" s="59"/>
      <c r="AH119" s="59"/>
      <c r="AI119" s="59"/>
      <c r="AJ119" s="59">
        <f t="shared" si="333"/>
        <v>0</v>
      </c>
      <c r="AK119" s="59">
        <f t="shared" si="334"/>
        <v>0</v>
      </c>
      <c r="AL119" s="59">
        <f t="shared" si="335"/>
        <v>0</v>
      </c>
    </row>
    <row r="120" spans="1:38" s="101" customFormat="1" ht="39" hidden="1" customHeight="1" x14ac:dyDescent="0.25">
      <c r="A120" s="19">
        <v>905</v>
      </c>
      <c r="B120" s="19"/>
      <c r="C120" s="102"/>
      <c r="D120" s="103" t="s">
        <v>410</v>
      </c>
      <c r="E120" s="104" t="s">
        <v>428</v>
      </c>
      <c r="F120" s="86">
        <v>0</v>
      </c>
      <c r="G120" s="86">
        <v>0</v>
      </c>
      <c r="H120" s="86">
        <v>0</v>
      </c>
      <c r="I120" s="86"/>
      <c r="J120" s="86"/>
      <c r="K120" s="86"/>
      <c r="L120" s="86">
        <f t="shared" si="225"/>
        <v>0</v>
      </c>
      <c r="M120" s="86">
        <f t="shared" si="225"/>
        <v>0</v>
      </c>
      <c r="N120" s="86">
        <f t="shared" si="225"/>
        <v>0</v>
      </c>
      <c r="O120" s="86"/>
      <c r="P120" s="86"/>
      <c r="Q120" s="86"/>
      <c r="R120" s="86">
        <f t="shared" si="328"/>
        <v>0</v>
      </c>
      <c r="S120" s="86">
        <f t="shared" si="328"/>
        <v>0</v>
      </c>
      <c r="T120" s="86">
        <f t="shared" si="328"/>
        <v>0</v>
      </c>
      <c r="U120" s="86"/>
      <c r="V120" s="86"/>
      <c r="W120" s="86"/>
      <c r="X120" s="86">
        <f t="shared" si="329"/>
        <v>0</v>
      </c>
      <c r="Y120" s="86">
        <f t="shared" si="329"/>
        <v>0</v>
      </c>
      <c r="Z120" s="86">
        <f t="shared" si="329"/>
        <v>0</v>
      </c>
      <c r="AA120" s="59"/>
      <c r="AB120" s="86"/>
      <c r="AC120" s="86"/>
      <c r="AD120" s="59">
        <f t="shared" si="330"/>
        <v>0</v>
      </c>
      <c r="AE120" s="59">
        <f t="shared" si="331"/>
        <v>0</v>
      </c>
      <c r="AF120" s="59">
        <f t="shared" si="332"/>
        <v>0</v>
      </c>
      <c r="AG120" s="59"/>
      <c r="AH120" s="59"/>
      <c r="AI120" s="59"/>
      <c r="AJ120" s="59">
        <f t="shared" si="333"/>
        <v>0</v>
      </c>
      <c r="AK120" s="59">
        <f t="shared" si="334"/>
        <v>0</v>
      </c>
      <c r="AL120" s="59">
        <f t="shared" si="335"/>
        <v>0</v>
      </c>
    </row>
    <row r="121" spans="1:38" s="7" customFormat="1" ht="34.5" customHeight="1" x14ac:dyDescent="0.25">
      <c r="A121" s="12"/>
      <c r="B121" s="72"/>
      <c r="C121" s="73"/>
      <c r="D121" s="228" t="s">
        <v>63</v>
      </c>
      <c r="E121" s="82" t="s">
        <v>159</v>
      </c>
      <c r="F121" s="227">
        <f t="shared" ref="F121:Z121" si="336">F122+F126+F131+F132</f>
        <v>5872</v>
      </c>
      <c r="G121" s="227">
        <f t="shared" si="336"/>
        <v>5295</v>
      </c>
      <c r="H121" s="227">
        <f t="shared" si="336"/>
        <v>5272</v>
      </c>
      <c r="I121" s="227">
        <f t="shared" si="336"/>
        <v>0</v>
      </c>
      <c r="J121" s="227">
        <f t="shared" si="336"/>
        <v>0</v>
      </c>
      <c r="K121" s="227">
        <f t="shared" si="336"/>
        <v>0</v>
      </c>
      <c r="L121" s="79">
        <f t="shared" si="336"/>
        <v>5872</v>
      </c>
      <c r="M121" s="79">
        <f t="shared" si="336"/>
        <v>5295</v>
      </c>
      <c r="N121" s="79">
        <f t="shared" si="336"/>
        <v>5272</v>
      </c>
      <c r="O121" s="79">
        <f t="shared" si="336"/>
        <v>0</v>
      </c>
      <c r="P121" s="79">
        <f t="shared" si="336"/>
        <v>0</v>
      </c>
      <c r="Q121" s="79">
        <f t="shared" si="336"/>
        <v>0</v>
      </c>
      <c r="R121" s="79">
        <f t="shared" si="336"/>
        <v>5872</v>
      </c>
      <c r="S121" s="79">
        <f t="shared" si="336"/>
        <v>5295</v>
      </c>
      <c r="T121" s="79">
        <f t="shared" si="336"/>
        <v>5272</v>
      </c>
      <c r="U121" s="79">
        <f t="shared" si="336"/>
        <v>0</v>
      </c>
      <c r="V121" s="79">
        <f t="shared" si="336"/>
        <v>0</v>
      </c>
      <c r="W121" s="79">
        <f t="shared" si="336"/>
        <v>0</v>
      </c>
      <c r="X121" s="79">
        <f t="shared" si="336"/>
        <v>5872</v>
      </c>
      <c r="Y121" s="79">
        <f t="shared" si="336"/>
        <v>5295</v>
      </c>
      <c r="Z121" s="79">
        <f t="shared" si="336"/>
        <v>5272</v>
      </c>
      <c r="AA121" s="79">
        <f t="shared" ref="AA121:AF121" si="337">AA122+AA126+AA131+AA132</f>
        <v>6992</v>
      </c>
      <c r="AB121" s="79">
        <f t="shared" si="337"/>
        <v>0</v>
      </c>
      <c r="AC121" s="79">
        <f t="shared" si="337"/>
        <v>0</v>
      </c>
      <c r="AD121" s="79">
        <f t="shared" si="337"/>
        <v>12864</v>
      </c>
      <c r="AE121" s="79">
        <f t="shared" si="337"/>
        <v>5295</v>
      </c>
      <c r="AF121" s="79">
        <f t="shared" si="337"/>
        <v>5272</v>
      </c>
      <c r="AG121" s="79">
        <f t="shared" ref="AG121:AL121" si="338">AG122+AG126+AG131+AG132</f>
        <v>0</v>
      </c>
      <c r="AH121" s="79">
        <f t="shared" si="338"/>
        <v>0</v>
      </c>
      <c r="AI121" s="79">
        <f t="shared" si="338"/>
        <v>0</v>
      </c>
      <c r="AJ121" s="79">
        <f t="shared" si="338"/>
        <v>12864</v>
      </c>
      <c r="AK121" s="79">
        <f t="shared" si="338"/>
        <v>5295</v>
      </c>
      <c r="AL121" s="79">
        <f t="shared" si="338"/>
        <v>5272</v>
      </c>
    </row>
    <row r="122" spans="1:38" s="7" customFormat="1" ht="23.25" customHeight="1" x14ac:dyDescent="0.25">
      <c r="A122" s="12"/>
      <c r="B122" s="72"/>
      <c r="C122" s="73"/>
      <c r="D122" s="228" t="s">
        <v>64</v>
      </c>
      <c r="E122" s="237" t="s">
        <v>160</v>
      </c>
      <c r="F122" s="231">
        <f t="shared" ref="F122:AL122" si="339">F123</f>
        <v>441</v>
      </c>
      <c r="G122" s="231">
        <f t="shared" si="339"/>
        <v>364</v>
      </c>
      <c r="H122" s="231">
        <f t="shared" si="339"/>
        <v>341</v>
      </c>
      <c r="I122" s="231">
        <f t="shared" si="339"/>
        <v>0</v>
      </c>
      <c r="J122" s="231">
        <f t="shared" si="339"/>
        <v>0</v>
      </c>
      <c r="K122" s="231">
        <f t="shared" si="339"/>
        <v>0</v>
      </c>
      <c r="L122" s="56">
        <f t="shared" si="339"/>
        <v>441</v>
      </c>
      <c r="M122" s="56">
        <f t="shared" si="339"/>
        <v>364</v>
      </c>
      <c r="N122" s="56">
        <f t="shared" si="339"/>
        <v>341</v>
      </c>
      <c r="O122" s="56">
        <f t="shared" si="339"/>
        <v>0</v>
      </c>
      <c r="P122" s="56">
        <f t="shared" si="339"/>
        <v>0</v>
      </c>
      <c r="Q122" s="56">
        <f t="shared" si="339"/>
        <v>0</v>
      </c>
      <c r="R122" s="56">
        <f t="shared" si="339"/>
        <v>441</v>
      </c>
      <c r="S122" s="56">
        <f t="shared" si="339"/>
        <v>364</v>
      </c>
      <c r="T122" s="56">
        <f t="shared" si="339"/>
        <v>341</v>
      </c>
      <c r="U122" s="56">
        <f t="shared" si="339"/>
        <v>0</v>
      </c>
      <c r="V122" s="56">
        <f t="shared" si="339"/>
        <v>0</v>
      </c>
      <c r="W122" s="56">
        <f t="shared" si="339"/>
        <v>0</v>
      </c>
      <c r="X122" s="56">
        <f t="shared" si="339"/>
        <v>441</v>
      </c>
      <c r="Y122" s="56">
        <f t="shared" si="339"/>
        <v>364</v>
      </c>
      <c r="Z122" s="56">
        <f t="shared" si="339"/>
        <v>341</v>
      </c>
      <c r="AA122" s="56">
        <f t="shared" si="339"/>
        <v>0</v>
      </c>
      <c r="AB122" s="56">
        <f t="shared" si="339"/>
        <v>0</v>
      </c>
      <c r="AC122" s="56">
        <f t="shared" si="339"/>
        <v>0</v>
      </c>
      <c r="AD122" s="56">
        <f t="shared" si="339"/>
        <v>441</v>
      </c>
      <c r="AE122" s="56">
        <f t="shared" si="339"/>
        <v>364</v>
      </c>
      <c r="AF122" s="56">
        <f t="shared" si="339"/>
        <v>341</v>
      </c>
      <c r="AG122" s="56">
        <f t="shared" si="339"/>
        <v>0</v>
      </c>
      <c r="AH122" s="56">
        <f t="shared" si="339"/>
        <v>0</v>
      </c>
      <c r="AI122" s="56">
        <f t="shared" si="339"/>
        <v>0</v>
      </c>
      <c r="AJ122" s="56">
        <f t="shared" si="339"/>
        <v>441</v>
      </c>
      <c r="AK122" s="56">
        <f t="shared" si="339"/>
        <v>364</v>
      </c>
      <c r="AL122" s="56">
        <f t="shared" si="339"/>
        <v>341</v>
      </c>
    </row>
    <row r="123" spans="1:38" s="6" customFormat="1" ht="42" customHeight="1" x14ac:dyDescent="0.25">
      <c r="A123" s="12"/>
      <c r="B123" s="72"/>
      <c r="C123" s="73"/>
      <c r="D123" s="232" t="s">
        <v>65</v>
      </c>
      <c r="E123" s="237" t="s">
        <v>161</v>
      </c>
      <c r="F123" s="235">
        <f t="shared" ref="F123:Z123" si="340">F124+F125</f>
        <v>441</v>
      </c>
      <c r="G123" s="235">
        <f t="shared" si="340"/>
        <v>364</v>
      </c>
      <c r="H123" s="235">
        <f t="shared" si="340"/>
        <v>341</v>
      </c>
      <c r="I123" s="235">
        <f t="shared" si="340"/>
        <v>0</v>
      </c>
      <c r="J123" s="235">
        <f t="shared" si="340"/>
        <v>0</v>
      </c>
      <c r="K123" s="235">
        <f t="shared" si="340"/>
        <v>0</v>
      </c>
      <c r="L123" s="236">
        <f t="shared" si="340"/>
        <v>441</v>
      </c>
      <c r="M123" s="236">
        <f t="shared" si="340"/>
        <v>364</v>
      </c>
      <c r="N123" s="236">
        <f t="shared" si="340"/>
        <v>341</v>
      </c>
      <c r="O123" s="236">
        <f t="shared" si="340"/>
        <v>0</v>
      </c>
      <c r="P123" s="236">
        <f t="shared" si="340"/>
        <v>0</v>
      </c>
      <c r="Q123" s="236">
        <f t="shared" si="340"/>
        <v>0</v>
      </c>
      <c r="R123" s="236">
        <f t="shared" si="340"/>
        <v>441</v>
      </c>
      <c r="S123" s="236">
        <f t="shared" si="340"/>
        <v>364</v>
      </c>
      <c r="T123" s="236">
        <f t="shared" si="340"/>
        <v>341</v>
      </c>
      <c r="U123" s="236">
        <f t="shared" si="340"/>
        <v>0</v>
      </c>
      <c r="V123" s="236">
        <f t="shared" si="340"/>
        <v>0</v>
      </c>
      <c r="W123" s="236">
        <f t="shared" si="340"/>
        <v>0</v>
      </c>
      <c r="X123" s="236">
        <f t="shared" si="340"/>
        <v>441</v>
      </c>
      <c r="Y123" s="236">
        <f t="shared" si="340"/>
        <v>364</v>
      </c>
      <c r="Z123" s="236">
        <f t="shared" si="340"/>
        <v>341</v>
      </c>
      <c r="AA123" s="236">
        <f t="shared" ref="AA123:AF123" si="341">AA124+AA125</f>
        <v>0</v>
      </c>
      <c r="AB123" s="236">
        <f t="shared" si="341"/>
        <v>0</v>
      </c>
      <c r="AC123" s="236">
        <f t="shared" si="341"/>
        <v>0</v>
      </c>
      <c r="AD123" s="236">
        <f t="shared" si="341"/>
        <v>441</v>
      </c>
      <c r="AE123" s="236">
        <f t="shared" si="341"/>
        <v>364</v>
      </c>
      <c r="AF123" s="236">
        <f t="shared" si="341"/>
        <v>341</v>
      </c>
      <c r="AG123" s="236">
        <f t="shared" ref="AG123:AL123" si="342">AG124+AG125</f>
        <v>0</v>
      </c>
      <c r="AH123" s="236">
        <f t="shared" si="342"/>
        <v>0</v>
      </c>
      <c r="AI123" s="236">
        <f t="shared" si="342"/>
        <v>0</v>
      </c>
      <c r="AJ123" s="236">
        <f t="shared" si="342"/>
        <v>441</v>
      </c>
      <c r="AK123" s="236">
        <f t="shared" si="342"/>
        <v>364</v>
      </c>
      <c r="AL123" s="236">
        <f t="shared" si="342"/>
        <v>341</v>
      </c>
    </row>
    <row r="124" spans="1:38" s="6" customFormat="1" ht="56.25" x14ac:dyDescent="0.25">
      <c r="A124" s="12">
        <v>900</v>
      </c>
      <c r="B124" s="72"/>
      <c r="C124" s="73"/>
      <c r="D124" s="232" t="s">
        <v>364</v>
      </c>
      <c r="E124" s="234" t="s">
        <v>366</v>
      </c>
      <c r="F124" s="235">
        <v>431</v>
      </c>
      <c r="G124" s="235">
        <v>357</v>
      </c>
      <c r="H124" s="235">
        <v>336</v>
      </c>
      <c r="I124" s="235"/>
      <c r="J124" s="235"/>
      <c r="K124" s="235"/>
      <c r="L124" s="236">
        <f t="shared" si="225"/>
        <v>431</v>
      </c>
      <c r="M124" s="236">
        <f t="shared" si="225"/>
        <v>357</v>
      </c>
      <c r="N124" s="236">
        <f t="shared" si="225"/>
        <v>336</v>
      </c>
      <c r="O124" s="236"/>
      <c r="P124" s="236"/>
      <c r="Q124" s="236"/>
      <c r="R124" s="236">
        <f t="shared" ref="R124:T125" si="343">L124+O124</f>
        <v>431</v>
      </c>
      <c r="S124" s="236">
        <f t="shared" si="343"/>
        <v>357</v>
      </c>
      <c r="T124" s="236">
        <f t="shared" si="343"/>
        <v>336</v>
      </c>
      <c r="U124" s="236"/>
      <c r="V124" s="236"/>
      <c r="W124" s="236"/>
      <c r="X124" s="236">
        <f t="shared" ref="X124:Z125" si="344">R124+U124</f>
        <v>431</v>
      </c>
      <c r="Y124" s="236">
        <f t="shared" si="344"/>
        <v>357</v>
      </c>
      <c r="Z124" s="236">
        <f t="shared" si="344"/>
        <v>336</v>
      </c>
      <c r="AA124" s="236"/>
      <c r="AB124" s="236"/>
      <c r="AC124" s="236"/>
      <c r="AD124" s="236">
        <f t="shared" ref="AD124:AD125" si="345">X124+AA124</f>
        <v>431</v>
      </c>
      <c r="AE124" s="236">
        <f t="shared" ref="AE124:AE125" si="346">Y124+AB124</f>
        <v>357</v>
      </c>
      <c r="AF124" s="236">
        <f t="shared" ref="AF124:AF125" si="347">Z124+AC124</f>
        <v>336</v>
      </c>
      <c r="AG124" s="236"/>
      <c r="AH124" s="236"/>
      <c r="AI124" s="236"/>
      <c r="AJ124" s="236">
        <f t="shared" ref="AJ124:AJ125" si="348">AD124+AG124</f>
        <v>431</v>
      </c>
      <c r="AK124" s="236">
        <f t="shared" ref="AK124:AK125" si="349">AE124+AH124</f>
        <v>357</v>
      </c>
      <c r="AL124" s="236">
        <f t="shared" ref="AL124:AL125" si="350">AF124+AI124</f>
        <v>336</v>
      </c>
    </row>
    <row r="125" spans="1:38" s="6" customFormat="1" ht="56.25" x14ac:dyDescent="0.25">
      <c r="A125" s="12">
        <v>900</v>
      </c>
      <c r="B125" s="72"/>
      <c r="C125" s="73"/>
      <c r="D125" s="232" t="s">
        <v>365</v>
      </c>
      <c r="E125" s="234" t="s">
        <v>384</v>
      </c>
      <c r="F125" s="235">
        <v>10</v>
      </c>
      <c r="G125" s="235">
        <v>7</v>
      </c>
      <c r="H125" s="235">
        <v>5</v>
      </c>
      <c r="I125" s="235"/>
      <c r="J125" s="235"/>
      <c r="K125" s="235"/>
      <c r="L125" s="236">
        <f t="shared" si="225"/>
        <v>10</v>
      </c>
      <c r="M125" s="236">
        <f t="shared" si="225"/>
        <v>7</v>
      </c>
      <c r="N125" s="236">
        <f t="shared" si="225"/>
        <v>5</v>
      </c>
      <c r="O125" s="236"/>
      <c r="P125" s="236"/>
      <c r="Q125" s="236"/>
      <c r="R125" s="236">
        <f t="shared" si="343"/>
        <v>10</v>
      </c>
      <c r="S125" s="236">
        <f t="shared" si="343"/>
        <v>7</v>
      </c>
      <c r="T125" s="236">
        <f t="shared" si="343"/>
        <v>5</v>
      </c>
      <c r="U125" s="236"/>
      <c r="V125" s="236"/>
      <c r="W125" s="236"/>
      <c r="X125" s="236">
        <f t="shared" si="344"/>
        <v>10</v>
      </c>
      <c r="Y125" s="236">
        <f t="shared" si="344"/>
        <v>7</v>
      </c>
      <c r="Z125" s="236">
        <f t="shared" si="344"/>
        <v>5</v>
      </c>
      <c r="AA125" s="236"/>
      <c r="AB125" s="236"/>
      <c r="AC125" s="236"/>
      <c r="AD125" s="236">
        <f t="shared" si="345"/>
        <v>10</v>
      </c>
      <c r="AE125" s="236">
        <f t="shared" si="346"/>
        <v>7</v>
      </c>
      <c r="AF125" s="236">
        <f t="shared" si="347"/>
        <v>5</v>
      </c>
      <c r="AG125" s="236"/>
      <c r="AH125" s="236"/>
      <c r="AI125" s="236"/>
      <c r="AJ125" s="236">
        <f t="shared" si="348"/>
        <v>10</v>
      </c>
      <c r="AK125" s="236">
        <f t="shared" si="349"/>
        <v>7</v>
      </c>
      <c r="AL125" s="236">
        <f t="shared" si="350"/>
        <v>5</v>
      </c>
    </row>
    <row r="126" spans="1:38" s="7" customFormat="1" ht="93.75" x14ac:dyDescent="0.25">
      <c r="A126" s="12"/>
      <c r="B126" s="72"/>
      <c r="C126" s="73"/>
      <c r="D126" s="228" t="s">
        <v>66</v>
      </c>
      <c r="E126" s="243" t="s">
        <v>248</v>
      </c>
      <c r="F126" s="231">
        <f t="shared" ref="F126:AL126" si="351">F127</f>
        <v>1500</v>
      </c>
      <c r="G126" s="231">
        <f t="shared" si="351"/>
        <v>1000</v>
      </c>
      <c r="H126" s="231">
        <f t="shared" si="351"/>
        <v>1000</v>
      </c>
      <c r="I126" s="231">
        <f t="shared" si="351"/>
        <v>0</v>
      </c>
      <c r="J126" s="231">
        <f t="shared" si="351"/>
        <v>0</v>
      </c>
      <c r="K126" s="231">
        <f t="shared" si="351"/>
        <v>0</v>
      </c>
      <c r="L126" s="56">
        <f t="shared" si="351"/>
        <v>1500</v>
      </c>
      <c r="M126" s="56">
        <f t="shared" si="351"/>
        <v>1000</v>
      </c>
      <c r="N126" s="56">
        <f t="shared" si="351"/>
        <v>1000</v>
      </c>
      <c r="O126" s="56">
        <f t="shared" si="351"/>
        <v>0</v>
      </c>
      <c r="P126" s="56">
        <f t="shared" si="351"/>
        <v>0</v>
      </c>
      <c r="Q126" s="56">
        <f t="shared" si="351"/>
        <v>0</v>
      </c>
      <c r="R126" s="56">
        <f t="shared" si="351"/>
        <v>1500</v>
      </c>
      <c r="S126" s="56">
        <f t="shared" si="351"/>
        <v>1000</v>
      </c>
      <c r="T126" s="56">
        <f t="shared" si="351"/>
        <v>1000</v>
      </c>
      <c r="U126" s="56">
        <f t="shared" si="351"/>
        <v>0</v>
      </c>
      <c r="V126" s="56">
        <f t="shared" si="351"/>
        <v>0</v>
      </c>
      <c r="W126" s="56">
        <f t="shared" si="351"/>
        <v>0</v>
      </c>
      <c r="X126" s="56">
        <f t="shared" si="351"/>
        <v>1500</v>
      </c>
      <c r="Y126" s="56">
        <f t="shared" si="351"/>
        <v>1000</v>
      </c>
      <c r="Z126" s="56">
        <f t="shared" si="351"/>
        <v>1000</v>
      </c>
      <c r="AA126" s="56">
        <f t="shared" si="351"/>
        <v>6017</v>
      </c>
      <c r="AB126" s="56">
        <f t="shared" si="351"/>
        <v>0</v>
      </c>
      <c r="AC126" s="56">
        <f t="shared" si="351"/>
        <v>0</v>
      </c>
      <c r="AD126" s="56">
        <f t="shared" si="351"/>
        <v>7517</v>
      </c>
      <c r="AE126" s="56">
        <f t="shared" si="351"/>
        <v>1000</v>
      </c>
      <c r="AF126" s="56">
        <f t="shared" si="351"/>
        <v>1000</v>
      </c>
      <c r="AG126" s="56">
        <f t="shared" si="351"/>
        <v>0</v>
      </c>
      <c r="AH126" s="56">
        <f t="shared" si="351"/>
        <v>0</v>
      </c>
      <c r="AI126" s="56">
        <f t="shared" si="351"/>
        <v>0</v>
      </c>
      <c r="AJ126" s="56">
        <f t="shared" si="351"/>
        <v>7517</v>
      </c>
      <c r="AK126" s="56">
        <f t="shared" si="351"/>
        <v>1000</v>
      </c>
      <c r="AL126" s="56">
        <f t="shared" si="351"/>
        <v>1000</v>
      </c>
    </row>
    <row r="127" spans="1:38" s="7" customFormat="1" ht="112.5" x14ac:dyDescent="0.25">
      <c r="A127" s="12"/>
      <c r="B127" s="72"/>
      <c r="C127" s="73"/>
      <c r="D127" s="228" t="s">
        <v>67</v>
      </c>
      <c r="E127" s="243" t="s">
        <v>162</v>
      </c>
      <c r="F127" s="231">
        <f>F128+F129</f>
        <v>1500</v>
      </c>
      <c r="G127" s="231">
        <f>G128+G129</f>
        <v>1000</v>
      </c>
      <c r="H127" s="231">
        <f>H128+H129</f>
        <v>1000</v>
      </c>
      <c r="I127" s="231">
        <f t="shared" ref="I127:Z127" si="352">I128+I129</f>
        <v>0</v>
      </c>
      <c r="J127" s="231">
        <f t="shared" si="352"/>
        <v>0</v>
      </c>
      <c r="K127" s="231">
        <f t="shared" si="352"/>
        <v>0</v>
      </c>
      <c r="L127" s="56">
        <f t="shared" si="352"/>
        <v>1500</v>
      </c>
      <c r="M127" s="56">
        <f t="shared" si="352"/>
        <v>1000</v>
      </c>
      <c r="N127" s="56">
        <f t="shared" si="352"/>
        <v>1000</v>
      </c>
      <c r="O127" s="56">
        <f t="shared" si="352"/>
        <v>0</v>
      </c>
      <c r="P127" s="56">
        <f t="shared" si="352"/>
        <v>0</v>
      </c>
      <c r="Q127" s="56">
        <f t="shared" si="352"/>
        <v>0</v>
      </c>
      <c r="R127" s="56">
        <f t="shared" si="352"/>
        <v>1500</v>
      </c>
      <c r="S127" s="56">
        <f t="shared" si="352"/>
        <v>1000</v>
      </c>
      <c r="T127" s="56">
        <f t="shared" si="352"/>
        <v>1000</v>
      </c>
      <c r="U127" s="56">
        <f t="shared" si="352"/>
        <v>0</v>
      </c>
      <c r="V127" s="56">
        <f t="shared" si="352"/>
        <v>0</v>
      </c>
      <c r="W127" s="56">
        <f t="shared" si="352"/>
        <v>0</v>
      </c>
      <c r="X127" s="56">
        <f t="shared" si="352"/>
        <v>1500</v>
      </c>
      <c r="Y127" s="56">
        <f t="shared" si="352"/>
        <v>1000</v>
      </c>
      <c r="Z127" s="56">
        <f t="shared" si="352"/>
        <v>1000</v>
      </c>
      <c r="AA127" s="56">
        <f t="shared" ref="AA127:AF127" si="353">AA128+AA129</f>
        <v>6017</v>
      </c>
      <c r="AB127" s="56">
        <f t="shared" si="353"/>
        <v>0</v>
      </c>
      <c r="AC127" s="56">
        <f t="shared" si="353"/>
        <v>0</v>
      </c>
      <c r="AD127" s="56">
        <f t="shared" si="353"/>
        <v>7517</v>
      </c>
      <c r="AE127" s="56">
        <f t="shared" si="353"/>
        <v>1000</v>
      </c>
      <c r="AF127" s="56">
        <f t="shared" si="353"/>
        <v>1000</v>
      </c>
      <c r="AG127" s="56">
        <f t="shared" ref="AG127:AL127" si="354">AG128+AG129</f>
        <v>0</v>
      </c>
      <c r="AH127" s="56">
        <f t="shared" si="354"/>
        <v>0</v>
      </c>
      <c r="AI127" s="56">
        <f t="shared" si="354"/>
        <v>0</v>
      </c>
      <c r="AJ127" s="56">
        <f t="shared" si="354"/>
        <v>7517</v>
      </c>
      <c r="AK127" s="56">
        <f t="shared" si="354"/>
        <v>1000</v>
      </c>
      <c r="AL127" s="56">
        <f t="shared" si="354"/>
        <v>1000</v>
      </c>
    </row>
    <row r="128" spans="1:38" s="6" customFormat="1" ht="75" hidden="1" customHeight="1" x14ac:dyDescent="0.25">
      <c r="A128" s="12">
        <v>913</v>
      </c>
      <c r="B128" s="72"/>
      <c r="C128" s="73"/>
      <c r="D128" s="240" t="s">
        <v>342</v>
      </c>
      <c r="E128" s="241" t="s">
        <v>343</v>
      </c>
      <c r="F128" s="235"/>
      <c r="G128" s="235"/>
      <c r="H128" s="235"/>
      <c r="I128" s="235"/>
      <c r="J128" s="235"/>
      <c r="K128" s="235"/>
      <c r="L128" s="236">
        <f t="shared" si="225"/>
        <v>0</v>
      </c>
      <c r="M128" s="236">
        <f t="shared" si="225"/>
        <v>0</v>
      </c>
      <c r="N128" s="236">
        <f t="shared" si="225"/>
        <v>0</v>
      </c>
      <c r="O128" s="236"/>
      <c r="P128" s="236"/>
      <c r="Q128" s="236"/>
      <c r="R128" s="236">
        <f t="shared" ref="R128:T128" si="355">L128+O128</f>
        <v>0</v>
      </c>
      <c r="S128" s="236">
        <f t="shared" si="355"/>
        <v>0</v>
      </c>
      <c r="T128" s="236">
        <f t="shared" si="355"/>
        <v>0</v>
      </c>
      <c r="U128" s="236"/>
      <c r="V128" s="236"/>
      <c r="W128" s="236"/>
      <c r="X128" s="236">
        <f t="shared" ref="X128:Z128" si="356">R128+U128</f>
        <v>0</v>
      </c>
      <c r="Y128" s="236">
        <f t="shared" si="356"/>
        <v>0</v>
      </c>
      <c r="Z128" s="236">
        <f t="shared" si="356"/>
        <v>0</v>
      </c>
      <c r="AA128" s="236"/>
      <c r="AB128" s="236"/>
      <c r="AC128" s="236"/>
      <c r="AD128" s="236">
        <f t="shared" ref="AD128" si="357">X128+AA128</f>
        <v>0</v>
      </c>
      <c r="AE128" s="236">
        <f t="shared" ref="AE128" si="358">Y128+AB128</f>
        <v>0</v>
      </c>
      <c r="AF128" s="236">
        <f t="shared" ref="AF128" si="359">Z128+AC128</f>
        <v>0</v>
      </c>
      <c r="AG128" s="236"/>
      <c r="AH128" s="236"/>
      <c r="AI128" s="236"/>
      <c r="AJ128" s="236">
        <f t="shared" ref="AJ128" si="360">AD128+AG128</f>
        <v>0</v>
      </c>
      <c r="AK128" s="236">
        <f t="shared" ref="AK128" si="361">AE128+AH128</f>
        <v>0</v>
      </c>
      <c r="AL128" s="236">
        <f t="shared" ref="AL128" si="362">AF128+AI128</f>
        <v>0</v>
      </c>
    </row>
    <row r="129" spans="1:38" s="6" customFormat="1" ht="112.5" x14ac:dyDescent="0.25">
      <c r="A129" s="12">
        <v>905</v>
      </c>
      <c r="B129" s="72"/>
      <c r="C129" s="73"/>
      <c r="D129" s="232" t="s">
        <v>68</v>
      </c>
      <c r="E129" s="234" t="s">
        <v>383</v>
      </c>
      <c r="F129" s="231">
        <f>F130</f>
        <v>1500</v>
      </c>
      <c r="G129" s="231">
        <f>G130</f>
        <v>1000</v>
      </c>
      <c r="H129" s="231">
        <f>H130</f>
        <v>1000</v>
      </c>
      <c r="I129" s="231">
        <f t="shared" ref="I129:AL129" si="363">I130</f>
        <v>0</v>
      </c>
      <c r="J129" s="231">
        <f t="shared" si="363"/>
        <v>0</v>
      </c>
      <c r="K129" s="231">
        <f t="shared" si="363"/>
        <v>0</v>
      </c>
      <c r="L129" s="56">
        <f t="shared" si="363"/>
        <v>1500</v>
      </c>
      <c r="M129" s="56">
        <f t="shared" si="363"/>
        <v>1000</v>
      </c>
      <c r="N129" s="56">
        <f t="shared" si="363"/>
        <v>1000</v>
      </c>
      <c r="O129" s="56">
        <f t="shared" si="363"/>
        <v>0</v>
      </c>
      <c r="P129" s="56">
        <f t="shared" si="363"/>
        <v>0</v>
      </c>
      <c r="Q129" s="56">
        <f t="shared" si="363"/>
        <v>0</v>
      </c>
      <c r="R129" s="56">
        <f t="shared" si="363"/>
        <v>1500</v>
      </c>
      <c r="S129" s="56">
        <f t="shared" si="363"/>
        <v>1000</v>
      </c>
      <c r="T129" s="56">
        <f t="shared" si="363"/>
        <v>1000</v>
      </c>
      <c r="U129" s="56">
        <f t="shared" si="363"/>
        <v>0</v>
      </c>
      <c r="V129" s="56">
        <f t="shared" si="363"/>
        <v>0</v>
      </c>
      <c r="W129" s="56">
        <f t="shared" si="363"/>
        <v>0</v>
      </c>
      <c r="X129" s="56">
        <f t="shared" si="363"/>
        <v>1500</v>
      </c>
      <c r="Y129" s="56">
        <f t="shared" si="363"/>
        <v>1000</v>
      </c>
      <c r="Z129" s="56">
        <f t="shared" si="363"/>
        <v>1000</v>
      </c>
      <c r="AA129" s="56">
        <f t="shared" si="363"/>
        <v>6017</v>
      </c>
      <c r="AB129" s="56">
        <f t="shared" si="363"/>
        <v>0</v>
      </c>
      <c r="AC129" s="56">
        <f t="shared" si="363"/>
        <v>0</v>
      </c>
      <c r="AD129" s="56">
        <f t="shared" si="363"/>
        <v>7517</v>
      </c>
      <c r="AE129" s="56">
        <f t="shared" si="363"/>
        <v>1000</v>
      </c>
      <c r="AF129" s="56">
        <f t="shared" si="363"/>
        <v>1000</v>
      </c>
      <c r="AG129" s="56">
        <f t="shared" si="363"/>
        <v>0</v>
      </c>
      <c r="AH129" s="56">
        <f t="shared" si="363"/>
        <v>0</v>
      </c>
      <c r="AI129" s="56">
        <f t="shared" si="363"/>
        <v>0</v>
      </c>
      <c r="AJ129" s="56">
        <f t="shared" si="363"/>
        <v>7517</v>
      </c>
      <c r="AK129" s="56">
        <f t="shared" si="363"/>
        <v>1000</v>
      </c>
      <c r="AL129" s="56">
        <f t="shared" si="363"/>
        <v>1000</v>
      </c>
    </row>
    <row r="130" spans="1:38" s="6" customFormat="1" ht="105.75" customHeight="1" x14ac:dyDescent="0.25">
      <c r="A130" s="12">
        <v>905</v>
      </c>
      <c r="B130" s="72"/>
      <c r="C130" s="73"/>
      <c r="D130" s="232" t="s">
        <v>378</v>
      </c>
      <c r="E130" s="234" t="s">
        <v>573</v>
      </c>
      <c r="F130" s="235">
        <v>1500</v>
      </c>
      <c r="G130" s="235">
        <v>1000</v>
      </c>
      <c r="H130" s="235">
        <v>1000</v>
      </c>
      <c r="I130" s="235"/>
      <c r="J130" s="235"/>
      <c r="K130" s="235"/>
      <c r="L130" s="236">
        <f t="shared" si="225"/>
        <v>1500</v>
      </c>
      <c r="M130" s="236">
        <f t="shared" si="225"/>
        <v>1000</v>
      </c>
      <c r="N130" s="236">
        <f t="shared" si="225"/>
        <v>1000</v>
      </c>
      <c r="O130" s="236"/>
      <c r="P130" s="236"/>
      <c r="Q130" s="236"/>
      <c r="R130" s="236">
        <f t="shared" ref="R130:T131" si="364">L130+O130</f>
        <v>1500</v>
      </c>
      <c r="S130" s="236">
        <f t="shared" si="364"/>
        <v>1000</v>
      </c>
      <c r="T130" s="236">
        <f t="shared" si="364"/>
        <v>1000</v>
      </c>
      <c r="U130" s="236"/>
      <c r="V130" s="236"/>
      <c r="W130" s="236"/>
      <c r="X130" s="236">
        <f t="shared" ref="X130:Z131" si="365">R130+U130</f>
        <v>1500</v>
      </c>
      <c r="Y130" s="236">
        <f t="shared" si="365"/>
        <v>1000</v>
      </c>
      <c r="Z130" s="236">
        <f t="shared" si="365"/>
        <v>1000</v>
      </c>
      <c r="AA130" s="236">
        <v>6017</v>
      </c>
      <c r="AB130" s="236"/>
      <c r="AC130" s="236"/>
      <c r="AD130" s="236">
        <f t="shared" ref="AD130:AD131" si="366">X130+AA130</f>
        <v>7517</v>
      </c>
      <c r="AE130" s="236">
        <f t="shared" ref="AE130:AE131" si="367">Y130+AB130</f>
        <v>1000</v>
      </c>
      <c r="AF130" s="236">
        <f t="shared" ref="AF130:AF131" si="368">Z130+AC130</f>
        <v>1000</v>
      </c>
      <c r="AG130" s="236"/>
      <c r="AH130" s="236"/>
      <c r="AI130" s="236"/>
      <c r="AJ130" s="236">
        <f t="shared" ref="AJ130:AJ131" si="369">AD130+AG130</f>
        <v>7517</v>
      </c>
      <c r="AK130" s="236">
        <f t="shared" ref="AK130:AK131" si="370">AE130+AH130</f>
        <v>1000</v>
      </c>
      <c r="AL130" s="236">
        <f t="shared" ref="AL130:AL131" si="371">AF130+AI130</f>
        <v>1000</v>
      </c>
    </row>
    <row r="131" spans="1:38" s="6" customFormat="1" ht="12.75" hidden="1" customHeight="1" x14ac:dyDescent="0.25">
      <c r="A131" s="12">
        <v>905</v>
      </c>
      <c r="B131" s="72"/>
      <c r="C131" s="73"/>
      <c r="D131" s="238" t="s">
        <v>350</v>
      </c>
      <c r="E131" s="239" t="s">
        <v>429</v>
      </c>
      <c r="F131" s="235"/>
      <c r="G131" s="235"/>
      <c r="H131" s="235"/>
      <c r="I131" s="235"/>
      <c r="J131" s="235"/>
      <c r="K131" s="235"/>
      <c r="L131" s="236">
        <f t="shared" si="225"/>
        <v>0</v>
      </c>
      <c r="M131" s="236">
        <f t="shared" si="225"/>
        <v>0</v>
      </c>
      <c r="N131" s="236">
        <f t="shared" si="225"/>
        <v>0</v>
      </c>
      <c r="O131" s="236"/>
      <c r="P131" s="236"/>
      <c r="Q131" s="236"/>
      <c r="R131" s="236">
        <f t="shared" si="364"/>
        <v>0</v>
      </c>
      <c r="S131" s="236">
        <f t="shared" si="364"/>
        <v>0</v>
      </c>
      <c r="T131" s="236">
        <f t="shared" si="364"/>
        <v>0</v>
      </c>
      <c r="U131" s="236"/>
      <c r="V131" s="236"/>
      <c r="W131" s="236"/>
      <c r="X131" s="236">
        <f t="shared" si="365"/>
        <v>0</v>
      </c>
      <c r="Y131" s="236">
        <f t="shared" si="365"/>
        <v>0</v>
      </c>
      <c r="Z131" s="236">
        <f t="shared" si="365"/>
        <v>0</v>
      </c>
      <c r="AA131" s="236"/>
      <c r="AB131" s="236"/>
      <c r="AC131" s="236"/>
      <c r="AD131" s="236">
        <f t="shared" si="366"/>
        <v>0</v>
      </c>
      <c r="AE131" s="236">
        <f t="shared" si="367"/>
        <v>0</v>
      </c>
      <c r="AF131" s="236">
        <f t="shared" si="368"/>
        <v>0</v>
      </c>
      <c r="AG131" s="236"/>
      <c r="AH131" s="236"/>
      <c r="AI131" s="236"/>
      <c r="AJ131" s="236">
        <f t="shared" si="369"/>
        <v>0</v>
      </c>
      <c r="AK131" s="236">
        <f t="shared" si="370"/>
        <v>0</v>
      </c>
      <c r="AL131" s="236">
        <f t="shared" si="371"/>
        <v>0</v>
      </c>
    </row>
    <row r="132" spans="1:38" s="7" customFormat="1" ht="74.25" customHeight="1" x14ac:dyDescent="0.25">
      <c r="A132" s="12"/>
      <c r="B132" s="72"/>
      <c r="C132" s="73"/>
      <c r="D132" s="228" t="s">
        <v>69</v>
      </c>
      <c r="E132" s="243" t="s">
        <v>163</v>
      </c>
      <c r="F132" s="231">
        <f t="shared" ref="F132:U133" si="372">F133</f>
        <v>3931</v>
      </c>
      <c r="G132" s="231">
        <f t="shared" si="372"/>
        <v>3931</v>
      </c>
      <c r="H132" s="231">
        <f t="shared" si="372"/>
        <v>3931</v>
      </c>
      <c r="I132" s="231">
        <f t="shared" si="372"/>
        <v>0</v>
      </c>
      <c r="J132" s="231">
        <f t="shared" si="372"/>
        <v>0</v>
      </c>
      <c r="K132" s="231">
        <f t="shared" si="372"/>
        <v>0</v>
      </c>
      <c r="L132" s="56">
        <f t="shared" si="372"/>
        <v>3931</v>
      </c>
      <c r="M132" s="56">
        <f t="shared" si="372"/>
        <v>3931</v>
      </c>
      <c r="N132" s="56">
        <f t="shared" si="372"/>
        <v>3931</v>
      </c>
      <c r="O132" s="56">
        <f t="shared" si="372"/>
        <v>0</v>
      </c>
      <c r="P132" s="56">
        <f t="shared" si="372"/>
        <v>0</v>
      </c>
      <c r="Q132" s="56">
        <f t="shared" si="372"/>
        <v>0</v>
      </c>
      <c r="R132" s="56">
        <f t="shared" si="372"/>
        <v>3931</v>
      </c>
      <c r="S132" s="56">
        <f t="shared" si="372"/>
        <v>3931</v>
      </c>
      <c r="T132" s="56">
        <f t="shared" si="372"/>
        <v>3931</v>
      </c>
      <c r="U132" s="56">
        <f t="shared" si="372"/>
        <v>0</v>
      </c>
      <c r="V132" s="56">
        <f t="shared" ref="U132:AJ133" si="373">V133</f>
        <v>0</v>
      </c>
      <c r="W132" s="56">
        <f t="shared" si="373"/>
        <v>0</v>
      </c>
      <c r="X132" s="56">
        <f t="shared" si="373"/>
        <v>3931</v>
      </c>
      <c r="Y132" s="56">
        <f t="shared" si="373"/>
        <v>3931</v>
      </c>
      <c r="Z132" s="56">
        <f t="shared" si="373"/>
        <v>3931</v>
      </c>
      <c r="AA132" s="56">
        <f t="shared" si="373"/>
        <v>975</v>
      </c>
      <c r="AB132" s="56">
        <f t="shared" si="373"/>
        <v>0</v>
      </c>
      <c r="AC132" s="56">
        <f t="shared" si="373"/>
        <v>0</v>
      </c>
      <c r="AD132" s="56">
        <f t="shared" si="373"/>
        <v>4906</v>
      </c>
      <c r="AE132" s="56">
        <f t="shared" si="373"/>
        <v>3931</v>
      </c>
      <c r="AF132" s="56">
        <f t="shared" si="373"/>
        <v>3931</v>
      </c>
      <c r="AG132" s="56">
        <f t="shared" si="373"/>
        <v>0</v>
      </c>
      <c r="AH132" s="56">
        <f t="shared" si="373"/>
        <v>0</v>
      </c>
      <c r="AI132" s="56">
        <f t="shared" si="373"/>
        <v>0</v>
      </c>
      <c r="AJ132" s="56">
        <f t="shared" si="373"/>
        <v>4906</v>
      </c>
      <c r="AK132" s="56">
        <f t="shared" ref="AG132:AL133" si="374">AK133</f>
        <v>3931</v>
      </c>
      <c r="AL132" s="56">
        <f t="shared" si="374"/>
        <v>3931</v>
      </c>
    </row>
    <row r="133" spans="1:38" s="7" customFormat="1" ht="48" customHeight="1" x14ac:dyDescent="0.25">
      <c r="A133" s="12"/>
      <c r="B133" s="72"/>
      <c r="C133" s="73"/>
      <c r="D133" s="228" t="s">
        <v>70</v>
      </c>
      <c r="E133" s="237" t="s">
        <v>164</v>
      </c>
      <c r="F133" s="231">
        <f t="shared" si="372"/>
        <v>3931</v>
      </c>
      <c r="G133" s="231">
        <f t="shared" si="372"/>
        <v>3931</v>
      </c>
      <c r="H133" s="231">
        <f t="shared" si="372"/>
        <v>3931</v>
      </c>
      <c r="I133" s="231">
        <f t="shared" si="372"/>
        <v>0</v>
      </c>
      <c r="J133" s="231">
        <f t="shared" si="372"/>
        <v>0</v>
      </c>
      <c r="K133" s="231">
        <f t="shared" si="372"/>
        <v>0</v>
      </c>
      <c r="L133" s="56">
        <f t="shared" si="372"/>
        <v>3931</v>
      </c>
      <c r="M133" s="56">
        <f t="shared" si="372"/>
        <v>3931</v>
      </c>
      <c r="N133" s="56">
        <f t="shared" si="372"/>
        <v>3931</v>
      </c>
      <c r="O133" s="56">
        <f t="shared" si="372"/>
        <v>0</v>
      </c>
      <c r="P133" s="56">
        <f t="shared" si="372"/>
        <v>0</v>
      </c>
      <c r="Q133" s="56">
        <f t="shared" si="372"/>
        <v>0</v>
      </c>
      <c r="R133" s="56">
        <f t="shared" si="372"/>
        <v>3931</v>
      </c>
      <c r="S133" s="56">
        <f t="shared" si="372"/>
        <v>3931</v>
      </c>
      <c r="T133" s="56">
        <f t="shared" si="372"/>
        <v>3931</v>
      </c>
      <c r="U133" s="56">
        <f t="shared" si="373"/>
        <v>0</v>
      </c>
      <c r="V133" s="56">
        <f t="shared" si="373"/>
        <v>0</v>
      </c>
      <c r="W133" s="56">
        <f t="shared" si="373"/>
        <v>0</v>
      </c>
      <c r="X133" s="56">
        <f t="shared" si="373"/>
        <v>3931</v>
      </c>
      <c r="Y133" s="56">
        <f t="shared" si="373"/>
        <v>3931</v>
      </c>
      <c r="Z133" s="56">
        <f t="shared" si="373"/>
        <v>3931</v>
      </c>
      <c r="AA133" s="56">
        <f t="shared" si="373"/>
        <v>975</v>
      </c>
      <c r="AB133" s="56">
        <f t="shared" si="373"/>
        <v>0</v>
      </c>
      <c r="AC133" s="56">
        <f t="shared" si="373"/>
        <v>0</v>
      </c>
      <c r="AD133" s="56">
        <f t="shared" si="373"/>
        <v>4906</v>
      </c>
      <c r="AE133" s="56">
        <f t="shared" si="373"/>
        <v>3931</v>
      </c>
      <c r="AF133" s="56">
        <f t="shared" si="373"/>
        <v>3931</v>
      </c>
      <c r="AG133" s="56">
        <f t="shared" si="374"/>
        <v>0</v>
      </c>
      <c r="AH133" s="56">
        <f t="shared" si="374"/>
        <v>0</v>
      </c>
      <c r="AI133" s="56">
        <f t="shared" si="374"/>
        <v>0</v>
      </c>
      <c r="AJ133" s="56">
        <f t="shared" si="374"/>
        <v>4906</v>
      </c>
      <c r="AK133" s="56">
        <f t="shared" si="374"/>
        <v>3931</v>
      </c>
      <c r="AL133" s="56">
        <f t="shared" si="374"/>
        <v>3931</v>
      </c>
    </row>
    <row r="134" spans="1:38" s="7" customFormat="1" ht="69" customHeight="1" x14ac:dyDescent="0.25">
      <c r="A134" s="12">
        <v>905</v>
      </c>
      <c r="B134" s="72"/>
      <c r="C134" s="73"/>
      <c r="D134" s="232" t="s">
        <v>71</v>
      </c>
      <c r="E134" s="234" t="s">
        <v>165</v>
      </c>
      <c r="F134" s="235">
        <v>3931</v>
      </c>
      <c r="G134" s="235">
        <v>3931</v>
      </c>
      <c r="H134" s="235">
        <v>3931</v>
      </c>
      <c r="I134" s="235"/>
      <c r="J134" s="235"/>
      <c r="K134" s="235"/>
      <c r="L134" s="236">
        <f t="shared" si="225"/>
        <v>3931</v>
      </c>
      <c r="M134" s="236">
        <f t="shared" si="225"/>
        <v>3931</v>
      </c>
      <c r="N134" s="236">
        <f t="shared" si="225"/>
        <v>3931</v>
      </c>
      <c r="O134" s="236"/>
      <c r="P134" s="236"/>
      <c r="Q134" s="236"/>
      <c r="R134" s="236">
        <f t="shared" ref="R134:T134" si="375">L134+O134</f>
        <v>3931</v>
      </c>
      <c r="S134" s="236">
        <f t="shared" si="375"/>
        <v>3931</v>
      </c>
      <c r="T134" s="236">
        <f t="shared" si="375"/>
        <v>3931</v>
      </c>
      <c r="U134" s="236"/>
      <c r="V134" s="236"/>
      <c r="W134" s="236"/>
      <c r="X134" s="236">
        <f t="shared" ref="X134:Z134" si="376">R134+U134</f>
        <v>3931</v>
      </c>
      <c r="Y134" s="236">
        <f t="shared" si="376"/>
        <v>3931</v>
      </c>
      <c r="Z134" s="236">
        <f t="shared" si="376"/>
        <v>3931</v>
      </c>
      <c r="AA134" s="236">
        <v>975</v>
      </c>
      <c r="AB134" s="236"/>
      <c r="AC134" s="236"/>
      <c r="AD134" s="236">
        <f t="shared" ref="AD134" si="377">X134+AA134</f>
        <v>4906</v>
      </c>
      <c r="AE134" s="236">
        <f t="shared" ref="AE134" si="378">Y134+AB134</f>
        <v>3931</v>
      </c>
      <c r="AF134" s="236">
        <f t="shared" ref="AF134" si="379">Z134+AC134</f>
        <v>3931</v>
      </c>
      <c r="AG134" s="236"/>
      <c r="AH134" s="236"/>
      <c r="AI134" s="236"/>
      <c r="AJ134" s="236">
        <f t="shared" ref="AJ134" si="380">AD134+AG134</f>
        <v>4906</v>
      </c>
      <c r="AK134" s="236">
        <f t="shared" ref="AK134" si="381">AE134+AH134</f>
        <v>3931</v>
      </c>
      <c r="AL134" s="236">
        <f t="shared" ref="AL134" si="382">AF134+AI134</f>
        <v>3931</v>
      </c>
    </row>
    <row r="135" spans="1:38" s="7" customFormat="1" ht="27.75" customHeight="1" x14ac:dyDescent="0.25">
      <c r="A135" s="12"/>
      <c r="B135" s="72"/>
      <c r="C135" s="73"/>
      <c r="D135" s="232" t="s">
        <v>72</v>
      </c>
      <c r="E135" s="82" t="s">
        <v>166</v>
      </c>
      <c r="F135" s="227">
        <f>F136+F199+F201+F203+F211</f>
        <v>2874</v>
      </c>
      <c r="G135" s="227">
        <f>G136+G199+G201+G203+G211</f>
        <v>2978</v>
      </c>
      <c r="H135" s="227">
        <f>H136+H199+H201+H203+H211</f>
        <v>3086</v>
      </c>
      <c r="I135" s="227">
        <f t="shared" ref="I135:Z135" si="383">I136+I199+I201+I203+I211</f>
        <v>0</v>
      </c>
      <c r="J135" s="227">
        <f t="shared" si="383"/>
        <v>0</v>
      </c>
      <c r="K135" s="227">
        <f t="shared" si="383"/>
        <v>0</v>
      </c>
      <c r="L135" s="79">
        <f t="shared" si="383"/>
        <v>2874</v>
      </c>
      <c r="M135" s="79">
        <f t="shared" si="383"/>
        <v>2978</v>
      </c>
      <c r="N135" s="79">
        <f t="shared" si="383"/>
        <v>3086</v>
      </c>
      <c r="O135" s="79">
        <f t="shared" si="383"/>
        <v>0</v>
      </c>
      <c r="P135" s="79">
        <f t="shared" si="383"/>
        <v>0</v>
      </c>
      <c r="Q135" s="79">
        <f t="shared" si="383"/>
        <v>0</v>
      </c>
      <c r="R135" s="79">
        <f t="shared" si="383"/>
        <v>2874</v>
      </c>
      <c r="S135" s="79">
        <f t="shared" si="383"/>
        <v>2978</v>
      </c>
      <c r="T135" s="79">
        <f t="shared" si="383"/>
        <v>3086</v>
      </c>
      <c r="U135" s="79">
        <f t="shared" si="383"/>
        <v>0</v>
      </c>
      <c r="V135" s="79">
        <f t="shared" si="383"/>
        <v>0</v>
      </c>
      <c r="W135" s="79">
        <f t="shared" si="383"/>
        <v>0</v>
      </c>
      <c r="X135" s="79">
        <f t="shared" si="383"/>
        <v>2874</v>
      </c>
      <c r="Y135" s="79">
        <f t="shared" si="383"/>
        <v>2978</v>
      </c>
      <c r="Z135" s="79">
        <f t="shared" si="383"/>
        <v>3086</v>
      </c>
      <c r="AA135" s="79">
        <f t="shared" ref="AA135:AF135" si="384">AA136+AA199+AA201+AA203+AA211</f>
        <v>0</v>
      </c>
      <c r="AB135" s="79">
        <f t="shared" si="384"/>
        <v>0</v>
      </c>
      <c r="AC135" s="79">
        <f t="shared" si="384"/>
        <v>0</v>
      </c>
      <c r="AD135" s="79">
        <f t="shared" si="384"/>
        <v>2874</v>
      </c>
      <c r="AE135" s="79">
        <f t="shared" si="384"/>
        <v>2978</v>
      </c>
      <c r="AF135" s="79">
        <f t="shared" si="384"/>
        <v>3086</v>
      </c>
      <c r="AG135" s="79">
        <f t="shared" ref="AG135:AL135" si="385">AG136+AG199+AG201+AG203+AG211</f>
        <v>0</v>
      </c>
      <c r="AH135" s="79">
        <f t="shared" si="385"/>
        <v>0</v>
      </c>
      <c r="AI135" s="79">
        <f t="shared" si="385"/>
        <v>0</v>
      </c>
      <c r="AJ135" s="79">
        <f t="shared" si="385"/>
        <v>2874</v>
      </c>
      <c r="AK135" s="79">
        <f t="shared" si="385"/>
        <v>2978</v>
      </c>
      <c r="AL135" s="79">
        <f t="shared" si="385"/>
        <v>3086</v>
      </c>
    </row>
    <row r="136" spans="1:38" s="7" customFormat="1" ht="60" customHeight="1" x14ac:dyDescent="0.25">
      <c r="A136" s="12"/>
      <c r="B136" s="72"/>
      <c r="C136" s="73"/>
      <c r="D136" s="232" t="s">
        <v>300</v>
      </c>
      <c r="E136" s="253" t="s">
        <v>299</v>
      </c>
      <c r="F136" s="231">
        <f t="shared" ref="F136:Z136" si="386">F137+F142+F150+F157+F163+F165+F170+F176+F181+F190</f>
        <v>1693</v>
      </c>
      <c r="G136" s="231">
        <f t="shared" si="386"/>
        <v>1760</v>
      </c>
      <c r="H136" s="231">
        <f t="shared" si="386"/>
        <v>1830</v>
      </c>
      <c r="I136" s="231">
        <f t="shared" si="386"/>
        <v>0</v>
      </c>
      <c r="J136" s="231">
        <f t="shared" si="386"/>
        <v>0</v>
      </c>
      <c r="K136" s="231">
        <f t="shared" si="386"/>
        <v>0</v>
      </c>
      <c r="L136" s="56">
        <f t="shared" si="386"/>
        <v>1693</v>
      </c>
      <c r="M136" s="56">
        <f t="shared" si="386"/>
        <v>1760</v>
      </c>
      <c r="N136" s="56">
        <f t="shared" si="386"/>
        <v>1830</v>
      </c>
      <c r="O136" s="56">
        <f t="shared" si="386"/>
        <v>0</v>
      </c>
      <c r="P136" s="56">
        <f t="shared" si="386"/>
        <v>0</v>
      </c>
      <c r="Q136" s="56">
        <f t="shared" si="386"/>
        <v>0</v>
      </c>
      <c r="R136" s="56">
        <f t="shared" si="386"/>
        <v>1693</v>
      </c>
      <c r="S136" s="56">
        <f t="shared" si="386"/>
        <v>1760</v>
      </c>
      <c r="T136" s="56">
        <f t="shared" si="386"/>
        <v>1830</v>
      </c>
      <c r="U136" s="56">
        <f t="shared" si="386"/>
        <v>0</v>
      </c>
      <c r="V136" s="56">
        <f t="shared" si="386"/>
        <v>0</v>
      </c>
      <c r="W136" s="56">
        <f t="shared" si="386"/>
        <v>0</v>
      </c>
      <c r="X136" s="56">
        <f t="shared" si="386"/>
        <v>1693</v>
      </c>
      <c r="Y136" s="56">
        <f t="shared" si="386"/>
        <v>1760</v>
      </c>
      <c r="Z136" s="56">
        <f t="shared" si="386"/>
        <v>1830</v>
      </c>
      <c r="AA136" s="56">
        <f t="shared" ref="AA136:AF136" si="387">AA137+AA142+AA150+AA157+AA163+AA165+AA170+AA176+AA181+AA190</f>
        <v>0</v>
      </c>
      <c r="AB136" s="56">
        <f t="shared" si="387"/>
        <v>0</v>
      </c>
      <c r="AC136" s="56">
        <f t="shared" si="387"/>
        <v>0</v>
      </c>
      <c r="AD136" s="56">
        <f t="shared" si="387"/>
        <v>1693</v>
      </c>
      <c r="AE136" s="56">
        <f t="shared" si="387"/>
        <v>1760</v>
      </c>
      <c r="AF136" s="56">
        <f t="shared" si="387"/>
        <v>1830</v>
      </c>
      <c r="AG136" s="56">
        <f t="shared" ref="AG136:AL136" si="388">AG137+AG142+AG150+AG157+AG163+AG165+AG170+AG176+AG181+AG190</f>
        <v>0</v>
      </c>
      <c r="AH136" s="56">
        <f t="shared" si="388"/>
        <v>0</v>
      </c>
      <c r="AI136" s="56">
        <f t="shared" si="388"/>
        <v>0</v>
      </c>
      <c r="AJ136" s="56">
        <f t="shared" si="388"/>
        <v>1693</v>
      </c>
      <c r="AK136" s="56">
        <f t="shared" si="388"/>
        <v>1760</v>
      </c>
      <c r="AL136" s="56">
        <f t="shared" si="388"/>
        <v>1830</v>
      </c>
    </row>
    <row r="137" spans="1:38" s="7" customFormat="1" ht="80.25" customHeight="1" x14ac:dyDescent="0.25">
      <c r="A137" s="12"/>
      <c r="B137" s="72"/>
      <c r="C137" s="73"/>
      <c r="D137" s="232" t="s">
        <v>301</v>
      </c>
      <c r="E137" s="253" t="s">
        <v>391</v>
      </c>
      <c r="F137" s="231">
        <f t="shared" ref="F137:AL137" si="389">F138</f>
        <v>24</v>
      </c>
      <c r="G137" s="231">
        <f t="shared" si="389"/>
        <v>25</v>
      </c>
      <c r="H137" s="231">
        <f t="shared" si="389"/>
        <v>26</v>
      </c>
      <c r="I137" s="231">
        <f t="shared" si="389"/>
        <v>0</v>
      </c>
      <c r="J137" s="231">
        <f t="shared" si="389"/>
        <v>0</v>
      </c>
      <c r="K137" s="231">
        <f t="shared" si="389"/>
        <v>0</v>
      </c>
      <c r="L137" s="56">
        <f t="shared" si="389"/>
        <v>24</v>
      </c>
      <c r="M137" s="56">
        <f t="shared" si="389"/>
        <v>25</v>
      </c>
      <c r="N137" s="56">
        <f t="shared" si="389"/>
        <v>26</v>
      </c>
      <c r="O137" s="56">
        <f t="shared" si="389"/>
        <v>0</v>
      </c>
      <c r="P137" s="56">
        <f t="shared" si="389"/>
        <v>0</v>
      </c>
      <c r="Q137" s="56">
        <f t="shared" si="389"/>
        <v>0</v>
      </c>
      <c r="R137" s="56">
        <f t="shared" si="389"/>
        <v>24</v>
      </c>
      <c r="S137" s="56">
        <f t="shared" si="389"/>
        <v>25</v>
      </c>
      <c r="T137" s="56">
        <f t="shared" si="389"/>
        <v>26</v>
      </c>
      <c r="U137" s="56">
        <f t="shared" si="389"/>
        <v>0</v>
      </c>
      <c r="V137" s="56">
        <f t="shared" si="389"/>
        <v>0</v>
      </c>
      <c r="W137" s="56">
        <f t="shared" si="389"/>
        <v>0</v>
      </c>
      <c r="X137" s="56">
        <f t="shared" si="389"/>
        <v>24</v>
      </c>
      <c r="Y137" s="56">
        <f t="shared" si="389"/>
        <v>25</v>
      </c>
      <c r="Z137" s="56">
        <f t="shared" si="389"/>
        <v>26</v>
      </c>
      <c r="AA137" s="56">
        <f t="shared" si="389"/>
        <v>0</v>
      </c>
      <c r="AB137" s="56">
        <f t="shared" si="389"/>
        <v>0</v>
      </c>
      <c r="AC137" s="56">
        <f t="shared" si="389"/>
        <v>0</v>
      </c>
      <c r="AD137" s="56">
        <f t="shared" si="389"/>
        <v>24</v>
      </c>
      <c r="AE137" s="56">
        <f t="shared" si="389"/>
        <v>25</v>
      </c>
      <c r="AF137" s="56">
        <f t="shared" si="389"/>
        <v>26</v>
      </c>
      <c r="AG137" s="56">
        <f t="shared" si="389"/>
        <v>0</v>
      </c>
      <c r="AH137" s="56">
        <f t="shared" si="389"/>
        <v>0</v>
      </c>
      <c r="AI137" s="56">
        <f t="shared" si="389"/>
        <v>0</v>
      </c>
      <c r="AJ137" s="56">
        <f t="shared" si="389"/>
        <v>24</v>
      </c>
      <c r="AK137" s="56">
        <f t="shared" si="389"/>
        <v>25</v>
      </c>
      <c r="AL137" s="56">
        <f t="shared" si="389"/>
        <v>26</v>
      </c>
    </row>
    <row r="138" spans="1:38" s="7" customFormat="1" ht="113.25" customHeight="1" x14ac:dyDescent="0.25">
      <c r="A138" s="15"/>
      <c r="B138" s="99"/>
      <c r="C138" s="100"/>
      <c r="D138" s="232" t="s">
        <v>293</v>
      </c>
      <c r="E138" s="254" t="s">
        <v>392</v>
      </c>
      <c r="F138" s="231">
        <f t="shared" ref="F138:Z138" si="390">F139+F140+F141</f>
        <v>24</v>
      </c>
      <c r="G138" s="231">
        <f t="shared" si="390"/>
        <v>25</v>
      </c>
      <c r="H138" s="231">
        <f t="shared" si="390"/>
        <v>26</v>
      </c>
      <c r="I138" s="231">
        <f t="shared" si="390"/>
        <v>0</v>
      </c>
      <c r="J138" s="231">
        <f t="shared" si="390"/>
        <v>0</v>
      </c>
      <c r="K138" s="231">
        <f t="shared" si="390"/>
        <v>0</v>
      </c>
      <c r="L138" s="56">
        <f t="shared" si="390"/>
        <v>24</v>
      </c>
      <c r="M138" s="56">
        <f t="shared" si="390"/>
        <v>25</v>
      </c>
      <c r="N138" s="56">
        <f t="shared" si="390"/>
        <v>26</v>
      </c>
      <c r="O138" s="56">
        <f t="shared" si="390"/>
        <v>0</v>
      </c>
      <c r="P138" s="56">
        <f t="shared" si="390"/>
        <v>0</v>
      </c>
      <c r="Q138" s="56">
        <f t="shared" si="390"/>
        <v>0</v>
      </c>
      <c r="R138" s="56">
        <f t="shared" si="390"/>
        <v>24</v>
      </c>
      <c r="S138" s="56">
        <f t="shared" si="390"/>
        <v>25</v>
      </c>
      <c r="T138" s="56">
        <f t="shared" si="390"/>
        <v>26</v>
      </c>
      <c r="U138" s="56">
        <f t="shared" si="390"/>
        <v>0</v>
      </c>
      <c r="V138" s="56">
        <f t="shared" si="390"/>
        <v>0</v>
      </c>
      <c r="W138" s="56">
        <f t="shared" si="390"/>
        <v>0</v>
      </c>
      <c r="X138" s="56">
        <f t="shared" si="390"/>
        <v>24</v>
      </c>
      <c r="Y138" s="56">
        <f t="shared" si="390"/>
        <v>25</v>
      </c>
      <c r="Z138" s="56">
        <f t="shared" si="390"/>
        <v>26</v>
      </c>
      <c r="AA138" s="56">
        <f t="shared" ref="AA138:AF138" si="391">AA139+AA140+AA141</f>
        <v>0</v>
      </c>
      <c r="AB138" s="56">
        <f t="shared" si="391"/>
        <v>0</v>
      </c>
      <c r="AC138" s="56">
        <f t="shared" si="391"/>
        <v>0</v>
      </c>
      <c r="AD138" s="56">
        <f t="shared" si="391"/>
        <v>24</v>
      </c>
      <c r="AE138" s="56">
        <f t="shared" si="391"/>
        <v>25</v>
      </c>
      <c r="AF138" s="56">
        <f t="shared" si="391"/>
        <v>26</v>
      </c>
      <c r="AG138" s="56">
        <f t="shared" ref="AG138:AL138" si="392">AG139+AG140+AG141</f>
        <v>0</v>
      </c>
      <c r="AH138" s="56">
        <f t="shared" si="392"/>
        <v>0</v>
      </c>
      <c r="AI138" s="56">
        <f t="shared" si="392"/>
        <v>0</v>
      </c>
      <c r="AJ138" s="56">
        <f t="shared" si="392"/>
        <v>24</v>
      </c>
      <c r="AK138" s="56">
        <f t="shared" si="392"/>
        <v>25</v>
      </c>
      <c r="AL138" s="56">
        <f t="shared" si="392"/>
        <v>26</v>
      </c>
    </row>
    <row r="139" spans="1:38" s="7" customFormat="1" ht="152.25" hidden="1" customHeight="1" x14ac:dyDescent="0.25">
      <c r="A139" s="50" t="s">
        <v>469</v>
      </c>
      <c r="B139" s="99"/>
      <c r="C139" s="100"/>
      <c r="D139" s="52" t="s">
        <v>472</v>
      </c>
      <c r="E139" s="51" t="s">
        <v>501</v>
      </c>
      <c r="F139" s="88">
        <v>1</v>
      </c>
      <c r="G139" s="88">
        <v>1</v>
      </c>
      <c r="H139" s="88">
        <v>1</v>
      </c>
      <c r="I139" s="88"/>
      <c r="J139" s="88"/>
      <c r="K139" s="88"/>
      <c r="L139" s="60">
        <f t="shared" si="225"/>
        <v>1</v>
      </c>
      <c r="M139" s="60">
        <f t="shared" si="225"/>
        <v>1</v>
      </c>
      <c r="N139" s="60">
        <f t="shared" si="225"/>
        <v>1</v>
      </c>
      <c r="O139" s="60"/>
      <c r="P139" s="60"/>
      <c r="Q139" s="60"/>
      <c r="R139" s="60">
        <f t="shared" ref="R139:T141" si="393">L139+O139</f>
        <v>1</v>
      </c>
      <c r="S139" s="60">
        <f t="shared" si="393"/>
        <v>1</v>
      </c>
      <c r="T139" s="60">
        <f t="shared" si="393"/>
        <v>1</v>
      </c>
      <c r="U139" s="60"/>
      <c r="V139" s="60"/>
      <c r="W139" s="60"/>
      <c r="X139" s="60">
        <f t="shared" ref="X139:Z141" si="394">R139+U139</f>
        <v>1</v>
      </c>
      <c r="Y139" s="60">
        <f t="shared" si="394"/>
        <v>1</v>
      </c>
      <c r="Z139" s="60">
        <f t="shared" si="394"/>
        <v>1</v>
      </c>
      <c r="AA139" s="60"/>
      <c r="AB139" s="60"/>
      <c r="AC139" s="60"/>
      <c r="AD139" s="60">
        <f t="shared" ref="AD139:AD141" si="395">X139+AA139</f>
        <v>1</v>
      </c>
      <c r="AE139" s="60">
        <f t="shared" ref="AE139:AE141" si="396">Y139+AB139</f>
        <v>1</v>
      </c>
      <c r="AF139" s="60">
        <f t="shared" ref="AF139:AF141" si="397">Z139+AC139</f>
        <v>1</v>
      </c>
      <c r="AG139" s="60"/>
      <c r="AH139" s="60"/>
      <c r="AI139" s="60"/>
      <c r="AJ139" s="60">
        <f t="shared" ref="AJ139:AJ141" si="398">AD139+AG139</f>
        <v>1</v>
      </c>
      <c r="AK139" s="60">
        <f t="shared" ref="AK139:AK141" si="399">AE139+AH139</f>
        <v>1</v>
      </c>
      <c r="AL139" s="60">
        <f t="shared" ref="AL139:AL141" si="400">AF139+AI139</f>
        <v>1</v>
      </c>
    </row>
    <row r="140" spans="1:38" s="7" customFormat="1" ht="116.25" hidden="1" customHeight="1" x14ac:dyDescent="0.25">
      <c r="A140" s="19">
        <v>853</v>
      </c>
      <c r="B140" s="99"/>
      <c r="C140" s="100"/>
      <c r="D140" s="52" t="s">
        <v>430</v>
      </c>
      <c r="E140" s="51" t="s">
        <v>431</v>
      </c>
      <c r="F140" s="86">
        <v>21</v>
      </c>
      <c r="G140" s="86">
        <v>22</v>
      </c>
      <c r="H140" s="86">
        <v>23</v>
      </c>
      <c r="I140" s="86"/>
      <c r="J140" s="86"/>
      <c r="K140" s="86"/>
      <c r="L140" s="59">
        <f t="shared" si="225"/>
        <v>21</v>
      </c>
      <c r="M140" s="59">
        <f t="shared" si="225"/>
        <v>22</v>
      </c>
      <c r="N140" s="59">
        <f t="shared" si="225"/>
        <v>23</v>
      </c>
      <c r="O140" s="59"/>
      <c r="P140" s="59"/>
      <c r="Q140" s="59"/>
      <c r="R140" s="59">
        <f t="shared" si="393"/>
        <v>21</v>
      </c>
      <c r="S140" s="59">
        <f t="shared" si="393"/>
        <v>22</v>
      </c>
      <c r="T140" s="59">
        <f t="shared" si="393"/>
        <v>23</v>
      </c>
      <c r="U140" s="59"/>
      <c r="V140" s="59"/>
      <c r="W140" s="59"/>
      <c r="X140" s="59">
        <f t="shared" si="394"/>
        <v>21</v>
      </c>
      <c r="Y140" s="59">
        <f t="shared" si="394"/>
        <v>22</v>
      </c>
      <c r="Z140" s="59">
        <f t="shared" si="394"/>
        <v>23</v>
      </c>
      <c r="AA140" s="59"/>
      <c r="AB140" s="59"/>
      <c r="AC140" s="59"/>
      <c r="AD140" s="59">
        <f t="shared" si="395"/>
        <v>21</v>
      </c>
      <c r="AE140" s="59">
        <f t="shared" si="396"/>
        <v>22</v>
      </c>
      <c r="AF140" s="59">
        <f t="shared" si="397"/>
        <v>23</v>
      </c>
      <c r="AG140" s="59"/>
      <c r="AH140" s="59"/>
      <c r="AI140" s="59"/>
      <c r="AJ140" s="59">
        <f t="shared" si="398"/>
        <v>21</v>
      </c>
      <c r="AK140" s="59">
        <f t="shared" si="399"/>
        <v>22</v>
      </c>
      <c r="AL140" s="59">
        <f t="shared" si="400"/>
        <v>23</v>
      </c>
    </row>
    <row r="141" spans="1:38" s="7" customFormat="1" ht="123.75" hidden="1" customHeight="1" x14ac:dyDescent="0.25">
      <c r="A141" s="19">
        <v>874</v>
      </c>
      <c r="B141" s="99"/>
      <c r="C141" s="100"/>
      <c r="D141" s="52" t="s">
        <v>430</v>
      </c>
      <c r="E141" s="51" t="s">
        <v>431</v>
      </c>
      <c r="F141" s="86">
        <v>2</v>
      </c>
      <c r="G141" s="86">
        <v>2</v>
      </c>
      <c r="H141" s="86">
        <v>2</v>
      </c>
      <c r="I141" s="86"/>
      <c r="J141" s="86"/>
      <c r="K141" s="86"/>
      <c r="L141" s="59">
        <f t="shared" si="225"/>
        <v>2</v>
      </c>
      <c r="M141" s="59">
        <f t="shared" si="225"/>
        <v>2</v>
      </c>
      <c r="N141" s="59">
        <f t="shared" si="225"/>
        <v>2</v>
      </c>
      <c r="O141" s="59"/>
      <c r="P141" s="59"/>
      <c r="Q141" s="59"/>
      <c r="R141" s="59">
        <f t="shared" si="393"/>
        <v>2</v>
      </c>
      <c r="S141" s="59">
        <f t="shared" si="393"/>
        <v>2</v>
      </c>
      <c r="T141" s="59">
        <f t="shared" si="393"/>
        <v>2</v>
      </c>
      <c r="U141" s="59"/>
      <c r="V141" s="59"/>
      <c r="W141" s="59"/>
      <c r="X141" s="59">
        <f t="shared" si="394"/>
        <v>2</v>
      </c>
      <c r="Y141" s="59">
        <f t="shared" si="394"/>
        <v>2</v>
      </c>
      <c r="Z141" s="59">
        <f t="shared" si="394"/>
        <v>2</v>
      </c>
      <c r="AA141" s="59"/>
      <c r="AB141" s="59"/>
      <c r="AC141" s="59"/>
      <c r="AD141" s="59">
        <f t="shared" si="395"/>
        <v>2</v>
      </c>
      <c r="AE141" s="59">
        <f t="shared" si="396"/>
        <v>2</v>
      </c>
      <c r="AF141" s="59">
        <f t="shared" si="397"/>
        <v>2</v>
      </c>
      <c r="AG141" s="59"/>
      <c r="AH141" s="59"/>
      <c r="AI141" s="59"/>
      <c r="AJ141" s="59">
        <f t="shared" si="398"/>
        <v>2</v>
      </c>
      <c r="AK141" s="59">
        <f t="shared" si="399"/>
        <v>2</v>
      </c>
      <c r="AL141" s="59">
        <f t="shared" si="400"/>
        <v>2</v>
      </c>
    </row>
    <row r="142" spans="1:38" s="7" customFormat="1" ht="101.25" customHeight="1" x14ac:dyDescent="0.25">
      <c r="A142" s="19"/>
      <c r="B142" s="99"/>
      <c r="C142" s="100"/>
      <c r="D142" s="232" t="s">
        <v>302</v>
      </c>
      <c r="E142" s="253" t="s">
        <v>393</v>
      </c>
      <c r="F142" s="235">
        <f>F143</f>
        <v>267</v>
      </c>
      <c r="G142" s="235">
        <f>G143</f>
        <v>278</v>
      </c>
      <c r="H142" s="235">
        <f>H143</f>
        <v>289</v>
      </c>
      <c r="I142" s="235">
        <f t="shared" ref="I142:AL142" si="401">I143</f>
        <v>0</v>
      </c>
      <c r="J142" s="235">
        <f t="shared" si="401"/>
        <v>0</v>
      </c>
      <c r="K142" s="235">
        <f t="shared" si="401"/>
        <v>0</v>
      </c>
      <c r="L142" s="236">
        <f t="shared" si="401"/>
        <v>267</v>
      </c>
      <c r="M142" s="236">
        <f t="shared" si="401"/>
        <v>278</v>
      </c>
      <c r="N142" s="236">
        <f t="shared" si="401"/>
        <v>289</v>
      </c>
      <c r="O142" s="236">
        <f t="shared" si="401"/>
        <v>0</v>
      </c>
      <c r="P142" s="236">
        <f t="shared" si="401"/>
        <v>0</v>
      </c>
      <c r="Q142" s="236">
        <f t="shared" si="401"/>
        <v>0</v>
      </c>
      <c r="R142" s="236">
        <f t="shared" si="401"/>
        <v>267</v>
      </c>
      <c r="S142" s="236">
        <f t="shared" si="401"/>
        <v>278</v>
      </c>
      <c r="T142" s="236">
        <f t="shared" si="401"/>
        <v>289</v>
      </c>
      <c r="U142" s="236">
        <f t="shared" si="401"/>
        <v>0</v>
      </c>
      <c r="V142" s="236">
        <f t="shared" si="401"/>
        <v>0</v>
      </c>
      <c r="W142" s="236">
        <f t="shared" si="401"/>
        <v>0</v>
      </c>
      <c r="X142" s="236">
        <f t="shared" si="401"/>
        <v>267</v>
      </c>
      <c r="Y142" s="236">
        <f t="shared" si="401"/>
        <v>278</v>
      </c>
      <c r="Z142" s="236">
        <f t="shared" si="401"/>
        <v>289</v>
      </c>
      <c r="AA142" s="236">
        <f t="shared" si="401"/>
        <v>0</v>
      </c>
      <c r="AB142" s="236">
        <f t="shared" si="401"/>
        <v>0</v>
      </c>
      <c r="AC142" s="236">
        <f t="shared" si="401"/>
        <v>0</v>
      </c>
      <c r="AD142" s="236">
        <f t="shared" si="401"/>
        <v>267</v>
      </c>
      <c r="AE142" s="236">
        <f t="shared" si="401"/>
        <v>278</v>
      </c>
      <c r="AF142" s="236">
        <f t="shared" si="401"/>
        <v>289</v>
      </c>
      <c r="AG142" s="236">
        <f t="shared" si="401"/>
        <v>0</v>
      </c>
      <c r="AH142" s="236">
        <f t="shared" si="401"/>
        <v>0</v>
      </c>
      <c r="AI142" s="236">
        <f t="shared" si="401"/>
        <v>0</v>
      </c>
      <c r="AJ142" s="236">
        <f t="shared" si="401"/>
        <v>267</v>
      </c>
      <c r="AK142" s="236">
        <f t="shared" si="401"/>
        <v>278</v>
      </c>
      <c r="AL142" s="236">
        <f t="shared" si="401"/>
        <v>289</v>
      </c>
    </row>
    <row r="143" spans="1:38" s="7" customFormat="1" ht="135" customHeight="1" x14ac:dyDescent="0.25">
      <c r="A143" s="19"/>
      <c r="B143" s="99"/>
      <c r="C143" s="100"/>
      <c r="D143" s="232" t="s">
        <v>290</v>
      </c>
      <c r="E143" s="234" t="s">
        <v>394</v>
      </c>
      <c r="F143" s="231">
        <f>SUM(F144:F149)</f>
        <v>267</v>
      </c>
      <c r="G143" s="231">
        <f>SUM(G144:G149)</f>
        <v>278</v>
      </c>
      <c r="H143" s="231">
        <f>SUM(H144:H149)</f>
        <v>289</v>
      </c>
      <c r="I143" s="231">
        <f t="shared" ref="I143:Z143" si="402">SUM(I144:I149)</f>
        <v>0</v>
      </c>
      <c r="J143" s="231">
        <f t="shared" si="402"/>
        <v>0</v>
      </c>
      <c r="K143" s="231">
        <f t="shared" si="402"/>
        <v>0</v>
      </c>
      <c r="L143" s="56">
        <f t="shared" si="402"/>
        <v>267</v>
      </c>
      <c r="M143" s="56">
        <f t="shared" si="402"/>
        <v>278</v>
      </c>
      <c r="N143" s="56">
        <f t="shared" si="402"/>
        <v>289</v>
      </c>
      <c r="O143" s="56">
        <f t="shared" si="402"/>
        <v>0</v>
      </c>
      <c r="P143" s="56">
        <f t="shared" si="402"/>
        <v>0</v>
      </c>
      <c r="Q143" s="56">
        <f t="shared" si="402"/>
        <v>0</v>
      </c>
      <c r="R143" s="56">
        <f t="shared" si="402"/>
        <v>267</v>
      </c>
      <c r="S143" s="56">
        <f t="shared" si="402"/>
        <v>278</v>
      </c>
      <c r="T143" s="56">
        <f t="shared" si="402"/>
        <v>289</v>
      </c>
      <c r="U143" s="56">
        <f t="shared" si="402"/>
        <v>0</v>
      </c>
      <c r="V143" s="56">
        <f t="shared" si="402"/>
        <v>0</v>
      </c>
      <c r="W143" s="56">
        <f t="shared" si="402"/>
        <v>0</v>
      </c>
      <c r="X143" s="56">
        <f t="shared" si="402"/>
        <v>267</v>
      </c>
      <c r="Y143" s="56">
        <f t="shared" si="402"/>
        <v>278</v>
      </c>
      <c r="Z143" s="56">
        <f t="shared" si="402"/>
        <v>289</v>
      </c>
      <c r="AA143" s="56">
        <f t="shared" ref="AA143:AF143" si="403">SUM(AA144:AA149)</f>
        <v>0</v>
      </c>
      <c r="AB143" s="56">
        <f t="shared" si="403"/>
        <v>0</v>
      </c>
      <c r="AC143" s="56">
        <f t="shared" si="403"/>
        <v>0</v>
      </c>
      <c r="AD143" s="56">
        <f t="shared" si="403"/>
        <v>267</v>
      </c>
      <c r="AE143" s="56">
        <f t="shared" si="403"/>
        <v>278</v>
      </c>
      <c r="AF143" s="56">
        <f t="shared" si="403"/>
        <v>289</v>
      </c>
      <c r="AG143" s="56">
        <f t="shared" ref="AG143:AL143" si="404">SUM(AG144:AG149)</f>
        <v>0</v>
      </c>
      <c r="AH143" s="56">
        <f t="shared" si="404"/>
        <v>0</v>
      </c>
      <c r="AI143" s="56">
        <f t="shared" si="404"/>
        <v>0</v>
      </c>
      <c r="AJ143" s="56">
        <f t="shared" si="404"/>
        <v>267</v>
      </c>
      <c r="AK143" s="56">
        <f t="shared" si="404"/>
        <v>278</v>
      </c>
      <c r="AL143" s="56">
        <f t="shared" si="404"/>
        <v>289</v>
      </c>
    </row>
    <row r="144" spans="1:38" s="7" customFormat="1" ht="162" hidden="1" customHeight="1" x14ac:dyDescent="0.25">
      <c r="A144" s="50" t="s">
        <v>469</v>
      </c>
      <c r="B144" s="99"/>
      <c r="C144" s="100"/>
      <c r="D144" s="52" t="s">
        <v>474</v>
      </c>
      <c r="E144" s="164" t="s">
        <v>502</v>
      </c>
      <c r="F144" s="86">
        <v>1</v>
      </c>
      <c r="G144" s="86">
        <v>1</v>
      </c>
      <c r="H144" s="86">
        <v>1</v>
      </c>
      <c r="I144" s="86"/>
      <c r="J144" s="86"/>
      <c r="K144" s="86"/>
      <c r="L144" s="59">
        <f t="shared" si="225"/>
        <v>1</v>
      </c>
      <c r="M144" s="59">
        <f t="shared" si="225"/>
        <v>1</v>
      </c>
      <c r="N144" s="59">
        <f t="shared" si="225"/>
        <v>1</v>
      </c>
      <c r="O144" s="59"/>
      <c r="P144" s="59"/>
      <c r="Q144" s="59"/>
      <c r="R144" s="59">
        <f t="shared" ref="R144:T149" si="405">L144+O144</f>
        <v>1</v>
      </c>
      <c r="S144" s="59">
        <f t="shared" si="405"/>
        <v>1</v>
      </c>
      <c r="T144" s="59">
        <f t="shared" si="405"/>
        <v>1</v>
      </c>
      <c r="U144" s="59"/>
      <c r="V144" s="59"/>
      <c r="W144" s="59"/>
      <c r="X144" s="59">
        <f t="shared" ref="X144:Z149" si="406">R144+U144</f>
        <v>1</v>
      </c>
      <c r="Y144" s="59">
        <f t="shared" si="406"/>
        <v>1</v>
      </c>
      <c r="Z144" s="59">
        <f t="shared" si="406"/>
        <v>1</v>
      </c>
      <c r="AA144" s="59"/>
      <c r="AB144" s="59"/>
      <c r="AC144" s="59"/>
      <c r="AD144" s="59">
        <f t="shared" ref="AD144:AD149" si="407">X144+AA144</f>
        <v>1</v>
      </c>
      <c r="AE144" s="59">
        <f t="shared" ref="AE144:AE149" si="408">Y144+AB144</f>
        <v>1</v>
      </c>
      <c r="AF144" s="59">
        <f t="shared" ref="AF144:AF149" si="409">Z144+AC144</f>
        <v>1</v>
      </c>
      <c r="AG144" s="59"/>
      <c r="AH144" s="59"/>
      <c r="AI144" s="59"/>
      <c r="AJ144" s="59">
        <f t="shared" ref="AJ144:AJ149" si="410">AD144+AG144</f>
        <v>1</v>
      </c>
      <c r="AK144" s="59">
        <f t="shared" ref="AK144:AK149" si="411">AE144+AH144</f>
        <v>1</v>
      </c>
      <c r="AL144" s="59">
        <f t="shared" ref="AL144:AL149" si="412">AF144+AI144</f>
        <v>1</v>
      </c>
    </row>
    <row r="145" spans="1:38" s="7" customFormat="1" ht="99" hidden="1" customHeight="1" x14ac:dyDescent="0.25">
      <c r="A145" s="50" t="s">
        <v>469</v>
      </c>
      <c r="B145" s="99"/>
      <c r="C145" s="100"/>
      <c r="D145" s="142" t="s">
        <v>473</v>
      </c>
      <c r="E145" s="144" t="s">
        <v>503</v>
      </c>
      <c r="F145" s="86">
        <v>4</v>
      </c>
      <c r="G145" s="86">
        <v>5</v>
      </c>
      <c r="H145" s="86">
        <v>6</v>
      </c>
      <c r="I145" s="86"/>
      <c r="J145" s="86"/>
      <c r="K145" s="86"/>
      <c r="L145" s="143">
        <f t="shared" si="225"/>
        <v>4</v>
      </c>
      <c r="M145" s="143">
        <f t="shared" si="225"/>
        <v>5</v>
      </c>
      <c r="N145" s="143">
        <f t="shared" si="225"/>
        <v>6</v>
      </c>
      <c r="O145" s="143"/>
      <c r="P145" s="143"/>
      <c r="Q145" s="143"/>
      <c r="R145" s="143">
        <f t="shared" si="405"/>
        <v>4</v>
      </c>
      <c r="S145" s="143">
        <f t="shared" si="405"/>
        <v>5</v>
      </c>
      <c r="T145" s="143">
        <f t="shared" si="405"/>
        <v>6</v>
      </c>
      <c r="U145" s="143"/>
      <c r="V145" s="143"/>
      <c r="W145" s="143"/>
      <c r="X145" s="143">
        <f t="shared" si="406"/>
        <v>4</v>
      </c>
      <c r="Y145" s="143">
        <f t="shared" si="406"/>
        <v>5</v>
      </c>
      <c r="Z145" s="143">
        <f t="shared" si="406"/>
        <v>6</v>
      </c>
      <c r="AA145" s="59"/>
      <c r="AB145" s="143"/>
      <c r="AC145" s="143"/>
      <c r="AD145" s="59">
        <f t="shared" si="407"/>
        <v>4</v>
      </c>
      <c r="AE145" s="59">
        <f t="shared" si="408"/>
        <v>5</v>
      </c>
      <c r="AF145" s="59">
        <f t="shared" si="409"/>
        <v>6</v>
      </c>
      <c r="AG145" s="59"/>
      <c r="AH145" s="59"/>
      <c r="AI145" s="59"/>
      <c r="AJ145" s="59">
        <f t="shared" si="410"/>
        <v>4</v>
      </c>
      <c r="AK145" s="59">
        <f t="shared" si="411"/>
        <v>5</v>
      </c>
      <c r="AL145" s="59">
        <f t="shared" si="412"/>
        <v>6</v>
      </c>
    </row>
    <row r="146" spans="1:38" s="81" customFormat="1" ht="103.5" hidden="1" customHeight="1" x14ac:dyDescent="0.25">
      <c r="A146" s="50" t="s">
        <v>469</v>
      </c>
      <c r="B146" s="105"/>
      <c r="C146" s="106"/>
      <c r="D146" s="142" t="s">
        <v>432</v>
      </c>
      <c r="E146" s="144" t="s">
        <v>433</v>
      </c>
      <c r="F146" s="86">
        <v>5</v>
      </c>
      <c r="G146" s="86">
        <v>6</v>
      </c>
      <c r="H146" s="86">
        <v>7</v>
      </c>
      <c r="I146" s="86"/>
      <c r="J146" s="86"/>
      <c r="K146" s="86"/>
      <c r="L146" s="143">
        <f t="shared" si="225"/>
        <v>5</v>
      </c>
      <c r="M146" s="143">
        <f t="shared" si="225"/>
        <v>6</v>
      </c>
      <c r="N146" s="143">
        <f t="shared" si="225"/>
        <v>7</v>
      </c>
      <c r="O146" s="143"/>
      <c r="P146" s="143"/>
      <c r="Q146" s="143"/>
      <c r="R146" s="143">
        <f t="shared" si="405"/>
        <v>5</v>
      </c>
      <c r="S146" s="143">
        <f t="shared" si="405"/>
        <v>6</v>
      </c>
      <c r="T146" s="143">
        <f t="shared" si="405"/>
        <v>7</v>
      </c>
      <c r="U146" s="143"/>
      <c r="V146" s="143"/>
      <c r="W146" s="143"/>
      <c r="X146" s="143">
        <f t="shared" si="406"/>
        <v>5</v>
      </c>
      <c r="Y146" s="143">
        <f t="shared" si="406"/>
        <v>6</v>
      </c>
      <c r="Z146" s="143">
        <f t="shared" si="406"/>
        <v>7</v>
      </c>
      <c r="AA146" s="59"/>
      <c r="AB146" s="143"/>
      <c r="AC146" s="143"/>
      <c r="AD146" s="59">
        <f t="shared" si="407"/>
        <v>5</v>
      </c>
      <c r="AE146" s="59">
        <f t="shared" si="408"/>
        <v>6</v>
      </c>
      <c r="AF146" s="59">
        <f t="shared" si="409"/>
        <v>7</v>
      </c>
      <c r="AG146" s="59"/>
      <c r="AH146" s="59"/>
      <c r="AI146" s="59"/>
      <c r="AJ146" s="59">
        <f t="shared" si="410"/>
        <v>5</v>
      </c>
      <c r="AK146" s="59">
        <f t="shared" si="411"/>
        <v>6</v>
      </c>
      <c r="AL146" s="59">
        <f t="shared" si="412"/>
        <v>7</v>
      </c>
    </row>
    <row r="147" spans="1:38" s="81" customFormat="1" ht="117" hidden="1" customHeight="1" x14ac:dyDescent="0.25">
      <c r="A147" s="50" t="s">
        <v>470</v>
      </c>
      <c r="B147" s="105"/>
      <c r="C147" s="106"/>
      <c r="D147" s="142" t="s">
        <v>476</v>
      </c>
      <c r="E147" s="144" t="s">
        <v>504</v>
      </c>
      <c r="F147" s="86">
        <v>29</v>
      </c>
      <c r="G147" s="86">
        <v>30</v>
      </c>
      <c r="H147" s="86">
        <v>31</v>
      </c>
      <c r="I147" s="86"/>
      <c r="J147" s="86"/>
      <c r="K147" s="86"/>
      <c r="L147" s="143">
        <f t="shared" si="225"/>
        <v>29</v>
      </c>
      <c r="M147" s="143">
        <f t="shared" si="225"/>
        <v>30</v>
      </c>
      <c r="N147" s="143">
        <f t="shared" si="225"/>
        <v>31</v>
      </c>
      <c r="O147" s="143"/>
      <c r="P147" s="143"/>
      <c r="Q147" s="143"/>
      <c r="R147" s="143">
        <f t="shared" si="405"/>
        <v>29</v>
      </c>
      <c r="S147" s="143">
        <f t="shared" si="405"/>
        <v>30</v>
      </c>
      <c r="T147" s="143">
        <f t="shared" si="405"/>
        <v>31</v>
      </c>
      <c r="U147" s="143"/>
      <c r="V147" s="143"/>
      <c r="W147" s="143"/>
      <c r="X147" s="143">
        <f t="shared" si="406"/>
        <v>29</v>
      </c>
      <c r="Y147" s="143">
        <f t="shared" si="406"/>
        <v>30</v>
      </c>
      <c r="Z147" s="143">
        <f t="shared" si="406"/>
        <v>31</v>
      </c>
      <c r="AA147" s="59"/>
      <c r="AB147" s="143"/>
      <c r="AC147" s="143"/>
      <c r="AD147" s="59">
        <f t="shared" si="407"/>
        <v>29</v>
      </c>
      <c r="AE147" s="59">
        <f t="shared" si="408"/>
        <v>30</v>
      </c>
      <c r="AF147" s="59">
        <f t="shared" si="409"/>
        <v>31</v>
      </c>
      <c r="AG147" s="59"/>
      <c r="AH147" s="59"/>
      <c r="AI147" s="59"/>
      <c r="AJ147" s="59">
        <f t="shared" si="410"/>
        <v>29</v>
      </c>
      <c r="AK147" s="59">
        <f t="shared" si="411"/>
        <v>30</v>
      </c>
      <c r="AL147" s="59">
        <f t="shared" si="412"/>
        <v>31</v>
      </c>
    </row>
    <row r="148" spans="1:38" s="81" customFormat="1" ht="172.5" hidden="1" customHeight="1" x14ac:dyDescent="0.25">
      <c r="A148" s="50" t="s">
        <v>470</v>
      </c>
      <c r="B148" s="105"/>
      <c r="C148" s="106"/>
      <c r="D148" s="142" t="s">
        <v>475</v>
      </c>
      <c r="E148" s="144" t="s">
        <v>505</v>
      </c>
      <c r="F148" s="86">
        <v>12</v>
      </c>
      <c r="G148" s="86">
        <v>13</v>
      </c>
      <c r="H148" s="86">
        <v>14</v>
      </c>
      <c r="I148" s="86"/>
      <c r="J148" s="86"/>
      <c r="K148" s="86"/>
      <c r="L148" s="143">
        <f t="shared" si="225"/>
        <v>12</v>
      </c>
      <c r="M148" s="143">
        <f t="shared" si="225"/>
        <v>13</v>
      </c>
      <c r="N148" s="143">
        <f t="shared" si="225"/>
        <v>14</v>
      </c>
      <c r="O148" s="143"/>
      <c r="P148" s="143"/>
      <c r="Q148" s="143"/>
      <c r="R148" s="143">
        <f t="shared" si="405"/>
        <v>12</v>
      </c>
      <c r="S148" s="143">
        <f t="shared" si="405"/>
        <v>13</v>
      </c>
      <c r="T148" s="143">
        <f t="shared" si="405"/>
        <v>14</v>
      </c>
      <c r="U148" s="143"/>
      <c r="V148" s="143"/>
      <c r="W148" s="143"/>
      <c r="X148" s="143">
        <f t="shared" si="406"/>
        <v>12</v>
      </c>
      <c r="Y148" s="143">
        <f t="shared" si="406"/>
        <v>13</v>
      </c>
      <c r="Z148" s="143">
        <f t="shared" si="406"/>
        <v>14</v>
      </c>
      <c r="AA148" s="59"/>
      <c r="AB148" s="143"/>
      <c r="AC148" s="143"/>
      <c r="AD148" s="59">
        <f t="shared" si="407"/>
        <v>12</v>
      </c>
      <c r="AE148" s="59">
        <f t="shared" si="408"/>
        <v>13</v>
      </c>
      <c r="AF148" s="59">
        <f t="shared" si="409"/>
        <v>14</v>
      </c>
      <c r="AG148" s="59"/>
      <c r="AH148" s="59"/>
      <c r="AI148" s="59"/>
      <c r="AJ148" s="59">
        <f t="shared" si="410"/>
        <v>12</v>
      </c>
      <c r="AK148" s="59">
        <f t="shared" si="411"/>
        <v>13</v>
      </c>
      <c r="AL148" s="59">
        <f t="shared" si="412"/>
        <v>14</v>
      </c>
    </row>
    <row r="149" spans="1:38" s="81" customFormat="1" ht="103.5" hidden="1" customHeight="1" x14ac:dyDescent="0.25">
      <c r="A149" s="50" t="s">
        <v>470</v>
      </c>
      <c r="B149" s="105"/>
      <c r="C149" s="106"/>
      <c r="D149" s="142" t="s">
        <v>473</v>
      </c>
      <c r="E149" s="144" t="s">
        <v>503</v>
      </c>
      <c r="F149" s="86">
        <v>216</v>
      </c>
      <c r="G149" s="86">
        <v>223</v>
      </c>
      <c r="H149" s="86">
        <v>230</v>
      </c>
      <c r="I149" s="86"/>
      <c r="J149" s="86"/>
      <c r="K149" s="86"/>
      <c r="L149" s="143">
        <f t="shared" si="225"/>
        <v>216</v>
      </c>
      <c r="M149" s="143">
        <f t="shared" si="225"/>
        <v>223</v>
      </c>
      <c r="N149" s="143">
        <f t="shared" si="225"/>
        <v>230</v>
      </c>
      <c r="O149" s="143"/>
      <c r="P149" s="143"/>
      <c r="Q149" s="143"/>
      <c r="R149" s="143">
        <f t="shared" si="405"/>
        <v>216</v>
      </c>
      <c r="S149" s="143">
        <f t="shared" si="405"/>
        <v>223</v>
      </c>
      <c r="T149" s="143">
        <f t="shared" si="405"/>
        <v>230</v>
      </c>
      <c r="U149" s="143"/>
      <c r="V149" s="143"/>
      <c r="W149" s="143"/>
      <c r="X149" s="143">
        <f t="shared" si="406"/>
        <v>216</v>
      </c>
      <c r="Y149" s="143">
        <f t="shared" si="406"/>
        <v>223</v>
      </c>
      <c r="Z149" s="143">
        <f t="shared" si="406"/>
        <v>230</v>
      </c>
      <c r="AA149" s="59"/>
      <c r="AB149" s="143"/>
      <c r="AC149" s="143"/>
      <c r="AD149" s="59">
        <f t="shared" si="407"/>
        <v>216</v>
      </c>
      <c r="AE149" s="59">
        <f t="shared" si="408"/>
        <v>223</v>
      </c>
      <c r="AF149" s="59">
        <f t="shared" si="409"/>
        <v>230</v>
      </c>
      <c r="AG149" s="59"/>
      <c r="AH149" s="59"/>
      <c r="AI149" s="59"/>
      <c r="AJ149" s="59">
        <f t="shared" si="410"/>
        <v>216</v>
      </c>
      <c r="AK149" s="59">
        <f t="shared" si="411"/>
        <v>223</v>
      </c>
      <c r="AL149" s="59">
        <f t="shared" si="412"/>
        <v>230</v>
      </c>
    </row>
    <row r="150" spans="1:38" s="7" customFormat="1" ht="87.75" customHeight="1" x14ac:dyDescent="0.25">
      <c r="A150" s="19"/>
      <c r="B150" s="99"/>
      <c r="C150" s="100"/>
      <c r="D150" s="232" t="s">
        <v>303</v>
      </c>
      <c r="E150" s="237" t="s">
        <v>395</v>
      </c>
      <c r="F150" s="231">
        <f t="shared" ref="F150:AL150" si="413">F151</f>
        <v>29</v>
      </c>
      <c r="G150" s="231">
        <f t="shared" si="413"/>
        <v>30</v>
      </c>
      <c r="H150" s="231">
        <f t="shared" si="413"/>
        <v>31</v>
      </c>
      <c r="I150" s="231">
        <f t="shared" si="413"/>
        <v>0</v>
      </c>
      <c r="J150" s="231">
        <f t="shared" si="413"/>
        <v>0</v>
      </c>
      <c r="K150" s="231">
        <f t="shared" si="413"/>
        <v>0</v>
      </c>
      <c r="L150" s="56">
        <f t="shared" si="413"/>
        <v>29</v>
      </c>
      <c r="M150" s="56">
        <f t="shared" si="413"/>
        <v>30</v>
      </c>
      <c r="N150" s="56">
        <f t="shared" si="413"/>
        <v>31</v>
      </c>
      <c r="O150" s="56">
        <f t="shared" si="413"/>
        <v>0</v>
      </c>
      <c r="P150" s="56">
        <f t="shared" si="413"/>
        <v>0</v>
      </c>
      <c r="Q150" s="56">
        <f t="shared" si="413"/>
        <v>0</v>
      </c>
      <c r="R150" s="56">
        <f t="shared" si="413"/>
        <v>29</v>
      </c>
      <c r="S150" s="56">
        <f t="shared" si="413"/>
        <v>30</v>
      </c>
      <c r="T150" s="56">
        <f t="shared" si="413"/>
        <v>31</v>
      </c>
      <c r="U150" s="56">
        <f t="shared" si="413"/>
        <v>0</v>
      </c>
      <c r="V150" s="56">
        <f t="shared" si="413"/>
        <v>0</v>
      </c>
      <c r="W150" s="56">
        <f t="shared" si="413"/>
        <v>0</v>
      </c>
      <c r="X150" s="56">
        <f t="shared" si="413"/>
        <v>29</v>
      </c>
      <c r="Y150" s="56">
        <f t="shared" si="413"/>
        <v>30</v>
      </c>
      <c r="Z150" s="56">
        <f t="shared" si="413"/>
        <v>31</v>
      </c>
      <c r="AA150" s="56">
        <f t="shared" si="413"/>
        <v>0</v>
      </c>
      <c r="AB150" s="56">
        <f t="shared" si="413"/>
        <v>0</v>
      </c>
      <c r="AC150" s="56">
        <f t="shared" si="413"/>
        <v>0</v>
      </c>
      <c r="AD150" s="56">
        <f t="shared" si="413"/>
        <v>29</v>
      </c>
      <c r="AE150" s="56">
        <f t="shared" si="413"/>
        <v>30</v>
      </c>
      <c r="AF150" s="56">
        <f t="shared" si="413"/>
        <v>31</v>
      </c>
      <c r="AG150" s="56">
        <f t="shared" si="413"/>
        <v>0</v>
      </c>
      <c r="AH150" s="56">
        <f t="shared" si="413"/>
        <v>0</v>
      </c>
      <c r="AI150" s="56">
        <f t="shared" si="413"/>
        <v>0</v>
      </c>
      <c r="AJ150" s="56">
        <f t="shared" si="413"/>
        <v>29</v>
      </c>
      <c r="AK150" s="56">
        <f t="shared" si="413"/>
        <v>30</v>
      </c>
      <c r="AL150" s="56">
        <f t="shared" si="413"/>
        <v>31</v>
      </c>
    </row>
    <row r="151" spans="1:38" s="7" customFormat="1" ht="116.25" customHeight="1" x14ac:dyDescent="0.25">
      <c r="A151" s="19"/>
      <c r="B151" s="99"/>
      <c r="C151" s="100"/>
      <c r="D151" s="232" t="s">
        <v>296</v>
      </c>
      <c r="E151" s="234" t="s">
        <v>396</v>
      </c>
      <c r="F151" s="235">
        <f t="shared" ref="F151:Z151" si="414">SUM(F152:F156)</f>
        <v>29</v>
      </c>
      <c r="G151" s="235">
        <f t="shared" si="414"/>
        <v>30</v>
      </c>
      <c r="H151" s="235">
        <f t="shared" si="414"/>
        <v>31</v>
      </c>
      <c r="I151" s="235">
        <f t="shared" si="414"/>
        <v>0</v>
      </c>
      <c r="J151" s="235">
        <f t="shared" si="414"/>
        <v>0</v>
      </c>
      <c r="K151" s="235">
        <f t="shared" si="414"/>
        <v>0</v>
      </c>
      <c r="L151" s="256">
        <f t="shared" si="414"/>
        <v>29</v>
      </c>
      <c r="M151" s="256">
        <f t="shared" si="414"/>
        <v>30</v>
      </c>
      <c r="N151" s="256">
        <f t="shared" si="414"/>
        <v>31</v>
      </c>
      <c r="O151" s="256">
        <f t="shared" si="414"/>
        <v>0</v>
      </c>
      <c r="P151" s="256">
        <f t="shared" si="414"/>
        <v>0</v>
      </c>
      <c r="Q151" s="256">
        <f t="shared" si="414"/>
        <v>0</v>
      </c>
      <c r="R151" s="256">
        <f t="shared" si="414"/>
        <v>29</v>
      </c>
      <c r="S151" s="256">
        <f t="shared" si="414"/>
        <v>30</v>
      </c>
      <c r="T151" s="256">
        <f t="shared" si="414"/>
        <v>31</v>
      </c>
      <c r="U151" s="256">
        <f t="shared" si="414"/>
        <v>0</v>
      </c>
      <c r="V151" s="256">
        <f t="shared" si="414"/>
        <v>0</v>
      </c>
      <c r="W151" s="256">
        <f t="shared" si="414"/>
        <v>0</v>
      </c>
      <c r="X151" s="256">
        <f t="shared" si="414"/>
        <v>29</v>
      </c>
      <c r="Y151" s="256">
        <f t="shared" si="414"/>
        <v>30</v>
      </c>
      <c r="Z151" s="256">
        <f t="shared" si="414"/>
        <v>31</v>
      </c>
      <c r="AA151" s="236">
        <f t="shared" ref="AA151:AF151" si="415">SUM(AA152:AA156)</f>
        <v>0</v>
      </c>
      <c r="AB151" s="256">
        <f t="shared" si="415"/>
        <v>0</v>
      </c>
      <c r="AC151" s="256">
        <f t="shared" si="415"/>
        <v>0</v>
      </c>
      <c r="AD151" s="236">
        <f t="shared" si="415"/>
        <v>29</v>
      </c>
      <c r="AE151" s="236">
        <f t="shared" si="415"/>
        <v>30</v>
      </c>
      <c r="AF151" s="236">
        <f t="shared" si="415"/>
        <v>31</v>
      </c>
      <c r="AG151" s="236">
        <f t="shared" ref="AG151:AL151" si="416">SUM(AG152:AG156)</f>
        <v>0</v>
      </c>
      <c r="AH151" s="236">
        <f t="shared" si="416"/>
        <v>0</v>
      </c>
      <c r="AI151" s="236">
        <f t="shared" si="416"/>
        <v>0</v>
      </c>
      <c r="AJ151" s="236">
        <f t="shared" si="416"/>
        <v>29</v>
      </c>
      <c r="AK151" s="236">
        <f t="shared" si="416"/>
        <v>30</v>
      </c>
      <c r="AL151" s="236">
        <f t="shared" si="416"/>
        <v>31</v>
      </c>
    </row>
    <row r="152" spans="1:38" s="7" customFormat="1" ht="112.5" hidden="1" customHeight="1" x14ac:dyDescent="0.25">
      <c r="A152" s="50" t="s">
        <v>469</v>
      </c>
      <c r="B152" s="99"/>
      <c r="C152" s="100"/>
      <c r="D152" s="142" t="s">
        <v>477</v>
      </c>
      <c r="E152" s="144" t="s">
        <v>506</v>
      </c>
      <c r="F152" s="86"/>
      <c r="G152" s="86"/>
      <c r="H152" s="86"/>
      <c r="I152" s="86"/>
      <c r="J152" s="86"/>
      <c r="K152" s="86"/>
      <c r="L152" s="143">
        <f t="shared" ref="L152:N214" si="417">F152+I152</f>
        <v>0</v>
      </c>
      <c r="M152" s="143">
        <f t="shared" si="417"/>
        <v>0</v>
      </c>
      <c r="N152" s="143">
        <f t="shared" si="417"/>
        <v>0</v>
      </c>
      <c r="O152" s="143"/>
      <c r="P152" s="143"/>
      <c r="Q152" s="143"/>
      <c r="R152" s="143">
        <f t="shared" ref="R152:T156" si="418">L152+O152</f>
        <v>0</v>
      </c>
      <c r="S152" s="143">
        <f t="shared" si="418"/>
        <v>0</v>
      </c>
      <c r="T152" s="143">
        <f t="shared" si="418"/>
        <v>0</v>
      </c>
      <c r="U152" s="143"/>
      <c r="V152" s="143"/>
      <c r="W152" s="143"/>
      <c r="X152" s="143">
        <f t="shared" ref="X152:Z156" si="419">R152+U152</f>
        <v>0</v>
      </c>
      <c r="Y152" s="143">
        <f t="shared" si="419"/>
        <v>0</v>
      </c>
      <c r="Z152" s="143">
        <f t="shared" si="419"/>
        <v>0</v>
      </c>
      <c r="AA152" s="59"/>
      <c r="AB152" s="143"/>
      <c r="AC152" s="143"/>
      <c r="AD152" s="59">
        <f t="shared" ref="AD152:AD156" si="420">X152+AA152</f>
        <v>0</v>
      </c>
      <c r="AE152" s="59">
        <f t="shared" ref="AE152:AE156" si="421">Y152+AB152</f>
        <v>0</v>
      </c>
      <c r="AF152" s="59">
        <f t="shared" ref="AF152:AF156" si="422">Z152+AC152</f>
        <v>0</v>
      </c>
      <c r="AG152" s="59"/>
      <c r="AH152" s="59"/>
      <c r="AI152" s="59"/>
      <c r="AJ152" s="59">
        <f t="shared" ref="AJ152:AJ156" si="423">AD152+AG152</f>
        <v>0</v>
      </c>
      <c r="AK152" s="59">
        <f t="shared" ref="AK152:AK156" si="424">AE152+AH152</f>
        <v>0</v>
      </c>
      <c r="AL152" s="59">
        <f t="shared" ref="AL152:AL156" si="425">AF152+AI152</f>
        <v>0</v>
      </c>
    </row>
    <row r="153" spans="1:38" s="7" customFormat="1" ht="117.75" hidden="1" customHeight="1" x14ac:dyDescent="0.25">
      <c r="A153" s="50" t="s">
        <v>469</v>
      </c>
      <c r="B153" s="99"/>
      <c r="C153" s="100"/>
      <c r="D153" s="142" t="s">
        <v>434</v>
      </c>
      <c r="E153" s="144" t="s">
        <v>507</v>
      </c>
      <c r="F153" s="86">
        <v>2</v>
      </c>
      <c r="G153" s="86">
        <v>2</v>
      </c>
      <c r="H153" s="86">
        <v>2</v>
      </c>
      <c r="I153" s="86"/>
      <c r="J153" s="86"/>
      <c r="K153" s="86"/>
      <c r="L153" s="143">
        <f t="shared" si="417"/>
        <v>2</v>
      </c>
      <c r="M153" s="143">
        <f t="shared" si="417"/>
        <v>2</v>
      </c>
      <c r="N153" s="143">
        <f t="shared" si="417"/>
        <v>2</v>
      </c>
      <c r="O153" s="143"/>
      <c r="P153" s="143"/>
      <c r="Q153" s="143"/>
      <c r="R153" s="143">
        <f t="shared" si="418"/>
        <v>2</v>
      </c>
      <c r="S153" s="143">
        <f t="shared" si="418"/>
        <v>2</v>
      </c>
      <c r="T153" s="143">
        <f t="shared" si="418"/>
        <v>2</v>
      </c>
      <c r="U153" s="143"/>
      <c r="V153" s="143"/>
      <c r="W153" s="143"/>
      <c r="X153" s="143">
        <f t="shared" si="419"/>
        <v>2</v>
      </c>
      <c r="Y153" s="143">
        <f t="shared" si="419"/>
        <v>2</v>
      </c>
      <c r="Z153" s="143">
        <f t="shared" si="419"/>
        <v>2</v>
      </c>
      <c r="AA153" s="59"/>
      <c r="AB153" s="143"/>
      <c r="AC153" s="143"/>
      <c r="AD153" s="59">
        <f t="shared" si="420"/>
        <v>2</v>
      </c>
      <c r="AE153" s="59">
        <f t="shared" si="421"/>
        <v>2</v>
      </c>
      <c r="AF153" s="59">
        <f t="shared" si="422"/>
        <v>2</v>
      </c>
      <c r="AG153" s="59"/>
      <c r="AH153" s="59"/>
      <c r="AI153" s="59"/>
      <c r="AJ153" s="59">
        <f t="shared" si="423"/>
        <v>2</v>
      </c>
      <c r="AK153" s="59">
        <f t="shared" si="424"/>
        <v>2</v>
      </c>
      <c r="AL153" s="59">
        <f t="shared" si="425"/>
        <v>2</v>
      </c>
    </row>
    <row r="154" spans="1:38" s="7" customFormat="1" ht="153" hidden="1" customHeight="1" x14ac:dyDescent="0.25">
      <c r="A154" s="19">
        <v>874</v>
      </c>
      <c r="B154" s="99"/>
      <c r="C154" s="100"/>
      <c r="D154" s="142" t="s">
        <v>477</v>
      </c>
      <c r="E154" s="144" t="s">
        <v>506</v>
      </c>
      <c r="F154" s="86">
        <v>5</v>
      </c>
      <c r="G154" s="86">
        <v>5</v>
      </c>
      <c r="H154" s="86">
        <v>5</v>
      </c>
      <c r="I154" s="86"/>
      <c r="J154" s="86"/>
      <c r="K154" s="86"/>
      <c r="L154" s="143">
        <f t="shared" si="417"/>
        <v>5</v>
      </c>
      <c r="M154" s="143">
        <f t="shared" si="417"/>
        <v>5</v>
      </c>
      <c r="N154" s="143">
        <f t="shared" si="417"/>
        <v>5</v>
      </c>
      <c r="O154" s="143"/>
      <c r="P154" s="143"/>
      <c r="Q154" s="143"/>
      <c r="R154" s="143">
        <f t="shared" si="418"/>
        <v>5</v>
      </c>
      <c r="S154" s="143">
        <f t="shared" si="418"/>
        <v>5</v>
      </c>
      <c r="T154" s="143">
        <f t="shared" si="418"/>
        <v>5</v>
      </c>
      <c r="U154" s="143"/>
      <c r="V154" s="143"/>
      <c r="W154" s="143"/>
      <c r="X154" s="143">
        <f t="shared" si="419"/>
        <v>5</v>
      </c>
      <c r="Y154" s="143">
        <f t="shared" si="419"/>
        <v>5</v>
      </c>
      <c r="Z154" s="143">
        <f t="shared" si="419"/>
        <v>5</v>
      </c>
      <c r="AA154" s="59"/>
      <c r="AB154" s="143"/>
      <c r="AC154" s="143"/>
      <c r="AD154" s="59">
        <f t="shared" si="420"/>
        <v>5</v>
      </c>
      <c r="AE154" s="59">
        <f t="shared" si="421"/>
        <v>5</v>
      </c>
      <c r="AF154" s="59">
        <f t="shared" si="422"/>
        <v>5</v>
      </c>
      <c r="AG154" s="59"/>
      <c r="AH154" s="59"/>
      <c r="AI154" s="59"/>
      <c r="AJ154" s="59">
        <f t="shared" si="423"/>
        <v>5</v>
      </c>
      <c r="AK154" s="59">
        <f t="shared" si="424"/>
        <v>5</v>
      </c>
      <c r="AL154" s="59">
        <f t="shared" si="425"/>
        <v>5</v>
      </c>
    </row>
    <row r="155" spans="1:38" s="7" customFormat="1" ht="126.75" hidden="1" customHeight="1" x14ac:dyDescent="0.25">
      <c r="A155" s="19">
        <v>874</v>
      </c>
      <c r="B155" s="99"/>
      <c r="C155" s="100"/>
      <c r="D155" s="142" t="s">
        <v>434</v>
      </c>
      <c r="E155" s="144" t="s">
        <v>507</v>
      </c>
      <c r="F155" s="86">
        <v>22</v>
      </c>
      <c r="G155" s="86">
        <v>23</v>
      </c>
      <c r="H155" s="86">
        <v>24</v>
      </c>
      <c r="I155" s="86"/>
      <c r="J155" s="86"/>
      <c r="K155" s="86"/>
      <c r="L155" s="143">
        <f t="shared" si="417"/>
        <v>22</v>
      </c>
      <c r="M155" s="143">
        <f t="shared" si="417"/>
        <v>23</v>
      </c>
      <c r="N155" s="143">
        <f t="shared" si="417"/>
        <v>24</v>
      </c>
      <c r="O155" s="143"/>
      <c r="P155" s="143"/>
      <c r="Q155" s="143"/>
      <c r="R155" s="143">
        <f t="shared" si="418"/>
        <v>22</v>
      </c>
      <c r="S155" s="143">
        <f t="shared" si="418"/>
        <v>23</v>
      </c>
      <c r="T155" s="143">
        <f t="shared" si="418"/>
        <v>24</v>
      </c>
      <c r="U155" s="143"/>
      <c r="V155" s="143"/>
      <c r="W155" s="143"/>
      <c r="X155" s="143">
        <f t="shared" si="419"/>
        <v>22</v>
      </c>
      <c r="Y155" s="143">
        <f t="shared" si="419"/>
        <v>23</v>
      </c>
      <c r="Z155" s="143">
        <f t="shared" si="419"/>
        <v>24</v>
      </c>
      <c r="AA155" s="59"/>
      <c r="AB155" s="143"/>
      <c r="AC155" s="143"/>
      <c r="AD155" s="59">
        <f t="shared" si="420"/>
        <v>22</v>
      </c>
      <c r="AE155" s="59">
        <f t="shared" si="421"/>
        <v>23</v>
      </c>
      <c r="AF155" s="59">
        <f t="shared" si="422"/>
        <v>24</v>
      </c>
      <c r="AG155" s="59"/>
      <c r="AH155" s="59"/>
      <c r="AI155" s="59"/>
      <c r="AJ155" s="59">
        <f t="shared" si="423"/>
        <v>22</v>
      </c>
      <c r="AK155" s="59">
        <f t="shared" si="424"/>
        <v>23</v>
      </c>
      <c r="AL155" s="59">
        <f t="shared" si="425"/>
        <v>24</v>
      </c>
    </row>
    <row r="156" spans="1:38" s="7" customFormat="1" ht="126" hidden="1" customHeight="1" x14ac:dyDescent="0.25">
      <c r="A156" s="19">
        <v>874</v>
      </c>
      <c r="B156" s="99"/>
      <c r="C156" s="100"/>
      <c r="D156" s="142" t="s">
        <v>478</v>
      </c>
      <c r="E156" s="144" t="s">
        <v>509</v>
      </c>
      <c r="F156" s="86"/>
      <c r="G156" s="86"/>
      <c r="H156" s="86"/>
      <c r="I156" s="86"/>
      <c r="J156" s="86"/>
      <c r="K156" s="86"/>
      <c r="L156" s="143">
        <f t="shared" si="417"/>
        <v>0</v>
      </c>
      <c r="M156" s="143">
        <f t="shared" si="417"/>
        <v>0</v>
      </c>
      <c r="N156" s="143">
        <f t="shared" si="417"/>
        <v>0</v>
      </c>
      <c r="O156" s="143"/>
      <c r="P156" s="143"/>
      <c r="Q156" s="143"/>
      <c r="R156" s="143">
        <f t="shared" si="418"/>
        <v>0</v>
      </c>
      <c r="S156" s="143">
        <f t="shared" si="418"/>
        <v>0</v>
      </c>
      <c r="T156" s="143">
        <f t="shared" si="418"/>
        <v>0</v>
      </c>
      <c r="U156" s="143"/>
      <c r="V156" s="143"/>
      <c r="W156" s="143"/>
      <c r="X156" s="143">
        <f t="shared" si="419"/>
        <v>0</v>
      </c>
      <c r="Y156" s="143">
        <f t="shared" si="419"/>
        <v>0</v>
      </c>
      <c r="Z156" s="143">
        <f t="shared" si="419"/>
        <v>0</v>
      </c>
      <c r="AA156" s="59"/>
      <c r="AB156" s="143"/>
      <c r="AC156" s="143"/>
      <c r="AD156" s="59">
        <f t="shared" si="420"/>
        <v>0</v>
      </c>
      <c r="AE156" s="59">
        <f t="shared" si="421"/>
        <v>0</v>
      </c>
      <c r="AF156" s="59">
        <f t="shared" si="422"/>
        <v>0</v>
      </c>
      <c r="AG156" s="59"/>
      <c r="AH156" s="59"/>
      <c r="AI156" s="59"/>
      <c r="AJ156" s="59">
        <f t="shared" si="423"/>
        <v>0</v>
      </c>
      <c r="AK156" s="59">
        <f t="shared" si="424"/>
        <v>0</v>
      </c>
      <c r="AL156" s="59">
        <f t="shared" si="425"/>
        <v>0</v>
      </c>
    </row>
    <row r="157" spans="1:38" s="7" customFormat="1" ht="90" customHeight="1" x14ac:dyDescent="0.25">
      <c r="A157" s="19"/>
      <c r="B157" s="99"/>
      <c r="C157" s="100"/>
      <c r="D157" s="232" t="s">
        <v>435</v>
      </c>
      <c r="E157" s="237" t="s">
        <v>436</v>
      </c>
      <c r="F157" s="235">
        <f>F158+F161</f>
        <v>444</v>
      </c>
      <c r="G157" s="235">
        <f>G158+G161</f>
        <v>461</v>
      </c>
      <c r="H157" s="235">
        <f>H158+H161</f>
        <v>479</v>
      </c>
      <c r="I157" s="235">
        <f t="shared" ref="I157:Z157" si="426">I158+I161</f>
        <v>0</v>
      </c>
      <c r="J157" s="235">
        <f t="shared" si="426"/>
        <v>0</v>
      </c>
      <c r="K157" s="235">
        <f t="shared" si="426"/>
        <v>0</v>
      </c>
      <c r="L157" s="256">
        <f t="shared" si="426"/>
        <v>444</v>
      </c>
      <c r="M157" s="256">
        <f t="shared" si="426"/>
        <v>461</v>
      </c>
      <c r="N157" s="256">
        <f t="shared" si="426"/>
        <v>479</v>
      </c>
      <c r="O157" s="256">
        <f t="shared" si="426"/>
        <v>0</v>
      </c>
      <c r="P157" s="256">
        <f t="shared" si="426"/>
        <v>0</v>
      </c>
      <c r="Q157" s="256">
        <f t="shared" si="426"/>
        <v>0</v>
      </c>
      <c r="R157" s="256">
        <f t="shared" si="426"/>
        <v>444</v>
      </c>
      <c r="S157" s="256">
        <f t="shared" si="426"/>
        <v>461</v>
      </c>
      <c r="T157" s="256">
        <f t="shared" si="426"/>
        <v>479</v>
      </c>
      <c r="U157" s="256">
        <f t="shared" si="426"/>
        <v>0</v>
      </c>
      <c r="V157" s="256">
        <f t="shared" si="426"/>
        <v>0</v>
      </c>
      <c r="W157" s="256">
        <f t="shared" si="426"/>
        <v>0</v>
      </c>
      <c r="X157" s="256">
        <f t="shared" si="426"/>
        <v>444</v>
      </c>
      <c r="Y157" s="256">
        <f t="shared" si="426"/>
        <v>461</v>
      </c>
      <c r="Z157" s="256">
        <f t="shared" si="426"/>
        <v>479</v>
      </c>
      <c r="AA157" s="236">
        <f t="shared" ref="AA157:AF157" si="427">AA158+AA161</f>
        <v>0</v>
      </c>
      <c r="AB157" s="256">
        <f t="shared" si="427"/>
        <v>0</v>
      </c>
      <c r="AC157" s="256">
        <f t="shared" si="427"/>
        <v>0</v>
      </c>
      <c r="AD157" s="236">
        <f t="shared" si="427"/>
        <v>444</v>
      </c>
      <c r="AE157" s="236">
        <f t="shared" si="427"/>
        <v>461</v>
      </c>
      <c r="AF157" s="236">
        <f t="shared" si="427"/>
        <v>479</v>
      </c>
      <c r="AG157" s="236">
        <f t="shared" ref="AG157:AL157" si="428">AG158+AG161</f>
        <v>0</v>
      </c>
      <c r="AH157" s="236">
        <f t="shared" si="428"/>
        <v>0</v>
      </c>
      <c r="AI157" s="236">
        <f t="shared" si="428"/>
        <v>0</v>
      </c>
      <c r="AJ157" s="236">
        <f t="shared" si="428"/>
        <v>444</v>
      </c>
      <c r="AK157" s="236">
        <f t="shared" si="428"/>
        <v>461</v>
      </c>
      <c r="AL157" s="236">
        <f t="shared" si="428"/>
        <v>479</v>
      </c>
    </row>
    <row r="158" spans="1:38" s="7" customFormat="1" ht="125.25" customHeight="1" x14ac:dyDescent="0.25">
      <c r="A158" s="19"/>
      <c r="B158" s="99"/>
      <c r="C158" s="100"/>
      <c r="D158" s="232" t="s">
        <v>360</v>
      </c>
      <c r="E158" s="234" t="s">
        <v>397</v>
      </c>
      <c r="F158" s="235">
        <f>F159+F160</f>
        <v>361</v>
      </c>
      <c r="G158" s="235">
        <f>G159+G160</f>
        <v>375</v>
      </c>
      <c r="H158" s="235">
        <f>H159+H160</f>
        <v>390</v>
      </c>
      <c r="I158" s="235">
        <f t="shared" ref="I158:Z158" si="429">I159+I160</f>
        <v>0</v>
      </c>
      <c r="J158" s="235">
        <f t="shared" si="429"/>
        <v>0</v>
      </c>
      <c r="K158" s="235">
        <f t="shared" si="429"/>
        <v>0</v>
      </c>
      <c r="L158" s="256">
        <f t="shared" si="429"/>
        <v>361</v>
      </c>
      <c r="M158" s="256">
        <f t="shared" si="429"/>
        <v>375</v>
      </c>
      <c r="N158" s="256">
        <f t="shared" si="429"/>
        <v>390</v>
      </c>
      <c r="O158" s="256">
        <f t="shared" si="429"/>
        <v>0</v>
      </c>
      <c r="P158" s="256">
        <f t="shared" si="429"/>
        <v>0</v>
      </c>
      <c r="Q158" s="256">
        <f t="shared" si="429"/>
        <v>0</v>
      </c>
      <c r="R158" s="256">
        <f t="shared" si="429"/>
        <v>361</v>
      </c>
      <c r="S158" s="256">
        <f t="shared" si="429"/>
        <v>375</v>
      </c>
      <c r="T158" s="256">
        <f t="shared" si="429"/>
        <v>390</v>
      </c>
      <c r="U158" s="256">
        <f t="shared" si="429"/>
        <v>0</v>
      </c>
      <c r="V158" s="256">
        <f t="shared" si="429"/>
        <v>0</v>
      </c>
      <c r="W158" s="256">
        <f t="shared" si="429"/>
        <v>0</v>
      </c>
      <c r="X158" s="256">
        <f t="shared" si="429"/>
        <v>361</v>
      </c>
      <c r="Y158" s="256">
        <f t="shared" si="429"/>
        <v>375</v>
      </c>
      <c r="Z158" s="256">
        <f t="shared" si="429"/>
        <v>390</v>
      </c>
      <c r="AA158" s="236">
        <f t="shared" ref="AA158:AF158" si="430">AA159+AA160</f>
        <v>0</v>
      </c>
      <c r="AB158" s="256">
        <f t="shared" si="430"/>
        <v>0</v>
      </c>
      <c r="AC158" s="256">
        <f t="shared" si="430"/>
        <v>0</v>
      </c>
      <c r="AD158" s="236">
        <f t="shared" si="430"/>
        <v>361</v>
      </c>
      <c r="AE158" s="236">
        <f t="shared" si="430"/>
        <v>375</v>
      </c>
      <c r="AF158" s="236">
        <f t="shared" si="430"/>
        <v>390</v>
      </c>
      <c r="AG158" s="236">
        <f t="shared" ref="AG158:AL158" si="431">AG159+AG160</f>
        <v>0</v>
      </c>
      <c r="AH158" s="236">
        <f t="shared" si="431"/>
        <v>0</v>
      </c>
      <c r="AI158" s="236">
        <f t="shared" si="431"/>
        <v>0</v>
      </c>
      <c r="AJ158" s="236">
        <f t="shared" si="431"/>
        <v>361</v>
      </c>
      <c r="AK158" s="236">
        <f t="shared" si="431"/>
        <v>375</v>
      </c>
      <c r="AL158" s="236">
        <f t="shared" si="431"/>
        <v>390</v>
      </c>
    </row>
    <row r="159" spans="1:38" s="7" customFormat="1" ht="171.75" hidden="1" customHeight="1" x14ac:dyDescent="0.25">
      <c r="A159" s="19">
        <v>874</v>
      </c>
      <c r="B159" s="99"/>
      <c r="C159" s="100"/>
      <c r="D159" s="142" t="s">
        <v>479</v>
      </c>
      <c r="E159" s="144" t="s">
        <v>510</v>
      </c>
      <c r="F159" s="86">
        <v>250</v>
      </c>
      <c r="G159" s="86">
        <v>260</v>
      </c>
      <c r="H159" s="86">
        <v>270</v>
      </c>
      <c r="I159" s="86"/>
      <c r="J159" s="86"/>
      <c r="K159" s="86"/>
      <c r="L159" s="143">
        <f t="shared" si="417"/>
        <v>250</v>
      </c>
      <c r="M159" s="143">
        <f t="shared" si="417"/>
        <v>260</v>
      </c>
      <c r="N159" s="143">
        <f t="shared" si="417"/>
        <v>270</v>
      </c>
      <c r="O159" s="143"/>
      <c r="P159" s="143"/>
      <c r="Q159" s="143"/>
      <c r="R159" s="143">
        <f t="shared" ref="R159:T160" si="432">L159+O159</f>
        <v>250</v>
      </c>
      <c r="S159" s="143">
        <f t="shared" si="432"/>
        <v>260</v>
      </c>
      <c r="T159" s="143">
        <f t="shared" si="432"/>
        <v>270</v>
      </c>
      <c r="U159" s="143"/>
      <c r="V159" s="143"/>
      <c r="W159" s="143"/>
      <c r="X159" s="143">
        <f t="shared" ref="X159:Z160" si="433">R159+U159</f>
        <v>250</v>
      </c>
      <c r="Y159" s="143">
        <f t="shared" si="433"/>
        <v>260</v>
      </c>
      <c r="Z159" s="143">
        <f t="shared" si="433"/>
        <v>270</v>
      </c>
      <c r="AA159" s="59"/>
      <c r="AB159" s="143"/>
      <c r="AC159" s="143"/>
      <c r="AD159" s="59">
        <f t="shared" ref="AD159:AD160" si="434">X159+AA159</f>
        <v>250</v>
      </c>
      <c r="AE159" s="59">
        <f t="shared" ref="AE159:AE160" si="435">Y159+AB159</f>
        <v>260</v>
      </c>
      <c r="AF159" s="59">
        <f t="shared" ref="AF159:AF160" si="436">Z159+AC159</f>
        <v>270</v>
      </c>
      <c r="AG159" s="59"/>
      <c r="AH159" s="59"/>
      <c r="AI159" s="59"/>
      <c r="AJ159" s="59">
        <f t="shared" ref="AJ159:AJ160" si="437">AD159+AG159</f>
        <v>250</v>
      </c>
      <c r="AK159" s="59">
        <f t="shared" ref="AK159:AK160" si="438">AE159+AH159</f>
        <v>260</v>
      </c>
      <c r="AL159" s="59">
        <f t="shared" ref="AL159:AL160" si="439">AF159+AI159</f>
        <v>270</v>
      </c>
    </row>
    <row r="160" spans="1:38" s="7" customFormat="1" ht="210" hidden="1" customHeight="1" x14ac:dyDescent="0.25">
      <c r="A160" s="19">
        <v>874</v>
      </c>
      <c r="B160" s="99"/>
      <c r="C160" s="100"/>
      <c r="D160" s="142" t="s">
        <v>437</v>
      </c>
      <c r="E160" s="144" t="s">
        <v>511</v>
      </c>
      <c r="F160" s="86">
        <v>111</v>
      </c>
      <c r="G160" s="86">
        <v>115</v>
      </c>
      <c r="H160" s="86">
        <v>120</v>
      </c>
      <c r="I160" s="86"/>
      <c r="J160" s="86"/>
      <c r="K160" s="86"/>
      <c r="L160" s="143">
        <f t="shared" si="417"/>
        <v>111</v>
      </c>
      <c r="M160" s="143">
        <f t="shared" si="417"/>
        <v>115</v>
      </c>
      <c r="N160" s="143">
        <f t="shared" si="417"/>
        <v>120</v>
      </c>
      <c r="O160" s="143"/>
      <c r="P160" s="143"/>
      <c r="Q160" s="143"/>
      <c r="R160" s="143">
        <f t="shared" si="432"/>
        <v>111</v>
      </c>
      <c r="S160" s="143">
        <f t="shared" si="432"/>
        <v>115</v>
      </c>
      <c r="T160" s="143">
        <f t="shared" si="432"/>
        <v>120</v>
      </c>
      <c r="U160" s="143"/>
      <c r="V160" s="143"/>
      <c r="W160" s="143"/>
      <c r="X160" s="143">
        <f t="shared" si="433"/>
        <v>111</v>
      </c>
      <c r="Y160" s="143">
        <f t="shared" si="433"/>
        <v>115</v>
      </c>
      <c r="Z160" s="143">
        <f t="shared" si="433"/>
        <v>120</v>
      </c>
      <c r="AA160" s="59"/>
      <c r="AB160" s="143"/>
      <c r="AC160" s="143"/>
      <c r="AD160" s="59">
        <f t="shared" si="434"/>
        <v>111</v>
      </c>
      <c r="AE160" s="59">
        <f t="shared" si="435"/>
        <v>115</v>
      </c>
      <c r="AF160" s="59">
        <f t="shared" si="436"/>
        <v>120</v>
      </c>
      <c r="AG160" s="59"/>
      <c r="AH160" s="59"/>
      <c r="AI160" s="59"/>
      <c r="AJ160" s="59">
        <f t="shared" si="437"/>
        <v>111</v>
      </c>
      <c r="AK160" s="59">
        <f t="shared" si="438"/>
        <v>115</v>
      </c>
      <c r="AL160" s="59">
        <f t="shared" si="439"/>
        <v>120</v>
      </c>
    </row>
    <row r="161" spans="1:38" s="7" customFormat="1" ht="118.5" customHeight="1" x14ac:dyDescent="0.25">
      <c r="A161" s="107"/>
      <c r="B161" s="99"/>
      <c r="C161" s="100"/>
      <c r="D161" s="232" t="s">
        <v>438</v>
      </c>
      <c r="E161" s="234" t="s">
        <v>439</v>
      </c>
      <c r="F161" s="235">
        <f t="shared" ref="F161:AL161" si="440">F162</f>
        <v>83</v>
      </c>
      <c r="G161" s="235">
        <f t="shared" si="440"/>
        <v>86</v>
      </c>
      <c r="H161" s="235">
        <f t="shared" si="440"/>
        <v>89</v>
      </c>
      <c r="I161" s="235">
        <f t="shared" si="440"/>
        <v>0</v>
      </c>
      <c r="J161" s="235">
        <f t="shared" si="440"/>
        <v>0</v>
      </c>
      <c r="K161" s="235">
        <f t="shared" si="440"/>
        <v>0</v>
      </c>
      <c r="L161" s="236">
        <f t="shared" si="440"/>
        <v>83</v>
      </c>
      <c r="M161" s="236">
        <f t="shared" si="440"/>
        <v>86</v>
      </c>
      <c r="N161" s="236">
        <f t="shared" si="440"/>
        <v>89</v>
      </c>
      <c r="O161" s="236">
        <f t="shared" si="440"/>
        <v>0</v>
      </c>
      <c r="P161" s="236">
        <f t="shared" si="440"/>
        <v>0</v>
      </c>
      <c r="Q161" s="236">
        <f t="shared" si="440"/>
        <v>0</v>
      </c>
      <c r="R161" s="236">
        <f t="shared" si="440"/>
        <v>83</v>
      </c>
      <c r="S161" s="236">
        <f t="shared" si="440"/>
        <v>86</v>
      </c>
      <c r="T161" s="236">
        <f t="shared" si="440"/>
        <v>89</v>
      </c>
      <c r="U161" s="236">
        <f t="shared" si="440"/>
        <v>0</v>
      </c>
      <c r="V161" s="236">
        <f t="shared" si="440"/>
        <v>0</v>
      </c>
      <c r="W161" s="236">
        <f t="shared" si="440"/>
        <v>0</v>
      </c>
      <c r="X161" s="236">
        <f t="shared" si="440"/>
        <v>83</v>
      </c>
      <c r="Y161" s="236">
        <f t="shared" si="440"/>
        <v>86</v>
      </c>
      <c r="Z161" s="236">
        <f t="shared" si="440"/>
        <v>89</v>
      </c>
      <c r="AA161" s="236">
        <f t="shared" si="440"/>
        <v>0</v>
      </c>
      <c r="AB161" s="236">
        <f t="shared" si="440"/>
        <v>0</v>
      </c>
      <c r="AC161" s="236">
        <f t="shared" si="440"/>
        <v>0</v>
      </c>
      <c r="AD161" s="236">
        <f t="shared" si="440"/>
        <v>83</v>
      </c>
      <c r="AE161" s="236">
        <f t="shared" si="440"/>
        <v>86</v>
      </c>
      <c r="AF161" s="236">
        <f t="shared" si="440"/>
        <v>89</v>
      </c>
      <c r="AG161" s="236">
        <f t="shared" si="440"/>
        <v>0</v>
      </c>
      <c r="AH161" s="236">
        <f t="shared" si="440"/>
        <v>0</v>
      </c>
      <c r="AI161" s="236">
        <f t="shared" si="440"/>
        <v>0</v>
      </c>
      <c r="AJ161" s="236">
        <f t="shared" si="440"/>
        <v>83</v>
      </c>
      <c r="AK161" s="236">
        <f t="shared" si="440"/>
        <v>86</v>
      </c>
      <c r="AL161" s="236">
        <f t="shared" si="440"/>
        <v>89</v>
      </c>
    </row>
    <row r="162" spans="1:38" s="7" customFormat="1" ht="85.5" hidden="1" customHeight="1" x14ac:dyDescent="0.25">
      <c r="A162" s="19">
        <v>905</v>
      </c>
      <c r="B162" s="99"/>
      <c r="C162" s="100"/>
      <c r="D162" s="142" t="s">
        <v>438</v>
      </c>
      <c r="E162" s="144" t="s">
        <v>439</v>
      </c>
      <c r="F162" s="86">
        <v>83</v>
      </c>
      <c r="G162" s="86">
        <v>86</v>
      </c>
      <c r="H162" s="86">
        <v>89</v>
      </c>
      <c r="I162" s="86"/>
      <c r="J162" s="86"/>
      <c r="K162" s="86"/>
      <c r="L162" s="143">
        <f t="shared" si="417"/>
        <v>83</v>
      </c>
      <c r="M162" s="143">
        <f t="shared" si="417"/>
        <v>86</v>
      </c>
      <c r="N162" s="143">
        <f t="shared" si="417"/>
        <v>89</v>
      </c>
      <c r="O162" s="143"/>
      <c r="P162" s="143"/>
      <c r="Q162" s="143"/>
      <c r="R162" s="143">
        <f t="shared" ref="R162:T164" si="441">L162+O162</f>
        <v>83</v>
      </c>
      <c r="S162" s="143">
        <f t="shared" si="441"/>
        <v>86</v>
      </c>
      <c r="T162" s="143">
        <f t="shared" si="441"/>
        <v>89</v>
      </c>
      <c r="U162" s="143"/>
      <c r="V162" s="143"/>
      <c r="W162" s="143"/>
      <c r="X162" s="143">
        <f t="shared" ref="X162:Z164" si="442">R162+U162</f>
        <v>83</v>
      </c>
      <c r="Y162" s="143">
        <f t="shared" si="442"/>
        <v>86</v>
      </c>
      <c r="Z162" s="143">
        <f t="shared" si="442"/>
        <v>89</v>
      </c>
      <c r="AA162" s="59"/>
      <c r="AB162" s="143"/>
      <c r="AC162" s="143"/>
      <c r="AD162" s="59">
        <f t="shared" ref="AD162:AD164" si="443">X162+AA162</f>
        <v>83</v>
      </c>
      <c r="AE162" s="59">
        <f t="shared" ref="AE162:AE164" si="444">Y162+AB162</f>
        <v>86</v>
      </c>
      <c r="AF162" s="59">
        <f t="shared" ref="AF162:AF164" si="445">Z162+AC162</f>
        <v>89</v>
      </c>
      <c r="AG162" s="59"/>
      <c r="AH162" s="59"/>
      <c r="AI162" s="59"/>
      <c r="AJ162" s="59">
        <f t="shared" ref="AJ162:AJ164" si="446">AD162+AG162</f>
        <v>83</v>
      </c>
      <c r="AK162" s="59">
        <f t="shared" ref="AK162:AK164" si="447">AE162+AH162</f>
        <v>86</v>
      </c>
      <c r="AL162" s="59">
        <f t="shared" ref="AL162:AL164" si="448">AF162+AI162</f>
        <v>89</v>
      </c>
    </row>
    <row r="163" spans="1:38" s="7" customFormat="1" ht="56.25" hidden="1" customHeight="1" x14ac:dyDescent="0.25">
      <c r="A163" s="19"/>
      <c r="B163" s="99"/>
      <c r="C163" s="100"/>
      <c r="D163" s="84" t="s">
        <v>304</v>
      </c>
      <c r="E163" s="85" t="s">
        <v>398</v>
      </c>
      <c r="F163" s="86"/>
      <c r="G163" s="86"/>
      <c r="H163" s="86"/>
      <c r="I163" s="86"/>
      <c r="J163" s="86"/>
      <c r="K163" s="86"/>
      <c r="L163" s="86">
        <f t="shared" si="417"/>
        <v>0</v>
      </c>
      <c r="M163" s="86">
        <f t="shared" si="417"/>
        <v>0</v>
      </c>
      <c r="N163" s="86">
        <f t="shared" si="417"/>
        <v>0</v>
      </c>
      <c r="O163" s="86"/>
      <c r="P163" s="86"/>
      <c r="Q163" s="86"/>
      <c r="R163" s="86">
        <f t="shared" si="441"/>
        <v>0</v>
      </c>
      <c r="S163" s="86">
        <f t="shared" si="441"/>
        <v>0</v>
      </c>
      <c r="T163" s="86">
        <f t="shared" si="441"/>
        <v>0</v>
      </c>
      <c r="U163" s="86"/>
      <c r="V163" s="86"/>
      <c r="W163" s="86"/>
      <c r="X163" s="86">
        <f t="shared" si="442"/>
        <v>0</v>
      </c>
      <c r="Y163" s="86">
        <f t="shared" si="442"/>
        <v>0</v>
      </c>
      <c r="Z163" s="86">
        <f t="shared" si="442"/>
        <v>0</v>
      </c>
      <c r="AA163" s="59"/>
      <c r="AB163" s="86"/>
      <c r="AC163" s="86"/>
      <c r="AD163" s="59">
        <f t="shared" si="443"/>
        <v>0</v>
      </c>
      <c r="AE163" s="59">
        <f t="shared" si="444"/>
        <v>0</v>
      </c>
      <c r="AF163" s="59">
        <f t="shared" si="445"/>
        <v>0</v>
      </c>
      <c r="AG163" s="59"/>
      <c r="AH163" s="59"/>
      <c r="AI163" s="59"/>
      <c r="AJ163" s="59">
        <f t="shared" si="446"/>
        <v>0</v>
      </c>
      <c r="AK163" s="59">
        <f t="shared" si="447"/>
        <v>0</v>
      </c>
      <c r="AL163" s="59">
        <f t="shared" si="448"/>
        <v>0</v>
      </c>
    </row>
    <row r="164" spans="1:38" s="7" customFormat="1" ht="75" hidden="1" customHeight="1" x14ac:dyDescent="0.25">
      <c r="A164" s="12"/>
      <c r="B164" s="72"/>
      <c r="C164" s="73"/>
      <c r="D164" s="87" t="s">
        <v>291</v>
      </c>
      <c r="E164" s="95" t="s">
        <v>399</v>
      </c>
      <c r="F164" s="86"/>
      <c r="G164" s="86"/>
      <c r="H164" s="86"/>
      <c r="I164" s="86"/>
      <c r="J164" s="86"/>
      <c r="K164" s="86"/>
      <c r="L164" s="86">
        <f t="shared" si="417"/>
        <v>0</v>
      </c>
      <c r="M164" s="86">
        <f t="shared" si="417"/>
        <v>0</v>
      </c>
      <c r="N164" s="86">
        <f t="shared" si="417"/>
        <v>0</v>
      </c>
      <c r="O164" s="86"/>
      <c r="P164" s="86"/>
      <c r="Q164" s="86"/>
      <c r="R164" s="86">
        <f t="shared" si="441"/>
        <v>0</v>
      </c>
      <c r="S164" s="86">
        <f t="shared" si="441"/>
        <v>0</v>
      </c>
      <c r="T164" s="86">
        <f t="shared" si="441"/>
        <v>0</v>
      </c>
      <c r="U164" s="86"/>
      <c r="V164" s="86"/>
      <c r="W164" s="86"/>
      <c r="X164" s="86">
        <f t="shared" si="442"/>
        <v>0</v>
      </c>
      <c r="Y164" s="86">
        <f t="shared" si="442"/>
        <v>0</v>
      </c>
      <c r="Z164" s="86">
        <f t="shared" si="442"/>
        <v>0</v>
      </c>
      <c r="AA164" s="59"/>
      <c r="AB164" s="86"/>
      <c r="AC164" s="86"/>
      <c r="AD164" s="59">
        <f t="shared" si="443"/>
        <v>0</v>
      </c>
      <c r="AE164" s="59">
        <f t="shared" si="444"/>
        <v>0</v>
      </c>
      <c r="AF164" s="59">
        <f t="shared" si="445"/>
        <v>0</v>
      </c>
      <c r="AG164" s="59"/>
      <c r="AH164" s="59"/>
      <c r="AI164" s="59"/>
      <c r="AJ164" s="59">
        <f t="shared" si="446"/>
        <v>0</v>
      </c>
      <c r="AK164" s="59">
        <f t="shared" si="447"/>
        <v>0</v>
      </c>
      <c r="AL164" s="59">
        <f t="shared" si="448"/>
        <v>0</v>
      </c>
    </row>
    <row r="165" spans="1:38" s="7" customFormat="1" ht="97.5" customHeight="1" x14ac:dyDescent="0.25">
      <c r="A165" s="12"/>
      <c r="B165" s="72"/>
      <c r="C165" s="73"/>
      <c r="D165" s="228" t="s">
        <v>305</v>
      </c>
      <c r="E165" s="237" t="s">
        <v>400</v>
      </c>
      <c r="F165" s="231">
        <f t="shared" ref="F165:AL165" si="449">F166</f>
        <v>95</v>
      </c>
      <c r="G165" s="231">
        <f t="shared" si="449"/>
        <v>99</v>
      </c>
      <c r="H165" s="231">
        <f t="shared" si="449"/>
        <v>103</v>
      </c>
      <c r="I165" s="231">
        <f t="shared" si="449"/>
        <v>0</v>
      </c>
      <c r="J165" s="231">
        <f t="shared" si="449"/>
        <v>0</v>
      </c>
      <c r="K165" s="231">
        <f t="shared" si="449"/>
        <v>0</v>
      </c>
      <c r="L165" s="56">
        <f t="shared" si="449"/>
        <v>95</v>
      </c>
      <c r="M165" s="56">
        <f t="shared" si="449"/>
        <v>99</v>
      </c>
      <c r="N165" s="56">
        <f t="shared" si="449"/>
        <v>103</v>
      </c>
      <c r="O165" s="56">
        <f t="shared" si="449"/>
        <v>0</v>
      </c>
      <c r="P165" s="56">
        <f t="shared" si="449"/>
        <v>0</v>
      </c>
      <c r="Q165" s="56">
        <f t="shared" si="449"/>
        <v>0</v>
      </c>
      <c r="R165" s="56">
        <f t="shared" si="449"/>
        <v>95</v>
      </c>
      <c r="S165" s="56">
        <f t="shared" si="449"/>
        <v>99</v>
      </c>
      <c r="T165" s="56">
        <f t="shared" si="449"/>
        <v>103</v>
      </c>
      <c r="U165" s="56">
        <f t="shared" si="449"/>
        <v>0</v>
      </c>
      <c r="V165" s="56">
        <f t="shared" si="449"/>
        <v>0</v>
      </c>
      <c r="W165" s="56">
        <f t="shared" si="449"/>
        <v>0</v>
      </c>
      <c r="X165" s="56">
        <f t="shared" si="449"/>
        <v>95</v>
      </c>
      <c r="Y165" s="56">
        <f t="shared" si="449"/>
        <v>99</v>
      </c>
      <c r="Z165" s="56">
        <f t="shared" si="449"/>
        <v>103</v>
      </c>
      <c r="AA165" s="56">
        <f t="shared" si="449"/>
        <v>0</v>
      </c>
      <c r="AB165" s="56">
        <f t="shared" si="449"/>
        <v>0</v>
      </c>
      <c r="AC165" s="56">
        <f t="shared" si="449"/>
        <v>0</v>
      </c>
      <c r="AD165" s="56">
        <f t="shared" si="449"/>
        <v>95</v>
      </c>
      <c r="AE165" s="56">
        <f t="shared" si="449"/>
        <v>99</v>
      </c>
      <c r="AF165" s="56">
        <f t="shared" si="449"/>
        <v>103</v>
      </c>
      <c r="AG165" s="56">
        <f t="shared" si="449"/>
        <v>0</v>
      </c>
      <c r="AH165" s="56">
        <f t="shared" si="449"/>
        <v>0</v>
      </c>
      <c r="AI165" s="56">
        <f t="shared" si="449"/>
        <v>0</v>
      </c>
      <c r="AJ165" s="56">
        <f t="shared" si="449"/>
        <v>95</v>
      </c>
      <c r="AK165" s="56">
        <f t="shared" si="449"/>
        <v>99</v>
      </c>
      <c r="AL165" s="56">
        <f t="shared" si="449"/>
        <v>103</v>
      </c>
    </row>
    <row r="166" spans="1:38" s="7" customFormat="1" ht="150" x14ac:dyDescent="0.25">
      <c r="A166" s="12"/>
      <c r="B166" s="72"/>
      <c r="C166" s="73"/>
      <c r="D166" s="228" t="s">
        <v>315</v>
      </c>
      <c r="E166" s="242" t="s">
        <v>401</v>
      </c>
      <c r="F166" s="235">
        <f t="shared" ref="F166:Z166" si="450">F167+F168+F169</f>
        <v>95</v>
      </c>
      <c r="G166" s="235">
        <f t="shared" si="450"/>
        <v>99</v>
      </c>
      <c r="H166" s="235">
        <f t="shared" si="450"/>
        <v>103</v>
      </c>
      <c r="I166" s="235">
        <f t="shared" si="450"/>
        <v>0</v>
      </c>
      <c r="J166" s="235">
        <f t="shared" si="450"/>
        <v>0</v>
      </c>
      <c r="K166" s="235">
        <f t="shared" si="450"/>
        <v>0</v>
      </c>
      <c r="L166" s="256">
        <f t="shared" si="450"/>
        <v>95</v>
      </c>
      <c r="M166" s="256">
        <f t="shared" si="450"/>
        <v>99</v>
      </c>
      <c r="N166" s="256">
        <f t="shared" si="450"/>
        <v>103</v>
      </c>
      <c r="O166" s="256">
        <f t="shared" si="450"/>
        <v>0</v>
      </c>
      <c r="P166" s="256">
        <f t="shared" si="450"/>
        <v>0</v>
      </c>
      <c r="Q166" s="256">
        <f t="shared" si="450"/>
        <v>0</v>
      </c>
      <c r="R166" s="256">
        <f t="shared" si="450"/>
        <v>95</v>
      </c>
      <c r="S166" s="256">
        <f t="shared" si="450"/>
        <v>99</v>
      </c>
      <c r="T166" s="256">
        <f t="shared" si="450"/>
        <v>103</v>
      </c>
      <c r="U166" s="256">
        <f t="shared" si="450"/>
        <v>0</v>
      </c>
      <c r="V166" s="256">
        <f t="shared" si="450"/>
        <v>0</v>
      </c>
      <c r="W166" s="256">
        <f t="shared" si="450"/>
        <v>0</v>
      </c>
      <c r="X166" s="256">
        <f t="shared" si="450"/>
        <v>95</v>
      </c>
      <c r="Y166" s="256">
        <f t="shared" si="450"/>
        <v>99</v>
      </c>
      <c r="Z166" s="256">
        <f t="shared" si="450"/>
        <v>103</v>
      </c>
      <c r="AA166" s="236">
        <f t="shared" ref="AA166:AF166" si="451">AA167+AA168+AA169</f>
        <v>0</v>
      </c>
      <c r="AB166" s="256">
        <f t="shared" si="451"/>
        <v>0</v>
      </c>
      <c r="AC166" s="256">
        <f t="shared" si="451"/>
        <v>0</v>
      </c>
      <c r="AD166" s="236">
        <f t="shared" si="451"/>
        <v>95</v>
      </c>
      <c r="AE166" s="236">
        <f t="shared" si="451"/>
        <v>99</v>
      </c>
      <c r="AF166" s="236">
        <f t="shared" si="451"/>
        <v>103</v>
      </c>
      <c r="AG166" s="236">
        <f t="shared" ref="AG166:AL166" si="452">AG167+AG168+AG169</f>
        <v>0</v>
      </c>
      <c r="AH166" s="236">
        <f t="shared" si="452"/>
        <v>0</v>
      </c>
      <c r="AI166" s="236">
        <f t="shared" si="452"/>
        <v>0</v>
      </c>
      <c r="AJ166" s="236">
        <f t="shared" si="452"/>
        <v>95</v>
      </c>
      <c r="AK166" s="236">
        <f t="shared" si="452"/>
        <v>99</v>
      </c>
      <c r="AL166" s="236">
        <f t="shared" si="452"/>
        <v>103</v>
      </c>
    </row>
    <row r="167" spans="1:38" s="7" customFormat="1" ht="131.25" hidden="1" customHeight="1" x14ac:dyDescent="0.25">
      <c r="A167" s="12">
        <v>874</v>
      </c>
      <c r="B167" s="72"/>
      <c r="C167" s="73"/>
      <c r="D167" s="145" t="s">
        <v>480</v>
      </c>
      <c r="E167" s="146" t="s">
        <v>512</v>
      </c>
      <c r="F167" s="86">
        <v>2</v>
      </c>
      <c r="G167" s="86">
        <v>2</v>
      </c>
      <c r="H167" s="86">
        <v>2</v>
      </c>
      <c r="I167" s="86"/>
      <c r="J167" s="86"/>
      <c r="K167" s="86"/>
      <c r="L167" s="143">
        <f t="shared" si="417"/>
        <v>2</v>
      </c>
      <c r="M167" s="143">
        <f t="shared" si="417"/>
        <v>2</v>
      </c>
      <c r="N167" s="143">
        <f t="shared" si="417"/>
        <v>2</v>
      </c>
      <c r="O167" s="143"/>
      <c r="P167" s="143"/>
      <c r="Q167" s="143"/>
      <c r="R167" s="143">
        <f t="shared" ref="R167:T169" si="453">L167+O167</f>
        <v>2</v>
      </c>
      <c r="S167" s="143">
        <f t="shared" si="453"/>
        <v>2</v>
      </c>
      <c r="T167" s="143">
        <f t="shared" si="453"/>
        <v>2</v>
      </c>
      <c r="U167" s="143"/>
      <c r="V167" s="143"/>
      <c r="W167" s="143"/>
      <c r="X167" s="143">
        <f t="shared" ref="X167:Z169" si="454">R167+U167</f>
        <v>2</v>
      </c>
      <c r="Y167" s="143">
        <f t="shared" si="454"/>
        <v>2</v>
      </c>
      <c r="Z167" s="143">
        <f t="shared" si="454"/>
        <v>2</v>
      </c>
      <c r="AA167" s="59"/>
      <c r="AB167" s="143"/>
      <c r="AC167" s="143"/>
      <c r="AD167" s="59">
        <f t="shared" ref="AD167:AD169" si="455">X167+AA167</f>
        <v>2</v>
      </c>
      <c r="AE167" s="59">
        <f t="shared" ref="AE167:AE169" si="456">Y167+AB167</f>
        <v>2</v>
      </c>
      <c r="AF167" s="59">
        <f t="shared" ref="AF167:AF169" si="457">Z167+AC167</f>
        <v>2</v>
      </c>
      <c r="AG167" s="59"/>
      <c r="AH167" s="59"/>
      <c r="AI167" s="59"/>
      <c r="AJ167" s="59">
        <f t="shared" ref="AJ167:AJ169" si="458">AD167+AG167</f>
        <v>2</v>
      </c>
      <c r="AK167" s="59">
        <f t="shared" ref="AK167:AK169" si="459">AE167+AH167</f>
        <v>2</v>
      </c>
      <c r="AL167" s="59">
        <f t="shared" ref="AL167:AL169" si="460">AF167+AI167</f>
        <v>2</v>
      </c>
    </row>
    <row r="168" spans="1:38" s="7" customFormat="1" ht="93.75" hidden="1" customHeight="1" x14ac:dyDescent="0.25">
      <c r="A168" s="12">
        <v>874</v>
      </c>
      <c r="B168" s="72"/>
      <c r="C168" s="73"/>
      <c r="D168" s="145" t="s">
        <v>481</v>
      </c>
      <c r="E168" s="146" t="s">
        <v>513</v>
      </c>
      <c r="F168" s="86">
        <v>76</v>
      </c>
      <c r="G168" s="86">
        <v>79</v>
      </c>
      <c r="H168" s="86">
        <v>82</v>
      </c>
      <c r="I168" s="86"/>
      <c r="J168" s="86"/>
      <c r="K168" s="86"/>
      <c r="L168" s="143">
        <f t="shared" si="417"/>
        <v>76</v>
      </c>
      <c r="M168" s="143">
        <f t="shared" si="417"/>
        <v>79</v>
      </c>
      <c r="N168" s="143">
        <f t="shared" si="417"/>
        <v>82</v>
      </c>
      <c r="O168" s="143"/>
      <c r="P168" s="143"/>
      <c r="Q168" s="143"/>
      <c r="R168" s="143">
        <f t="shared" si="453"/>
        <v>76</v>
      </c>
      <c r="S168" s="143">
        <f t="shared" si="453"/>
        <v>79</v>
      </c>
      <c r="T168" s="143">
        <f t="shared" si="453"/>
        <v>82</v>
      </c>
      <c r="U168" s="143"/>
      <c r="V168" s="143"/>
      <c r="W168" s="143"/>
      <c r="X168" s="143">
        <f t="shared" si="454"/>
        <v>76</v>
      </c>
      <c r="Y168" s="143">
        <f t="shared" si="454"/>
        <v>79</v>
      </c>
      <c r="Z168" s="143">
        <f t="shared" si="454"/>
        <v>82</v>
      </c>
      <c r="AA168" s="59"/>
      <c r="AB168" s="143"/>
      <c r="AC168" s="143"/>
      <c r="AD168" s="59">
        <f t="shared" si="455"/>
        <v>76</v>
      </c>
      <c r="AE168" s="59">
        <f t="shared" si="456"/>
        <v>79</v>
      </c>
      <c r="AF168" s="59">
        <f t="shared" si="457"/>
        <v>82</v>
      </c>
      <c r="AG168" s="59"/>
      <c r="AH168" s="59"/>
      <c r="AI168" s="59"/>
      <c r="AJ168" s="59">
        <f t="shared" si="458"/>
        <v>76</v>
      </c>
      <c r="AK168" s="59">
        <f t="shared" si="459"/>
        <v>79</v>
      </c>
      <c r="AL168" s="59">
        <f t="shared" si="460"/>
        <v>82</v>
      </c>
    </row>
    <row r="169" spans="1:38" s="7" customFormat="1" ht="91.5" hidden="1" customHeight="1" x14ac:dyDescent="0.25">
      <c r="A169" s="12">
        <v>874</v>
      </c>
      <c r="B169" s="72"/>
      <c r="C169" s="73"/>
      <c r="D169" s="145" t="s">
        <v>440</v>
      </c>
      <c r="E169" s="146" t="s">
        <v>514</v>
      </c>
      <c r="F169" s="86">
        <v>17</v>
      </c>
      <c r="G169" s="86">
        <v>18</v>
      </c>
      <c r="H169" s="86">
        <v>19</v>
      </c>
      <c r="I169" s="86"/>
      <c r="J169" s="86"/>
      <c r="K169" s="86"/>
      <c r="L169" s="143">
        <f t="shared" si="417"/>
        <v>17</v>
      </c>
      <c r="M169" s="143">
        <f t="shared" si="417"/>
        <v>18</v>
      </c>
      <c r="N169" s="143">
        <f t="shared" si="417"/>
        <v>19</v>
      </c>
      <c r="O169" s="143"/>
      <c r="P169" s="143"/>
      <c r="Q169" s="143"/>
      <c r="R169" s="143">
        <f t="shared" si="453"/>
        <v>17</v>
      </c>
      <c r="S169" s="143">
        <f t="shared" si="453"/>
        <v>18</v>
      </c>
      <c r="T169" s="143">
        <f t="shared" si="453"/>
        <v>19</v>
      </c>
      <c r="U169" s="143"/>
      <c r="V169" s="143"/>
      <c r="W169" s="143"/>
      <c r="X169" s="143">
        <f t="shared" si="454"/>
        <v>17</v>
      </c>
      <c r="Y169" s="143">
        <f t="shared" si="454"/>
        <v>18</v>
      </c>
      <c r="Z169" s="143">
        <f t="shared" si="454"/>
        <v>19</v>
      </c>
      <c r="AA169" s="59"/>
      <c r="AB169" s="143"/>
      <c r="AC169" s="143"/>
      <c r="AD169" s="59">
        <f t="shared" si="455"/>
        <v>17</v>
      </c>
      <c r="AE169" s="59">
        <f t="shared" si="456"/>
        <v>18</v>
      </c>
      <c r="AF169" s="59">
        <f t="shared" si="457"/>
        <v>19</v>
      </c>
      <c r="AG169" s="59"/>
      <c r="AH169" s="59"/>
      <c r="AI169" s="59"/>
      <c r="AJ169" s="59">
        <f t="shared" si="458"/>
        <v>17</v>
      </c>
      <c r="AK169" s="59">
        <f t="shared" si="459"/>
        <v>18</v>
      </c>
      <c r="AL169" s="59">
        <f t="shared" si="460"/>
        <v>19</v>
      </c>
    </row>
    <row r="170" spans="1:38" s="7" customFormat="1" ht="118.5" customHeight="1" x14ac:dyDescent="0.25">
      <c r="A170" s="12"/>
      <c r="B170" s="72"/>
      <c r="C170" s="73"/>
      <c r="D170" s="228" t="s">
        <v>441</v>
      </c>
      <c r="E170" s="243" t="s">
        <v>442</v>
      </c>
      <c r="F170" s="235">
        <f t="shared" ref="F170:AL170" si="461">F171</f>
        <v>97</v>
      </c>
      <c r="G170" s="235">
        <f t="shared" si="461"/>
        <v>101</v>
      </c>
      <c r="H170" s="235">
        <f t="shared" si="461"/>
        <v>105</v>
      </c>
      <c r="I170" s="235">
        <f t="shared" si="461"/>
        <v>0</v>
      </c>
      <c r="J170" s="235">
        <f t="shared" si="461"/>
        <v>0</v>
      </c>
      <c r="K170" s="235">
        <f t="shared" si="461"/>
        <v>0</v>
      </c>
      <c r="L170" s="236">
        <f t="shared" si="461"/>
        <v>97</v>
      </c>
      <c r="M170" s="236">
        <f t="shared" si="461"/>
        <v>101</v>
      </c>
      <c r="N170" s="236">
        <f t="shared" si="461"/>
        <v>105</v>
      </c>
      <c r="O170" s="236">
        <f t="shared" si="461"/>
        <v>0</v>
      </c>
      <c r="P170" s="236">
        <f t="shared" si="461"/>
        <v>0</v>
      </c>
      <c r="Q170" s="236">
        <f t="shared" si="461"/>
        <v>0</v>
      </c>
      <c r="R170" s="236">
        <f t="shared" si="461"/>
        <v>97</v>
      </c>
      <c r="S170" s="236">
        <f t="shared" si="461"/>
        <v>101</v>
      </c>
      <c r="T170" s="236">
        <f t="shared" si="461"/>
        <v>105</v>
      </c>
      <c r="U170" s="236">
        <f t="shared" si="461"/>
        <v>0</v>
      </c>
      <c r="V170" s="236">
        <f t="shared" si="461"/>
        <v>0</v>
      </c>
      <c r="W170" s="236">
        <f t="shared" si="461"/>
        <v>0</v>
      </c>
      <c r="X170" s="236">
        <f t="shared" si="461"/>
        <v>97</v>
      </c>
      <c r="Y170" s="236">
        <f t="shared" si="461"/>
        <v>101</v>
      </c>
      <c r="Z170" s="236">
        <f t="shared" si="461"/>
        <v>105</v>
      </c>
      <c r="AA170" s="236">
        <f t="shared" si="461"/>
        <v>0</v>
      </c>
      <c r="AB170" s="236">
        <f t="shared" si="461"/>
        <v>0</v>
      </c>
      <c r="AC170" s="236">
        <f t="shared" si="461"/>
        <v>0</v>
      </c>
      <c r="AD170" s="236">
        <f t="shared" si="461"/>
        <v>97</v>
      </c>
      <c r="AE170" s="236">
        <f t="shared" si="461"/>
        <v>101</v>
      </c>
      <c r="AF170" s="236">
        <f t="shared" si="461"/>
        <v>105</v>
      </c>
      <c r="AG170" s="236">
        <f t="shared" si="461"/>
        <v>0</v>
      </c>
      <c r="AH170" s="236">
        <f t="shared" si="461"/>
        <v>0</v>
      </c>
      <c r="AI170" s="236">
        <f t="shared" si="461"/>
        <v>0</v>
      </c>
      <c r="AJ170" s="236">
        <f t="shared" si="461"/>
        <v>97</v>
      </c>
      <c r="AK170" s="236">
        <f t="shared" si="461"/>
        <v>101</v>
      </c>
      <c r="AL170" s="236">
        <f t="shared" si="461"/>
        <v>105</v>
      </c>
    </row>
    <row r="171" spans="1:38" s="7" customFormat="1" ht="162" customHeight="1" x14ac:dyDescent="0.25">
      <c r="A171" s="12"/>
      <c r="B171" s="72"/>
      <c r="C171" s="73"/>
      <c r="D171" s="228" t="s">
        <v>361</v>
      </c>
      <c r="E171" s="242" t="s">
        <v>402</v>
      </c>
      <c r="F171" s="235">
        <f t="shared" ref="F171:H171" si="462">SUM(F172:F175)</f>
        <v>97</v>
      </c>
      <c r="G171" s="235">
        <f t="shared" si="462"/>
        <v>101</v>
      </c>
      <c r="H171" s="235">
        <f t="shared" si="462"/>
        <v>105</v>
      </c>
      <c r="I171" s="235"/>
      <c r="J171" s="235"/>
      <c r="K171" s="235"/>
      <c r="L171" s="256">
        <f t="shared" si="417"/>
        <v>97</v>
      </c>
      <c r="M171" s="256">
        <f t="shared" si="417"/>
        <v>101</v>
      </c>
      <c r="N171" s="256">
        <f t="shared" si="417"/>
        <v>105</v>
      </c>
      <c r="O171" s="256"/>
      <c r="P171" s="256"/>
      <c r="Q171" s="256"/>
      <c r="R171" s="256">
        <f t="shared" ref="R171:T175" si="463">L171+O171</f>
        <v>97</v>
      </c>
      <c r="S171" s="256">
        <f t="shared" si="463"/>
        <v>101</v>
      </c>
      <c r="T171" s="256">
        <f t="shared" si="463"/>
        <v>105</v>
      </c>
      <c r="U171" s="256"/>
      <c r="V171" s="256"/>
      <c r="W171" s="256"/>
      <c r="X171" s="256">
        <f t="shared" ref="X171:Z175" si="464">R171+U171</f>
        <v>97</v>
      </c>
      <c r="Y171" s="256">
        <f t="shared" si="464"/>
        <v>101</v>
      </c>
      <c r="Z171" s="256">
        <f t="shared" si="464"/>
        <v>105</v>
      </c>
      <c r="AA171" s="236"/>
      <c r="AB171" s="256"/>
      <c r="AC171" s="256"/>
      <c r="AD171" s="236">
        <f t="shared" ref="AD171:AD175" si="465">X171+AA171</f>
        <v>97</v>
      </c>
      <c r="AE171" s="236">
        <f t="shared" ref="AE171:AE175" si="466">Y171+AB171</f>
        <v>101</v>
      </c>
      <c r="AF171" s="236">
        <f t="shared" ref="AF171:AF175" si="467">Z171+AC171</f>
        <v>105</v>
      </c>
      <c r="AG171" s="236"/>
      <c r="AH171" s="236"/>
      <c r="AI171" s="236"/>
      <c r="AJ171" s="236">
        <f t="shared" ref="AJ171:AJ175" si="468">AD171+AG171</f>
        <v>97</v>
      </c>
      <c r="AK171" s="236">
        <f t="shared" ref="AK171:AK175" si="469">AE171+AH171</f>
        <v>101</v>
      </c>
      <c r="AL171" s="236">
        <f t="shared" ref="AL171:AL175" si="470">AF171+AI171</f>
        <v>105</v>
      </c>
    </row>
    <row r="172" spans="1:38" s="7" customFormat="1" ht="114" hidden="1" customHeight="1" x14ac:dyDescent="0.25">
      <c r="A172" s="12">
        <v>874</v>
      </c>
      <c r="B172" s="72"/>
      <c r="C172" s="73"/>
      <c r="D172" s="145" t="s">
        <v>443</v>
      </c>
      <c r="E172" s="146" t="s">
        <v>515</v>
      </c>
      <c r="F172" s="86">
        <v>4</v>
      </c>
      <c r="G172" s="86">
        <v>4</v>
      </c>
      <c r="H172" s="86">
        <v>4</v>
      </c>
      <c r="I172" s="86"/>
      <c r="J172" s="86"/>
      <c r="K172" s="86"/>
      <c r="L172" s="143">
        <f t="shared" si="417"/>
        <v>4</v>
      </c>
      <c r="M172" s="143">
        <f t="shared" si="417"/>
        <v>4</v>
      </c>
      <c r="N172" s="143">
        <f t="shared" si="417"/>
        <v>4</v>
      </c>
      <c r="O172" s="143"/>
      <c r="P172" s="143"/>
      <c r="Q172" s="143"/>
      <c r="R172" s="143">
        <f t="shared" si="463"/>
        <v>4</v>
      </c>
      <c r="S172" s="143">
        <f t="shared" si="463"/>
        <v>4</v>
      </c>
      <c r="T172" s="143">
        <f t="shared" si="463"/>
        <v>4</v>
      </c>
      <c r="U172" s="143"/>
      <c r="V172" s="143"/>
      <c r="W172" s="143"/>
      <c r="X172" s="143">
        <f t="shared" si="464"/>
        <v>4</v>
      </c>
      <c r="Y172" s="143">
        <f t="shared" si="464"/>
        <v>4</v>
      </c>
      <c r="Z172" s="143">
        <f t="shared" si="464"/>
        <v>4</v>
      </c>
      <c r="AA172" s="59"/>
      <c r="AB172" s="143"/>
      <c r="AC172" s="143"/>
      <c r="AD172" s="59">
        <f t="shared" si="465"/>
        <v>4</v>
      </c>
      <c r="AE172" s="59">
        <f t="shared" si="466"/>
        <v>4</v>
      </c>
      <c r="AF172" s="59">
        <f t="shared" si="467"/>
        <v>4</v>
      </c>
      <c r="AG172" s="59"/>
      <c r="AH172" s="59"/>
      <c r="AI172" s="59"/>
      <c r="AJ172" s="59">
        <f t="shared" si="468"/>
        <v>4</v>
      </c>
      <c r="AK172" s="59">
        <f t="shared" si="469"/>
        <v>4</v>
      </c>
      <c r="AL172" s="59">
        <f t="shared" si="470"/>
        <v>4</v>
      </c>
    </row>
    <row r="173" spans="1:38" s="7" customFormat="1" ht="162" hidden="1" customHeight="1" x14ac:dyDescent="0.25">
      <c r="A173" s="12">
        <v>874</v>
      </c>
      <c r="B173" s="72"/>
      <c r="C173" s="73"/>
      <c r="D173" s="145" t="s">
        <v>482</v>
      </c>
      <c r="E173" s="146" t="s">
        <v>516</v>
      </c>
      <c r="F173" s="86">
        <v>4</v>
      </c>
      <c r="G173" s="86">
        <v>4</v>
      </c>
      <c r="H173" s="86">
        <v>4</v>
      </c>
      <c r="I173" s="86"/>
      <c r="J173" s="86"/>
      <c r="K173" s="86"/>
      <c r="L173" s="143">
        <f t="shared" si="417"/>
        <v>4</v>
      </c>
      <c r="M173" s="143">
        <f t="shared" si="417"/>
        <v>4</v>
      </c>
      <c r="N173" s="143">
        <f t="shared" si="417"/>
        <v>4</v>
      </c>
      <c r="O173" s="143"/>
      <c r="P173" s="143"/>
      <c r="Q173" s="143"/>
      <c r="R173" s="143">
        <f t="shared" si="463"/>
        <v>4</v>
      </c>
      <c r="S173" s="143">
        <f t="shared" si="463"/>
        <v>4</v>
      </c>
      <c r="T173" s="143">
        <f t="shared" si="463"/>
        <v>4</v>
      </c>
      <c r="U173" s="143"/>
      <c r="V173" s="143"/>
      <c r="W173" s="143"/>
      <c r="X173" s="143">
        <f t="shared" si="464"/>
        <v>4</v>
      </c>
      <c r="Y173" s="143">
        <f t="shared" si="464"/>
        <v>4</v>
      </c>
      <c r="Z173" s="143">
        <f t="shared" si="464"/>
        <v>4</v>
      </c>
      <c r="AA173" s="59"/>
      <c r="AB173" s="143"/>
      <c r="AC173" s="143"/>
      <c r="AD173" s="59">
        <f t="shared" si="465"/>
        <v>4</v>
      </c>
      <c r="AE173" s="59">
        <f t="shared" si="466"/>
        <v>4</v>
      </c>
      <c r="AF173" s="59">
        <f t="shared" si="467"/>
        <v>4</v>
      </c>
      <c r="AG173" s="59"/>
      <c r="AH173" s="59"/>
      <c r="AI173" s="59"/>
      <c r="AJ173" s="59">
        <f t="shared" si="468"/>
        <v>4</v>
      </c>
      <c r="AK173" s="59">
        <f t="shared" si="469"/>
        <v>4</v>
      </c>
      <c r="AL173" s="59">
        <f t="shared" si="470"/>
        <v>4</v>
      </c>
    </row>
    <row r="174" spans="1:38" s="7" customFormat="1" ht="173.25" hidden="1" customHeight="1" x14ac:dyDescent="0.25">
      <c r="A174" s="12">
        <v>874</v>
      </c>
      <c r="B174" s="72"/>
      <c r="C174" s="73"/>
      <c r="D174" s="145" t="s">
        <v>483</v>
      </c>
      <c r="E174" s="146" t="s">
        <v>517</v>
      </c>
      <c r="F174" s="86">
        <v>87</v>
      </c>
      <c r="G174" s="86">
        <v>91</v>
      </c>
      <c r="H174" s="86">
        <v>95</v>
      </c>
      <c r="I174" s="86"/>
      <c r="J174" s="86"/>
      <c r="K174" s="86"/>
      <c r="L174" s="143">
        <f t="shared" si="417"/>
        <v>87</v>
      </c>
      <c r="M174" s="143">
        <f t="shared" si="417"/>
        <v>91</v>
      </c>
      <c r="N174" s="143">
        <f t="shared" si="417"/>
        <v>95</v>
      </c>
      <c r="O174" s="143"/>
      <c r="P174" s="143"/>
      <c r="Q174" s="143"/>
      <c r="R174" s="143">
        <f t="shared" si="463"/>
        <v>87</v>
      </c>
      <c r="S174" s="143">
        <f t="shared" si="463"/>
        <v>91</v>
      </c>
      <c r="T174" s="143">
        <f t="shared" si="463"/>
        <v>95</v>
      </c>
      <c r="U174" s="143"/>
      <c r="V174" s="143"/>
      <c r="W174" s="143"/>
      <c r="X174" s="143">
        <f t="shared" si="464"/>
        <v>87</v>
      </c>
      <c r="Y174" s="143">
        <f t="shared" si="464"/>
        <v>91</v>
      </c>
      <c r="Z174" s="143">
        <f t="shared" si="464"/>
        <v>95</v>
      </c>
      <c r="AA174" s="59"/>
      <c r="AB174" s="143"/>
      <c r="AC174" s="143"/>
      <c r="AD174" s="59">
        <f t="shared" si="465"/>
        <v>87</v>
      </c>
      <c r="AE174" s="59">
        <f t="shared" si="466"/>
        <v>91</v>
      </c>
      <c r="AF174" s="59">
        <f t="shared" si="467"/>
        <v>95</v>
      </c>
      <c r="AG174" s="59"/>
      <c r="AH174" s="59"/>
      <c r="AI174" s="59"/>
      <c r="AJ174" s="59">
        <f t="shared" si="468"/>
        <v>87</v>
      </c>
      <c r="AK174" s="59">
        <f t="shared" si="469"/>
        <v>91</v>
      </c>
      <c r="AL174" s="59">
        <f t="shared" si="470"/>
        <v>95</v>
      </c>
    </row>
    <row r="175" spans="1:38" s="7" customFormat="1" ht="116.25" hidden="1" customHeight="1" x14ac:dyDescent="0.25">
      <c r="A175" s="12">
        <v>874</v>
      </c>
      <c r="B175" s="72"/>
      <c r="C175" s="73"/>
      <c r="D175" s="145" t="s">
        <v>444</v>
      </c>
      <c r="E175" s="146" t="s">
        <v>515</v>
      </c>
      <c r="F175" s="86">
        <v>2</v>
      </c>
      <c r="G175" s="86">
        <v>2</v>
      </c>
      <c r="H175" s="86">
        <v>2</v>
      </c>
      <c r="I175" s="86"/>
      <c r="J175" s="86"/>
      <c r="K175" s="86"/>
      <c r="L175" s="143">
        <f t="shared" si="417"/>
        <v>2</v>
      </c>
      <c r="M175" s="143">
        <f t="shared" si="417"/>
        <v>2</v>
      </c>
      <c r="N175" s="143">
        <f t="shared" si="417"/>
        <v>2</v>
      </c>
      <c r="O175" s="143"/>
      <c r="P175" s="143"/>
      <c r="Q175" s="143"/>
      <c r="R175" s="143">
        <f t="shared" si="463"/>
        <v>2</v>
      </c>
      <c r="S175" s="143">
        <f t="shared" si="463"/>
        <v>2</v>
      </c>
      <c r="T175" s="143">
        <f t="shared" si="463"/>
        <v>2</v>
      </c>
      <c r="U175" s="143"/>
      <c r="V175" s="143"/>
      <c r="W175" s="143"/>
      <c r="X175" s="143">
        <f t="shared" si="464"/>
        <v>2</v>
      </c>
      <c r="Y175" s="143">
        <f t="shared" si="464"/>
        <v>2</v>
      </c>
      <c r="Z175" s="143">
        <f t="shared" si="464"/>
        <v>2</v>
      </c>
      <c r="AA175" s="59"/>
      <c r="AB175" s="143"/>
      <c r="AC175" s="143"/>
      <c r="AD175" s="59">
        <f t="shared" si="465"/>
        <v>2</v>
      </c>
      <c r="AE175" s="59">
        <f t="shared" si="466"/>
        <v>2</v>
      </c>
      <c r="AF175" s="59">
        <f t="shared" si="467"/>
        <v>2</v>
      </c>
      <c r="AG175" s="59"/>
      <c r="AH175" s="59"/>
      <c r="AI175" s="59"/>
      <c r="AJ175" s="59">
        <f t="shared" si="468"/>
        <v>2</v>
      </c>
      <c r="AK175" s="59">
        <f t="shared" si="469"/>
        <v>2</v>
      </c>
      <c r="AL175" s="59">
        <f t="shared" si="470"/>
        <v>2</v>
      </c>
    </row>
    <row r="176" spans="1:38" s="7" customFormat="1" ht="96" customHeight="1" x14ac:dyDescent="0.25">
      <c r="A176" s="12"/>
      <c r="B176" s="72"/>
      <c r="C176" s="73"/>
      <c r="D176" s="257" t="s">
        <v>491</v>
      </c>
      <c r="E176" s="258" t="s">
        <v>492</v>
      </c>
      <c r="F176" s="235">
        <f t="shared" ref="F176:AL176" si="471">F177</f>
        <v>6</v>
      </c>
      <c r="G176" s="235">
        <f t="shared" si="471"/>
        <v>6</v>
      </c>
      <c r="H176" s="235">
        <f t="shared" si="471"/>
        <v>6</v>
      </c>
      <c r="I176" s="235">
        <f t="shared" si="471"/>
        <v>0</v>
      </c>
      <c r="J176" s="235">
        <f t="shared" si="471"/>
        <v>0</v>
      </c>
      <c r="K176" s="235">
        <f t="shared" si="471"/>
        <v>0</v>
      </c>
      <c r="L176" s="236">
        <f t="shared" si="471"/>
        <v>6</v>
      </c>
      <c r="M176" s="236">
        <f t="shared" si="471"/>
        <v>6</v>
      </c>
      <c r="N176" s="236">
        <f t="shared" si="471"/>
        <v>6</v>
      </c>
      <c r="O176" s="236">
        <f t="shared" si="471"/>
        <v>0</v>
      </c>
      <c r="P176" s="236">
        <f t="shared" si="471"/>
        <v>0</v>
      </c>
      <c r="Q176" s="236">
        <f t="shared" si="471"/>
        <v>0</v>
      </c>
      <c r="R176" s="236">
        <f t="shared" si="471"/>
        <v>6</v>
      </c>
      <c r="S176" s="236">
        <f t="shared" si="471"/>
        <v>6</v>
      </c>
      <c r="T176" s="236">
        <f t="shared" si="471"/>
        <v>6</v>
      </c>
      <c r="U176" s="236">
        <f t="shared" si="471"/>
        <v>0</v>
      </c>
      <c r="V176" s="236">
        <f t="shared" si="471"/>
        <v>0</v>
      </c>
      <c r="W176" s="236">
        <f t="shared" si="471"/>
        <v>0</v>
      </c>
      <c r="X176" s="236">
        <f t="shared" si="471"/>
        <v>6</v>
      </c>
      <c r="Y176" s="236">
        <f t="shared" si="471"/>
        <v>6</v>
      </c>
      <c r="Z176" s="236">
        <f t="shared" si="471"/>
        <v>6</v>
      </c>
      <c r="AA176" s="236">
        <f t="shared" si="471"/>
        <v>0</v>
      </c>
      <c r="AB176" s="236">
        <f t="shared" si="471"/>
        <v>0</v>
      </c>
      <c r="AC176" s="236">
        <f t="shared" si="471"/>
        <v>0</v>
      </c>
      <c r="AD176" s="236">
        <f t="shared" si="471"/>
        <v>6</v>
      </c>
      <c r="AE176" s="236">
        <f t="shared" si="471"/>
        <v>6</v>
      </c>
      <c r="AF176" s="236">
        <f t="shared" si="471"/>
        <v>6</v>
      </c>
      <c r="AG176" s="236">
        <f t="shared" si="471"/>
        <v>0</v>
      </c>
      <c r="AH176" s="236">
        <f t="shared" si="471"/>
        <v>0</v>
      </c>
      <c r="AI176" s="236">
        <f t="shared" si="471"/>
        <v>0</v>
      </c>
      <c r="AJ176" s="236">
        <f t="shared" si="471"/>
        <v>6</v>
      </c>
      <c r="AK176" s="236">
        <f t="shared" si="471"/>
        <v>6</v>
      </c>
      <c r="AL176" s="236">
        <f t="shared" si="471"/>
        <v>6</v>
      </c>
    </row>
    <row r="177" spans="1:38" s="7" customFormat="1" ht="131.25" customHeight="1" x14ac:dyDescent="0.25">
      <c r="A177" s="12"/>
      <c r="B177" s="72"/>
      <c r="C177" s="73"/>
      <c r="D177" s="257" t="s">
        <v>493</v>
      </c>
      <c r="E177" s="259" t="s">
        <v>494</v>
      </c>
      <c r="F177" s="235">
        <f t="shared" ref="F177:Z177" si="472">SUM(F178:F180)</f>
        <v>6</v>
      </c>
      <c r="G177" s="235">
        <f t="shared" si="472"/>
        <v>6</v>
      </c>
      <c r="H177" s="235">
        <f t="shared" si="472"/>
        <v>6</v>
      </c>
      <c r="I177" s="235">
        <f t="shared" si="472"/>
        <v>0</v>
      </c>
      <c r="J177" s="235">
        <f t="shared" si="472"/>
        <v>0</v>
      </c>
      <c r="K177" s="235">
        <f t="shared" si="472"/>
        <v>0</v>
      </c>
      <c r="L177" s="236">
        <f t="shared" si="472"/>
        <v>6</v>
      </c>
      <c r="M177" s="236">
        <f t="shared" si="472"/>
        <v>6</v>
      </c>
      <c r="N177" s="236">
        <f t="shared" si="472"/>
        <v>6</v>
      </c>
      <c r="O177" s="236">
        <f t="shared" si="472"/>
        <v>0</v>
      </c>
      <c r="P177" s="236">
        <f t="shared" si="472"/>
        <v>0</v>
      </c>
      <c r="Q177" s="236">
        <f t="shared" si="472"/>
        <v>0</v>
      </c>
      <c r="R177" s="236">
        <f t="shared" si="472"/>
        <v>6</v>
      </c>
      <c r="S177" s="236">
        <f t="shared" si="472"/>
        <v>6</v>
      </c>
      <c r="T177" s="236">
        <f t="shared" si="472"/>
        <v>6</v>
      </c>
      <c r="U177" s="236">
        <f t="shared" si="472"/>
        <v>0</v>
      </c>
      <c r="V177" s="236">
        <f t="shared" si="472"/>
        <v>0</v>
      </c>
      <c r="W177" s="236">
        <f t="shared" si="472"/>
        <v>0</v>
      </c>
      <c r="X177" s="236">
        <f t="shared" si="472"/>
        <v>6</v>
      </c>
      <c r="Y177" s="236">
        <f t="shared" si="472"/>
        <v>6</v>
      </c>
      <c r="Z177" s="236">
        <f t="shared" si="472"/>
        <v>6</v>
      </c>
      <c r="AA177" s="236">
        <f t="shared" ref="AA177:AF177" si="473">SUM(AA178:AA180)</f>
        <v>0</v>
      </c>
      <c r="AB177" s="236">
        <f t="shared" si="473"/>
        <v>0</v>
      </c>
      <c r="AC177" s="236">
        <f t="shared" si="473"/>
        <v>0</v>
      </c>
      <c r="AD177" s="236">
        <f t="shared" si="473"/>
        <v>6</v>
      </c>
      <c r="AE177" s="236">
        <f t="shared" si="473"/>
        <v>6</v>
      </c>
      <c r="AF177" s="236">
        <f t="shared" si="473"/>
        <v>6</v>
      </c>
      <c r="AG177" s="236">
        <f t="shared" ref="AG177:AL177" si="474">SUM(AG178:AG180)</f>
        <v>0</v>
      </c>
      <c r="AH177" s="236">
        <f t="shared" si="474"/>
        <v>0</v>
      </c>
      <c r="AI177" s="236">
        <f t="shared" si="474"/>
        <v>0</v>
      </c>
      <c r="AJ177" s="236">
        <f t="shared" si="474"/>
        <v>6</v>
      </c>
      <c r="AK177" s="236">
        <f t="shared" si="474"/>
        <v>6</v>
      </c>
      <c r="AL177" s="236">
        <f t="shared" si="474"/>
        <v>6</v>
      </c>
    </row>
    <row r="178" spans="1:38" s="7" customFormat="1" ht="135.75" hidden="1" customHeight="1" x14ac:dyDescent="0.25">
      <c r="A178" s="12">
        <v>874</v>
      </c>
      <c r="B178" s="72"/>
      <c r="C178" s="73"/>
      <c r="D178" s="108" t="s">
        <v>495</v>
      </c>
      <c r="E178" s="109" t="s">
        <v>530</v>
      </c>
      <c r="F178" s="86"/>
      <c r="G178" s="86"/>
      <c r="H178" s="86"/>
      <c r="I178" s="86"/>
      <c r="J178" s="86"/>
      <c r="K178" s="86"/>
      <c r="L178" s="86">
        <f t="shared" si="417"/>
        <v>0</v>
      </c>
      <c r="M178" s="86">
        <f t="shared" si="417"/>
        <v>0</v>
      </c>
      <c r="N178" s="86">
        <f t="shared" si="417"/>
        <v>0</v>
      </c>
      <c r="O178" s="86"/>
      <c r="P178" s="86"/>
      <c r="Q178" s="86"/>
      <c r="R178" s="86">
        <f t="shared" ref="R178:T180" si="475">L178+O178</f>
        <v>0</v>
      </c>
      <c r="S178" s="86">
        <f t="shared" si="475"/>
        <v>0</v>
      </c>
      <c r="T178" s="86">
        <f t="shared" si="475"/>
        <v>0</v>
      </c>
      <c r="U178" s="86"/>
      <c r="V178" s="86"/>
      <c r="W178" s="86"/>
      <c r="X178" s="86">
        <f t="shared" ref="X178:Z180" si="476">R178+U178</f>
        <v>0</v>
      </c>
      <c r="Y178" s="86">
        <f t="shared" si="476"/>
        <v>0</v>
      </c>
      <c r="Z178" s="86">
        <f t="shared" si="476"/>
        <v>0</v>
      </c>
      <c r="AA178" s="59"/>
      <c r="AB178" s="86"/>
      <c r="AC178" s="86"/>
      <c r="AD178" s="59">
        <f t="shared" ref="AD178:AD180" si="477">X178+AA178</f>
        <v>0</v>
      </c>
      <c r="AE178" s="59">
        <f t="shared" ref="AE178:AE180" si="478">Y178+AB178</f>
        <v>0</v>
      </c>
      <c r="AF178" s="59">
        <f t="shared" ref="AF178:AF180" si="479">Z178+AC178</f>
        <v>0</v>
      </c>
      <c r="AG178" s="59"/>
      <c r="AH178" s="59"/>
      <c r="AI178" s="59"/>
      <c r="AJ178" s="59">
        <f t="shared" ref="AJ178:AJ180" si="480">AD178+AG178</f>
        <v>0</v>
      </c>
      <c r="AK178" s="59">
        <f t="shared" ref="AK178:AK180" si="481">AE178+AH178</f>
        <v>0</v>
      </c>
      <c r="AL178" s="59">
        <f t="shared" ref="AL178:AL180" si="482">AF178+AI178</f>
        <v>0</v>
      </c>
    </row>
    <row r="179" spans="1:38" s="7" customFormat="1" ht="142.5" hidden="1" customHeight="1" x14ac:dyDescent="0.25">
      <c r="A179" s="12">
        <v>874</v>
      </c>
      <c r="B179" s="72"/>
      <c r="C179" s="73"/>
      <c r="D179" s="147" t="s">
        <v>496</v>
      </c>
      <c r="E179" s="148" t="s">
        <v>529</v>
      </c>
      <c r="F179" s="86">
        <v>6</v>
      </c>
      <c r="G179" s="86">
        <v>6</v>
      </c>
      <c r="H179" s="86">
        <v>6</v>
      </c>
      <c r="I179" s="86"/>
      <c r="J179" s="86"/>
      <c r="K179" s="86"/>
      <c r="L179" s="143">
        <f t="shared" si="417"/>
        <v>6</v>
      </c>
      <c r="M179" s="143">
        <f t="shared" si="417"/>
        <v>6</v>
      </c>
      <c r="N179" s="143">
        <f t="shared" si="417"/>
        <v>6</v>
      </c>
      <c r="O179" s="143"/>
      <c r="P179" s="143"/>
      <c r="Q179" s="143"/>
      <c r="R179" s="143">
        <f t="shared" si="475"/>
        <v>6</v>
      </c>
      <c r="S179" s="143">
        <f t="shared" si="475"/>
        <v>6</v>
      </c>
      <c r="T179" s="143">
        <f t="shared" si="475"/>
        <v>6</v>
      </c>
      <c r="U179" s="143"/>
      <c r="V179" s="143"/>
      <c r="W179" s="143"/>
      <c r="X179" s="143">
        <f t="shared" si="476"/>
        <v>6</v>
      </c>
      <c r="Y179" s="143">
        <f t="shared" si="476"/>
        <v>6</v>
      </c>
      <c r="Z179" s="143">
        <f t="shared" si="476"/>
        <v>6</v>
      </c>
      <c r="AA179" s="59"/>
      <c r="AB179" s="143"/>
      <c r="AC179" s="143"/>
      <c r="AD179" s="59">
        <f t="shared" si="477"/>
        <v>6</v>
      </c>
      <c r="AE179" s="59">
        <f t="shared" si="478"/>
        <v>6</v>
      </c>
      <c r="AF179" s="59">
        <f t="shared" si="479"/>
        <v>6</v>
      </c>
      <c r="AG179" s="59"/>
      <c r="AH179" s="59"/>
      <c r="AI179" s="59"/>
      <c r="AJ179" s="59">
        <f t="shared" si="480"/>
        <v>6</v>
      </c>
      <c r="AK179" s="59">
        <f t="shared" si="481"/>
        <v>6</v>
      </c>
      <c r="AL179" s="59">
        <f t="shared" si="482"/>
        <v>6</v>
      </c>
    </row>
    <row r="180" spans="1:38" s="7" customFormat="1" ht="93" hidden="1" customHeight="1" x14ac:dyDescent="0.25">
      <c r="A180" s="12">
        <v>874</v>
      </c>
      <c r="B180" s="72"/>
      <c r="C180" s="73"/>
      <c r="D180" s="108" t="s">
        <v>497</v>
      </c>
      <c r="E180" s="109" t="s">
        <v>518</v>
      </c>
      <c r="F180" s="86"/>
      <c r="G180" s="86"/>
      <c r="H180" s="86"/>
      <c r="I180" s="86"/>
      <c r="J180" s="86"/>
      <c r="K180" s="86"/>
      <c r="L180" s="86">
        <f t="shared" si="417"/>
        <v>0</v>
      </c>
      <c r="M180" s="86">
        <f t="shared" si="417"/>
        <v>0</v>
      </c>
      <c r="N180" s="86">
        <f t="shared" si="417"/>
        <v>0</v>
      </c>
      <c r="O180" s="86"/>
      <c r="P180" s="86"/>
      <c r="Q180" s="86"/>
      <c r="R180" s="86">
        <f t="shared" si="475"/>
        <v>0</v>
      </c>
      <c r="S180" s="86">
        <f t="shared" si="475"/>
        <v>0</v>
      </c>
      <c r="T180" s="86">
        <f t="shared" si="475"/>
        <v>0</v>
      </c>
      <c r="U180" s="86"/>
      <c r="V180" s="86"/>
      <c r="W180" s="86"/>
      <c r="X180" s="86">
        <f t="shared" si="476"/>
        <v>0</v>
      </c>
      <c r="Y180" s="86">
        <f t="shared" si="476"/>
        <v>0</v>
      </c>
      <c r="Z180" s="86">
        <f t="shared" si="476"/>
        <v>0</v>
      </c>
      <c r="AA180" s="59"/>
      <c r="AB180" s="86"/>
      <c r="AC180" s="86"/>
      <c r="AD180" s="59">
        <f t="shared" si="477"/>
        <v>0</v>
      </c>
      <c r="AE180" s="59">
        <f t="shared" si="478"/>
        <v>0</v>
      </c>
      <c r="AF180" s="59">
        <f t="shared" si="479"/>
        <v>0</v>
      </c>
      <c r="AG180" s="59"/>
      <c r="AH180" s="59"/>
      <c r="AI180" s="59"/>
      <c r="AJ180" s="59">
        <f t="shared" si="480"/>
        <v>0</v>
      </c>
      <c r="AK180" s="59">
        <f t="shared" si="481"/>
        <v>0</v>
      </c>
      <c r="AL180" s="59">
        <f t="shared" si="482"/>
        <v>0</v>
      </c>
    </row>
    <row r="181" spans="1:38" s="7" customFormat="1" ht="85.5" customHeight="1" x14ac:dyDescent="0.25">
      <c r="A181" s="12"/>
      <c r="B181" s="72"/>
      <c r="C181" s="73"/>
      <c r="D181" s="228" t="s">
        <v>306</v>
      </c>
      <c r="E181" s="243" t="s">
        <v>403</v>
      </c>
      <c r="F181" s="231">
        <f t="shared" ref="F181:AL181" si="483">F182</f>
        <v>278</v>
      </c>
      <c r="G181" s="231">
        <f t="shared" si="483"/>
        <v>289</v>
      </c>
      <c r="H181" s="231">
        <f t="shared" si="483"/>
        <v>301</v>
      </c>
      <c r="I181" s="231">
        <f t="shared" si="483"/>
        <v>0</v>
      </c>
      <c r="J181" s="231">
        <f t="shared" si="483"/>
        <v>0</v>
      </c>
      <c r="K181" s="231">
        <f t="shared" si="483"/>
        <v>0</v>
      </c>
      <c r="L181" s="56">
        <f t="shared" si="483"/>
        <v>278</v>
      </c>
      <c r="M181" s="56">
        <f t="shared" si="483"/>
        <v>289</v>
      </c>
      <c r="N181" s="56">
        <f t="shared" si="483"/>
        <v>301</v>
      </c>
      <c r="O181" s="56">
        <f t="shared" si="483"/>
        <v>0</v>
      </c>
      <c r="P181" s="56">
        <f t="shared" si="483"/>
        <v>0</v>
      </c>
      <c r="Q181" s="56">
        <f t="shared" si="483"/>
        <v>0</v>
      </c>
      <c r="R181" s="56">
        <f t="shared" si="483"/>
        <v>278</v>
      </c>
      <c r="S181" s="56">
        <f t="shared" si="483"/>
        <v>289</v>
      </c>
      <c r="T181" s="56">
        <f t="shared" si="483"/>
        <v>301</v>
      </c>
      <c r="U181" s="56">
        <f t="shared" si="483"/>
        <v>0</v>
      </c>
      <c r="V181" s="56">
        <f t="shared" si="483"/>
        <v>0</v>
      </c>
      <c r="W181" s="56">
        <f t="shared" si="483"/>
        <v>0</v>
      </c>
      <c r="X181" s="56">
        <f t="shared" si="483"/>
        <v>278</v>
      </c>
      <c r="Y181" s="56">
        <f t="shared" si="483"/>
        <v>289</v>
      </c>
      <c r="Z181" s="56">
        <f t="shared" si="483"/>
        <v>301</v>
      </c>
      <c r="AA181" s="56">
        <f t="shared" si="483"/>
        <v>0</v>
      </c>
      <c r="AB181" s="56">
        <f t="shared" si="483"/>
        <v>0</v>
      </c>
      <c r="AC181" s="56">
        <f t="shared" si="483"/>
        <v>0</v>
      </c>
      <c r="AD181" s="56">
        <f t="shared" si="483"/>
        <v>278</v>
      </c>
      <c r="AE181" s="56">
        <f t="shared" si="483"/>
        <v>289</v>
      </c>
      <c r="AF181" s="56">
        <f t="shared" si="483"/>
        <v>301</v>
      </c>
      <c r="AG181" s="56">
        <f t="shared" si="483"/>
        <v>0</v>
      </c>
      <c r="AH181" s="56">
        <f t="shared" si="483"/>
        <v>0</v>
      </c>
      <c r="AI181" s="56">
        <f t="shared" si="483"/>
        <v>0</v>
      </c>
      <c r="AJ181" s="56">
        <f t="shared" si="483"/>
        <v>278</v>
      </c>
      <c r="AK181" s="56">
        <f t="shared" si="483"/>
        <v>289</v>
      </c>
      <c r="AL181" s="56">
        <f t="shared" si="483"/>
        <v>301</v>
      </c>
    </row>
    <row r="182" spans="1:38" s="7" customFormat="1" ht="110.25" customHeight="1" x14ac:dyDescent="0.25">
      <c r="A182" s="12"/>
      <c r="B182" s="72"/>
      <c r="C182" s="73"/>
      <c r="D182" s="228" t="s">
        <v>297</v>
      </c>
      <c r="E182" s="234" t="s">
        <v>404</v>
      </c>
      <c r="F182" s="235">
        <f t="shared" ref="F182:Z182" si="484">SUM(F183:F189)</f>
        <v>278</v>
      </c>
      <c r="G182" s="235">
        <f t="shared" si="484"/>
        <v>289</v>
      </c>
      <c r="H182" s="235">
        <f t="shared" si="484"/>
        <v>301</v>
      </c>
      <c r="I182" s="235">
        <f t="shared" si="484"/>
        <v>0</v>
      </c>
      <c r="J182" s="235">
        <f t="shared" si="484"/>
        <v>0</v>
      </c>
      <c r="K182" s="235">
        <f t="shared" si="484"/>
        <v>0</v>
      </c>
      <c r="L182" s="256">
        <f t="shared" si="484"/>
        <v>278</v>
      </c>
      <c r="M182" s="256">
        <f t="shared" si="484"/>
        <v>289</v>
      </c>
      <c r="N182" s="256">
        <f t="shared" si="484"/>
        <v>301</v>
      </c>
      <c r="O182" s="256">
        <f t="shared" si="484"/>
        <v>0</v>
      </c>
      <c r="P182" s="256">
        <f t="shared" si="484"/>
        <v>0</v>
      </c>
      <c r="Q182" s="256">
        <f t="shared" si="484"/>
        <v>0</v>
      </c>
      <c r="R182" s="256">
        <f t="shared" si="484"/>
        <v>278</v>
      </c>
      <c r="S182" s="256">
        <f t="shared" si="484"/>
        <v>289</v>
      </c>
      <c r="T182" s="256">
        <f t="shared" si="484"/>
        <v>301</v>
      </c>
      <c r="U182" s="256">
        <f t="shared" si="484"/>
        <v>0</v>
      </c>
      <c r="V182" s="256">
        <f t="shared" si="484"/>
        <v>0</v>
      </c>
      <c r="W182" s="256">
        <f t="shared" si="484"/>
        <v>0</v>
      </c>
      <c r="X182" s="256">
        <f t="shared" si="484"/>
        <v>278</v>
      </c>
      <c r="Y182" s="256">
        <f t="shared" si="484"/>
        <v>289</v>
      </c>
      <c r="Z182" s="256">
        <f t="shared" si="484"/>
        <v>301</v>
      </c>
      <c r="AA182" s="236">
        <f t="shared" ref="AA182:AF182" si="485">SUM(AA183:AA189)</f>
        <v>0</v>
      </c>
      <c r="AB182" s="256">
        <f t="shared" si="485"/>
        <v>0</v>
      </c>
      <c r="AC182" s="256">
        <f t="shared" si="485"/>
        <v>0</v>
      </c>
      <c r="AD182" s="236">
        <f t="shared" si="485"/>
        <v>278</v>
      </c>
      <c r="AE182" s="236">
        <f t="shared" si="485"/>
        <v>289</v>
      </c>
      <c r="AF182" s="236">
        <f t="shared" si="485"/>
        <v>301</v>
      </c>
      <c r="AG182" s="236">
        <f t="shared" ref="AG182:AL182" si="486">SUM(AG183:AG189)</f>
        <v>0</v>
      </c>
      <c r="AH182" s="236">
        <f t="shared" si="486"/>
        <v>0</v>
      </c>
      <c r="AI182" s="236">
        <f t="shared" si="486"/>
        <v>0</v>
      </c>
      <c r="AJ182" s="236">
        <f t="shared" si="486"/>
        <v>278</v>
      </c>
      <c r="AK182" s="236">
        <f t="shared" si="486"/>
        <v>289</v>
      </c>
      <c r="AL182" s="236">
        <f t="shared" si="486"/>
        <v>301</v>
      </c>
    </row>
    <row r="183" spans="1:38" s="7" customFormat="1" ht="81" hidden="1" customHeight="1" x14ac:dyDescent="0.25">
      <c r="A183" s="12">
        <v>857</v>
      </c>
      <c r="B183" s="72"/>
      <c r="C183" s="73"/>
      <c r="D183" s="145" t="s">
        <v>445</v>
      </c>
      <c r="E183" s="144" t="s">
        <v>519</v>
      </c>
      <c r="F183" s="86"/>
      <c r="G183" s="86"/>
      <c r="H183" s="86"/>
      <c r="I183" s="86"/>
      <c r="J183" s="86"/>
      <c r="K183" s="86"/>
      <c r="L183" s="143">
        <f t="shared" si="417"/>
        <v>0</v>
      </c>
      <c r="M183" s="143">
        <f t="shared" si="417"/>
        <v>0</v>
      </c>
      <c r="N183" s="143">
        <f t="shared" si="417"/>
        <v>0</v>
      </c>
      <c r="O183" s="143"/>
      <c r="P183" s="143"/>
      <c r="Q183" s="143"/>
      <c r="R183" s="143">
        <f t="shared" ref="R183:T189" si="487">L183+O183</f>
        <v>0</v>
      </c>
      <c r="S183" s="143">
        <f t="shared" si="487"/>
        <v>0</v>
      </c>
      <c r="T183" s="143">
        <f t="shared" si="487"/>
        <v>0</v>
      </c>
      <c r="U183" s="143"/>
      <c r="V183" s="143"/>
      <c r="W183" s="143"/>
      <c r="X183" s="143">
        <f t="shared" ref="X183:Z189" si="488">R183+U183</f>
        <v>0</v>
      </c>
      <c r="Y183" s="143">
        <f t="shared" si="488"/>
        <v>0</v>
      </c>
      <c r="Z183" s="143">
        <f t="shared" si="488"/>
        <v>0</v>
      </c>
      <c r="AA183" s="59"/>
      <c r="AB183" s="143"/>
      <c r="AC183" s="143"/>
      <c r="AD183" s="59">
        <f t="shared" ref="AD183:AD189" si="489">X183+AA183</f>
        <v>0</v>
      </c>
      <c r="AE183" s="59">
        <f t="shared" ref="AE183:AE189" si="490">Y183+AB183</f>
        <v>0</v>
      </c>
      <c r="AF183" s="59">
        <f t="shared" ref="AF183:AF189" si="491">Z183+AC183</f>
        <v>0</v>
      </c>
      <c r="AG183" s="59"/>
      <c r="AH183" s="59"/>
      <c r="AI183" s="59"/>
      <c r="AJ183" s="59">
        <f t="shared" ref="AJ183:AJ189" si="492">AD183+AG183</f>
        <v>0</v>
      </c>
      <c r="AK183" s="59">
        <f t="shared" ref="AK183:AK189" si="493">AE183+AH183</f>
        <v>0</v>
      </c>
      <c r="AL183" s="59">
        <f t="shared" ref="AL183:AL189" si="494">AF183+AI183</f>
        <v>0</v>
      </c>
    </row>
    <row r="184" spans="1:38" s="7" customFormat="1" ht="93" hidden="1" customHeight="1" x14ac:dyDescent="0.25">
      <c r="A184" s="12">
        <v>874</v>
      </c>
      <c r="B184" s="72"/>
      <c r="C184" s="73"/>
      <c r="D184" s="145" t="s">
        <v>445</v>
      </c>
      <c r="E184" s="144" t="s">
        <v>519</v>
      </c>
      <c r="F184" s="86">
        <v>164</v>
      </c>
      <c r="G184" s="86">
        <v>171</v>
      </c>
      <c r="H184" s="86">
        <v>179</v>
      </c>
      <c r="I184" s="86"/>
      <c r="J184" s="86"/>
      <c r="K184" s="86"/>
      <c r="L184" s="143">
        <f t="shared" si="417"/>
        <v>164</v>
      </c>
      <c r="M184" s="143">
        <f t="shared" si="417"/>
        <v>171</v>
      </c>
      <c r="N184" s="143">
        <f t="shared" si="417"/>
        <v>179</v>
      </c>
      <c r="O184" s="143"/>
      <c r="P184" s="143"/>
      <c r="Q184" s="143"/>
      <c r="R184" s="143">
        <f t="shared" si="487"/>
        <v>164</v>
      </c>
      <c r="S184" s="143">
        <f t="shared" si="487"/>
        <v>171</v>
      </c>
      <c r="T184" s="143">
        <f t="shared" si="487"/>
        <v>179</v>
      </c>
      <c r="U184" s="143"/>
      <c r="V184" s="143"/>
      <c r="W184" s="143"/>
      <c r="X184" s="143">
        <f t="shared" si="488"/>
        <v>164</v>
      </c>
      <c r="Y184" s="143">
        <f t="shared" si="488"/>
        <v>171</v>
      </c>
      <c r="Z184" s="143">
        <f t="shared" si="488"/>
        <v>179</v>
      </c>
      <c r="AA184" s="59"/>
      <c r="AB184" s="143"/>
      <c r="AC184" s="143"/>
      <c r="AD184" s="59">
        <f t="shared" si="489"/>
        <v>164</v>
      </c>
      <c r="AE184" s="59">
        <f t="shared" si="490"/>
        <v>171</v>
      </c>
      <c r="AF184" s="59">
        <f t="shared" si="491"/>
        <v>179</v>
      </c>
      <c r="AG184" s="59"/>
      <c r="AH184" s="59"/>
      <c r="AI184" s="59"/>
      <c r="AJ184" s="59">
        <f t="shared" si="492"/>
        <v>164</v>
      </c>
      <c r="AK184" s="59">
        <f t="shared" si="493"/>
        <v>171</v>
      </c>
      <c r="AL184" s="59">
        <f t="shared" si="494"/>
        <v>179</v>
      </c>
    </row>
    <row r="185" spans="1:38" s="7" customFormat="1" ht="86.25" hidden="1" customHeight="1" x14ac:dyDescent="0.25">
      <c r="A185" s="12">
        <v>874</v>
      </c>
      <c r="B185" s="72"/>
      <c r="C185" s="73"/>
      <c r="D185" s="145" t="s">
        <v>446</v>
      </c>
      <c r="E185" s="144" t="s">
        <v>508</v>
      </c>
      <c r="F185" s="86">
        <v>3</v>
      </c>
      <c r="G185" s="86">
        <v>3</v>
      </c>
      <c r="H185" s="86">
        <v>3</v>
      </c>
      <c r="I185" s="86"/>
      <c r="J185" s="86"/>
      <c r="K185" s="86"/>
      <c r="L185" s="143">
        <f t="shared" si="417"/>
        <v>3</v>
      </c>
      <c r="M185" s="143">
        <f t="shared" si="417"/>
        <v>3</v>
      </c>
      <c r="N185" s="143">
        <f t="shared" si="417"/>
        <v>3</v>
      </c>
      <c r="O185" s="143"/>
      <c r="P185" s="143"/>
      <c r="Q185" s="143"/>
      <c r="R185" s="143">
        <f t="shared" si="487"/>
        <v>3</v>
      </c>
      <c r="S185" s="143">
        <f t="shared" si="487"/>
        <v>3</v>
      </c>
      <c r="T185" s="143">
        <f t="shared" si="487"/>
        <v>3</v>
      </c>
      <c r="U185" s="143"/>
      <c r="V185" s="143"/>
      <c r="W185" s="143"/>
      <c r="X185" s="143">
        <f t="shared" si="488"/>
        <v>3</v>
      </c>
      <c r="Y185" s="143">
        <f t="shared" si="488"/>
        <v>3</v>
      </c>
      <c r="Z185" s="143">
        <f t="shared" si="488"/>
        <v>3</v>
      </c>
      <c r="AA185" s="59"/>
      <c r="AB185" s="143"/>
      <c r="AC185" s="143"/>
      <c r="AD185" s="59">
        <f t="shared" si="489"/>
        <v>3</v>
      </c>
      <c r="AE185" s="59">
        <f t="shared" si="490"/>
        <v>3</v>
      </c>
      <c r="AF185" s="59">
        <f t="shared" si="491"/>
        <v>3</v>
      </c>
      <c r="AG185" s="59"/>
      <c r="AH185" s="59"/>
      <c r="AI185" s="59"/>
      <c r="AJ185" s="59">
        <f t="shared" si="492"/>
        <v>3</v>
      </c>
      <c r="AK185" s="59">
        <f t="shared" si="493"/>
        <v>3</v>
      </c>
      <c r="AL185" s="59">
        <f t="shared" si="494"/>
        <v>3</v>
      </c>
    </row>
    <row r="186" spans="1:38" s="7" customFormat="1" ht="99" hidden="1" customHeight="1" x14ac:dyDescent="0.25">
      <c r="A186" s="12">
        <v>874</v>
      </c>
      <c r="B186" s="72"/>
      <c r="C186" s="73"/>
      <c r="D186" s="145" t="s">
        <v>484</v>
      </c>
      <c r="E186" s="144" t="s">
        <v>520</v>
      </c>
      <c r="F186" s="86">
        <v>20</v>
      </c>
      <c r="G186" s="86">
        <v>21</v>
      </c>
      <c r="H186" s="86">
        <v>22</v>
      </c>
      <c r="I186" s="86"/>
      <c r="J186" s="86"/>
      <c r="K186" s="86"/>
      <c r="L186" s="143">
        <f t="shared" si="417"/>
        <v>20</v>
      </c>
      <c r="M186" s="143">
        <f t="shared" si="417"/>
        <v>21</v>
      </c>
      <c r="N186" s="143">
        <f t="shared" si="417"/>
        <v>22</v>
      </c>
      <c r="O186" s="143"/>
      <c r="P186" s="143"/>
      <c r="Q186" s="143"/>
      <c r="R186" s="143">
        <f t="shared" si="487"/>
        <v>20</v>
      </c>
      <c r="S186" s="143">
        <f t="shared" si="487"/>
        <v>21</v>
      </c>
      <c r="T186" s="143">
        <f t="shared" si="487"/>
        <v>22</v>
      </c>
      <c r="U186" s="143"/>
      <c r="V186" s="143"/>
      <c r="W186" s="143"/>
      <c r="X186" s="143">
        <f t="shared" si="488"/>
        <v>20</v>
      </c>
      <c r="Y186" s="143">
        <f t="shared" si="488"/>
        <v>21</v>
      </c>
      <c r="Z186" s="143">
        <f t="shared" si="488"/>
        <v>22</v>
      </c>
      <c r="AA186" s="59"/>
      <c r="AB186" s="143"/>
      <c r="AC186" s="143"/>
      <c r="AD186" s="59">
        <f t="shared" si="489"/>
        <v>20</v>
      </c>
      <c r="AE186" s="59">
        <f t="shared" si="490"/>
        <v>21</v>
      </c>
      <c r="AF186" s="59">
        <f t="shared" si="491"/>
        <v>22</v>
      </c>
      <c r="AG186" s="59"/>
      <c r="AH186" s="59"/>
      <c r="AI186" s="59"/>
      <c r="AJ186" s="59">
        <f t="shared" si="492"/>
        <v>20</v>
      </c>
      <c r="AK186" s="59">
        <f t="shared" si="493"/>
        <v>21</v>
      </c>
      <c r="AL186" s="59">
        <f t="shared" si="494"/>
        <v>22</v>
      </c>
    </row>
    <row r="187" spans="1:38" s="7" customFormat="1" ht="132.75" hidden="1" customHeight="1" x14ac:dyDescent="0.25">
      <c r="A187" s="12">
        <v>874</v>
      </c>
      <c r="B187" s="72"/>
      <c r="C187" s="73"/>
      <c r="D187" s="145" t="s">
        <v>485</v>
      </c>
      <c r="E187" s="144" t="s">
        <v>521</v>
      </c>
      <c r="F187" s="86">
        <v>49</v>
      </c>
      <c r="G187" s="86">
        <v>51</v>
      </c>
      <c r="H187" s="86">
        <v>53</v>
      </c>
      <c r="I187" s="86"/>
      <c r="J187" s="86"/>
      <c r="K187" s="86"/>
      <c r="L187" s="143">
        <f t="shared" si="417"/>
        <v>49</v>
      </c>
      <c r="M187" s="143">
        <f t="shared" si="417"/>
        <v>51</v>
      </c>
      <c r="N187" s="143">
        <f t="shared" si="417"/>
        <v>53</v>
      </c>
      <c r="O187" s="143"/>
      <c r="P187" s="143"/>
      <c r="Q187" s="143"/>
      <c r="R187" s="143">
        <f t="shared" si="487"/>
        <v>49</v>
      </c>
      <c r="S187" s="143">
        <f t="shared" si="487"/>
        <v>51</v>
      </c>
      <c r="T187" s="143">
        <f t="shared" si="487"/>
        <v>53</v>
      </c>
      <c r="U187" s="143"/>
      <c r="V187" s="143"/>
      <c r="W187" s="143"/>
      <c r="X187" s="143">
        <f t="shared" si="488"/>
        <v>49</v>
      </c>
      <c r="Y187" s="143">
        <f t="shared" si="488"/>
        <v>51</v>
      </c>
      <c r="Z187" s="143">
        <f t="shared" si="488"/>
        <v>53</v>
      </c>
      <c r="AA187" s="59"/>
      <c r="AB187" s="143"/>
      <c r="AC187" s="143"/>
      <c r="AD187" s="59">
        <f t="shared" si="489"/>
        <v>49</v>
      </c>
      <c r="AE187" s="59">
        <f t="shared" si="490"/>
        <v>51</v>
      </c>
      <c r="AF187" s="59">
        <f t="shared" si="491"/>
        <v>53</v>
      </c>
      <c r="AG187" s="59"/>
      <c r="AH187" s="59"/>
      <c r="AI187" s="59"/>
      <c r="AJ187" s="59">
        <f t="shared" si="492"/>
        <v>49</v>
      </c>
      <c r="AK187" s="59">
        <f t="shared" si="493"/>
        <v>51</v>
      </c>
      <c r="AL187" s="59">
        <f t="shared" si="494"/>
        <v>53</v>
      </c>
    </row>
    <row r="188" spans="1:38" s="7" customFormat="1" ht="151.5" hidden="1" customHeight="1" x14ac:dyDescent="0.25">
      <c r="A188" s="12">
        <v>874</v>
      </c>
      <c r="B188" s="72"/>
      <c r="C188" s="73"/>
      <c r="D188" s="145" t="s">
        <v>486</v>
      </c>
      <c r="E188" s="144" t="s">
        <v>522</v>
      </c>
      <c r="F188" s="86">
        <v>10</v>
      </c>
      <c r="G188" s="86">
        <v>10</v>
      </c>
      <c r="H188" s="86">
        <v>10</v>
      </c>
      <c r="I188" s="86"/>
      <c r="J188" s="86"/>
      <c r="K188" s="86"/>
      <c r="L188" s="143">
        <f t="shared" si="417"/>
        <v>10</v>
      </c>
      <c r="M188" s="143">
        <f t="shared" si="417"/>
        <v>10</v>
      </c>
      <c r="N188" s="143">
        <f t="shared" si="417"/>
        <v>10</v>
      </c>
      <c r="O188" s="143"/>
      <c r="P188" s="143"/>
      <c r="Q188" s="143"/>
      <c r="R188" s="143">
        <f t="shared" si="487"/>
        <v>10</v>
      </c>
      <c r="S188" s="143">
        <f t="shared" si="487"/>
        <v>10</v>
      </c>
      <c r="T188" s="143">
        <f t="shared" si="487"/>
        <v>10</v>
      </c>
      <c r="U188" s="143"/>
      <c r="V188" s="143"/>
      <c r="W188" s="143"/>
      <c r="X188" s="143">
        <f t="shared" si="488"/>
        <v>10</v>
      </c>
      <c r="Y188" s="143">
        <f t="shared" si="488"/>
        <v>10</v>
      </c>
      <c r="Z188" s="143">
        <f t="shared" si="488"/>
        <v>10</v>
      </c>
      <c r="AA188" s="59"/>
      <c r="AB188" s="143"/>
      <c r="AC188" s="143"/>
      <c r="AD188" s="59">
        <f t="shared" si="489"/>
        <v>10</v>
      </c>
      <c r="AE188" s="59">
        <f t="shared" si="490"/>
        <v>10</v>
      </c>
      <c r="AF188" s="59">
        <f t="shared" si="491"/>
        <v>10</v>
      </c>
      <c r="AG188" s="59"/>
      <c r="AH188" s="59"/>
      <c r="AI188" s="59"/>
      <c r="AJ188" s="59">
        <f t="shared" si="492"/>
        <v>10</v>
      </c>
      <c r="AK188" s="59">
        <f t="shared" si="493"/>
        <v>10</v>
      </c>
      <c r="AL188" s="59">
        <f t="shared" si="494"/>
        <v>10</v>
      </c>
    </row>
    <row r="189" spans="1:38" s="7" customFormat="1" ht="93.75" hidden="1" customHeight="1" x14ac:dyDescent="0.25">
      <c r="A189" s="12">
        <v>874</v>
      </c>
      <c r="B189" s="72"/>
      <c r="C189" s="73"/>
      <c r="D189" s="145" t="s">
        <v>487</v>
      </c>
      <c r="E189" s="144" t="s">
        <v>523</v>
      </c>
      <c r="F189" s="86">
        <v>32</v>
      </c>
      <c r="G189" s="86">
        <v>33</v>
      </c>
      <c r="H189" s="86">
        <v>34</v>
      </c>
      <c r="I189" s="86"/>
      <c r="J189" s="86"/>
      <c r="K189" s="86"/>
      <c r="L189" s="143">
        <f t="shared" si="417"/>
        <v>32</v>
      </c>
      <c r="M189" s="143">
        <f t="shared" si="417"/>
        <v>33</v>
      </c>
      <c r="N189" s="143">
        <f t="shared" si="417"/>
        <v>34</v>
      </c>
      <c r="O189" s="143"/>
      <c r="P189" s="143"/>
      <c r="Q189" s="143"/>
      <c r="R189" s="143">
        <f t="shared" si="487"/>
        <v>32</v>
      </c>
      <c r="S189" s="143">
        <f t="shared" si="487"/>
        <v>33</v>
      </c>
      <c r="T189" s="143">
        <f t="shared" si="487"/>
        <v>34</v>
      </c>
      <c r="U189" s="143"/>
      <c r="V189" s="143"/>
      <c r="W189" s="143"/>
      <c r="X189" s="143">
        <f t="shared" si="488"/>
        <v>32</v>
      </c>
      <c r="Y189" s="143">
        <f t="shared" si="488"/>
        <v>33</v>
      </c>
      <c r="Z189" s="143">
        <f t="shared" si="488"/>
        <v>34</v>
      </c>
      <c r="AA189" s="59"/>
      <c r="AB189" s="143"/>
      <c r="AC189" s="143"/>
      <c r="AD189" s="59">
        <f t="shared" si="489"/>
        <v>32</v>
      </c>
      <c r="AE189" s="59">
        <f t="shared" si="490"/>
        <v>33</v>
      </c>
      <c r="AF189" s="59">
        <f t="shared" si="491"/>
        <v>34</v>
      </c>
      <c r="AG189" s="59"/>
      <c r="AH189" s="59"/>
      <c r="AI189" s="59"/>
      <c r="AJ189" s="59">
        <f t="shared" si="492"/>
        <v>32</v>
      </c>
      <c r="AK189" s="59">
        <f t="shared" si="493"/>
        <v>33</v>
      </c>
      <c r="AL189" s="59">
        <f t="shared" si="494"/>
        <v>34</v>
      </c>
    </row>
    <row r="190" spans="1:38" s="7" customFormat="1" ht="97.5" customHeight="1" x14ac:dyDescent="0.25">
      <c r="A190" s="12"/>
      <c r="B190" s="72"/>
      <c r="C190" s="73"/>
      <c r="D190" s="228" t="s">
        <v>309</v>
      </c>
      <c r="E190" s="237" t="s">
        <v>405</v>
      </c>
      <c r="F190" s="231">
        <f t="shared" ref="F190:AL190" si="495">F191</f>
        <v>453</v>
      </c>
      <c r="G190" s="231">
        <f t="shared" si="495"/>
        <v>471</v>
      </c>
      <c r="H190" s="231">
        <f t="shared" si="495"/>
        <v>490</v>
      </c>
      <c r="I190" s="231">
        <f t="shared" si="495"/>
        <v>0</v>
      </c>
      <c r="J190" s="231">
        <f t="shared" si="495"/>
        <v>0</v>
      </c>
      <c r="K190" s="231">
        <f t="shared" si="495"/>
        <v>0</v>
      </c>
      <c r="L190" s="56">
        <f t="shared" si="495"/>
        <v>453</v>
      </c>
      <c r="M190" s="56">
        <f t="shared" si="495"/>
        <v>471</v>
      </c>
      <c r="N190" s="56">
        <f t="shared" si="495"/>
        <v>490</v>
      </c>
      <c r="O190" s="56">
        <f t="shared" si="495"/>
        <v>0</v>
      </c>
      <c r="P190" s="56">
        <f t="shared" si="495"/>
        <v>0</v>
      </c>
      <c r="Q190" s="56">
        <f t="shared" si="495"/>
        <v>0</v>
      </c>
      <c r="R190" s="56">
        <f t="shared" si="495"/>
        <v>453</v>
      </c>
      <c r="S190" s="56">
        <f t="shared" si="495"/>
        <v>471</v>
      </c>
      <c r="T190" s="56">
        <f t="shared" si="495"/>
        <v>490</v>
      </c>
      <c r="U190" s="56">
        <f t="shared" si="495"/>
        <v>0</v>
      </c>
      <c r="V190" s="56">
        <f t="shared" si="495"/>
        <v>0</v>
      </c>
      <c r="W190" s="56">
        <f t="shared" si="495"/>
        <v>0</v>
      </c>
      <c r="X190" s="56">
        <f t="shared" si="495"/>
        <v>453</v>
      </c>
      <c r="Y190" s="56">
        <f t="shared" si="495"/>
        <v>471</v>
      </c>
      <c r="Z190" s="56">
        <f t="shared" si="495"/>
        <v>490</v>
      </c>
      <c r="AA190" s="56">
        <f t="shared" si="495"/>
        <v>0</v>
      </c>
      <c r="AB190" s="56">
        <f t="shared" si="495"/>
        <v>0</v>
      </c>
      <c r="AC190" s="56">
        <f t="shared" si="495"/>
        <v>0</v>
      </c>
      <c r="AD190" s="56">
        <f t="shared" si="495"/>
        <v>453</v>
      </c>
      <c r="AE190" s="56">
        <f t="shared" si="495"/>
        <v>471</v>
      </c>
      <c r="AF190" s="56">
        <f t="shared" si="495"/>
        <v>490</v>
      </c>
      <c r="AG190" s="56">
        <f t="shared" si="495"/>
        <v>0</v>
      </c>
      <c r="AH190" s="56">
        <f t="shared" si="495"/>
        <v>0</v>
      </c>
      <c r="AI190" s="56">
        <f t="shared" si="495"/>
        <v>0</v>
      </c>
      <c r="AJ190" s="56">
        <f t="shared" si="495"/>
        <v>453</v>
      </c>
      <c r="AK190" s="56">
        <f t="shared" si="495"/>
        <v>471</v>
      </c>
      <c r="AL190" s="56">
        <f t="shared" si="495"/>
        <v>490</v>
      </c>
    </row>
    <row r="191" spans="1:38" s="7" customFormat="1" ht="129.75" customHeight="1" x14ac:dyDescent="0.25">
      <c r="A191" s="12"/>
      <c r="B191" s="72"/>
      <c r="C191" s="73"/>
      <c r="D191" s="228" t="s">
        <v>447</v>
      </c>
      <c r="E191" s="242" t="s">
        <v>406</v>
      </c>
      <c r="F191" s="235">
        <f t="shared" ref="F191:Z191" si="496">SUM(F192:F198)</f>
        <v>453</v>
      </c>
      <c r="G191" s="235">
        <f t="shared" si="496"/>
        <v>471</v>
      </c>
      <c r="H191" s="235">
        <f t="shared" si="496"/>
        <v>490</v>
      </c>
      <c r="I191" s="235">
        <f t="shared" si="496"/>
        <v>0</v>
      </c>
      <c r="J191" s="235">
        <f t="shared" si="496"/>
        <v>0</v>
      </c>
      <c r="K191" s="235">
        <f t="shared" si="496"/>
        <v>0</v>
      </c>
      <c r="L191" s="256">
        <f t="shared" si="496"/>
        <v>453</v>
      </c>
      <c r="M191" s="256">
        <f t="shared" si="496"/>
        <v>471</v>
      </c>
      <c r="N191" s="256">
        <f t="shared" si="496"/>
        <v>490</v>
      </c>
      <c r="O191" s="256">
        <f t="shared" si="496"/>
        <v>0</v>
      </c>
      <c r="P191" s="256">
        <f t="shared" si="496"/>
        <v>0</v>
      </c>
      <c r="Q191" s="256">
        <f t="shared" si="496"/>
        <v>0</v>
      </c>
      <c r="R191" s="256">
        <f t="shared" si="496"/>
        <v>453</v>
      </c>
      <c r="S191" s="256">
        <f t="shared" si="496"/>
        <v>471</v>
      </c>
      <c r="T191" s="256">
        <f t="shared" si="496"/>
        <v>490</v>
      </c>
      <c r="U191" s="256">
        <f t="shared" si="496"/>
        <v>0</v>
      </c>
      <c r="V191" s="256">
        <f t="shared" si="496"/>
        <v>0</v>
      </c>
      <c r="W191" s="256">
        <f t="shared" si="496"/>
        <v>0</v>
      </c>
      <c r="X191" s="256">
        <f t="shared" si="496"/>
        <v>453</v>
      </c>
      <c r="Y191" s="256">
        <f t="shared" si="496"/>
        <v>471</v>
      </c>
      <c r="Z191" s="256">
        <f t="shared" si="496"/>
        <v>490</v>
      </c>
      <c r="AA191" s="236">
        <f t="shared" ref="AA191:AF191" si="497">SUM(AA192:AA198)</f>
        <v>0</v>
      </c>
      <c r="AB191" s="256">
        <f t="shared" si="497"/>
        <v>0</v>
      </c>
      <c r="AC191" s="256">
        <f t="shared" si="497"/>
        <v>0</v>
      </c>
      <c r="AD191" s="236">
        <f t="shared" si="497"/>
        <v>453</v>
      </c>
      <c r="AE191" s="236">
        <f t="shared" si="497"/>
        <v>471</v>
      </c>
      <c r="AF191" s="236">
        <f t="shared" si="497"/>
        <v>490</v>
      </c>
      <c r="AG191" s="236">
        <f t="shared" ref="AG191:AL191" si="498">SUM(AG192:AG198)</f>
        <v>0</v>
      </c>
      <c r="AH191" s="236">
        <f t="shared" si="498"/>
        <v>0</v>
      </c>
      <c r="AI191" s="236">
        <f t="shared" si="498"/>
        <v>0</v>
      </c>
      <c r="AJ191" s="236">
        <f t="shared" si="498"/>
        <v>453</v>
      </c>
      <c r="AK191" s="236">
        <f t="shared" si="498"/>
        <v>471</v>
      </c>
      <c r="AL191" s="236">
        <f t="shared" si="498"/>
        <v>490</v>
      </c>
    </row>
    <row r="192" spans="1:38" s="7" customFormat="1" ht="98.25" hidden="1" customHeight="1" x14ac:dyDescent="0.25">
      <c r="A192" s="18" t="s">
        <v>469</v>
      </c>
      <c r="B192" s="72"/>
      <c r="C192" s="73"/>
      <c r="D192" s="145" t="s">
        <v>448</v>
      </c>
      <c r="E192" s="146" t="s">
        <v>524</v>
      </c>
      <c r="F192" s="86">
        <v>21</v>
      </c>
      <c r="G192" s="86">
        <v>22</v>
      </c>
      <c r="H192" s="86">
        <v>23</v>
      </c>
      <c r="I192" s="86"/>
      <c r="J192" s="86"/>
      <c r="K192" s="86"/>
      <c r="L192" s="143">
        <f t="shared" si="417"/>
        <v>21</v>
      </c>
      <c r="M192" s="143">
        <f t="shared" si="417"/>
        <v>22</v>
      </c>
      <c r="N192" s="143">
        <f t="shared" si="417"/>
        <v>23</v>
      </c>
      <c r="O192" s="143"/>
      <c r="P192" s="143"/>
      <c r="Q192" s="143"/>
      <c r="R192" s="143">
        <f t="shared" ref="R192:T198" si="499">L192+O192</f>
        <v>21</v>
      </c>
      <c r="S192" s="143">
        <f t="shared" si="499"/>
        <v>22</v>
      </c>
      <c r="T192" s="143">
        <f t="shared" si="499"/>
        <v>23</v>
      </c>
      <c r="U192" s="143"/>
      <c r="V192" s="143"/>
      <c r="W192" s="143"/>
      <c r="X192" s="143">
        <f t="shared" ref="X192:Z198" si="500">R192+U192</f>
        <v>21</v>
      </c>
      <c r="Y192" s="143">
        <f t="shared" si="500"/>
        <v>22</v>
      </c>
      <c r="Z192" s="143">
        <f t="shared" si="500"/>
        <v>23</v>
      </c>
      <c r="AA192" s="59"/>
      <c r="AB192" s="143"/>
      <c r="AC192" s="143"/>
      <c r="AD192" s="59">
        <f t="shared" ref="AD192:AD198" si="501">X192+AA192</f>
        <v>21</v>
      </c>
      <c r="AE192" s="59">
        <f t="shared" ref="AE192:AE198" si="502">Y192+AB192</f>
        <v>22</v>
      </c>
      <c r="AF192" s="59">
        <f t="shared" ref="AF192:AF198" si="503">Z192+AC192</f>
        <v>23</v>
      </c>
      <c r="AG192" s="59"/>
      <c r="AH192" s="59"/>
      <c r="AI192" s="59"/>
      <c r="AJ192" s="59">
        <f t="shared" ref="AJ192:AJ198" si="504">AD192+AG192</f>
        <v>21</v>
      </c>
      <c r="AK192" s="59">
        <f t="shared" ref="AK192:AK198" si="505">AE192+AH192</f>
        <v>22</v>
      </c>
      <c r="AL192" s="59">
        <f t="shared" ref="AL192:AL198" si="506">AF192+AI192</f>
        <v>23</v>
      </c>
    </row>
    <row r="193" spans="1:38" s="7" customFormat="1" ht="98.25" hidden="1" customHeight="1" x14ac:dyDescent="0.25">
      <c r="A193" s="18" t="s">
        <v>469</v>
      </c>
      <c r="B193" s="72"/>
      <c r="C193" s="73"/>
      <c r="D193" s="145" t="s">
        <v>449</v>
      </c>
      <c r="E193" s="146" t="s">
        <v>525</v>
      </c>
      <c r="F193" s="86">
        <v>1</v>
      </c>
      <c r="G193" s="86">
        <v>1</v>
      </c>
      <c r="H193" s="86">
        <v>1</v>
      </c>
      <c r="I193" s="86"/>
      <c r="J193" s="86"/>
      <c r="K193" s="86"/>
      <c r="L193" s="143">
        <f t="shared" si="417"/>
        <v>1</v>
      </c>
      <c r="M193" s="143">
        <f t="shared" si="417"/>
        <v>1</v>
      </c>
      <c r="N193" s="143">
        <f t="shared" si="417"/>
        <v>1</v>
      </c>
      <c r="O193" s="143"/>
      <c r="P193" s="143"/>
      <c r="Q193" s="143"/>
      <c r="R193" s="143">
        <f t="shared" si="499"/>
        <v>1</v>
      </c>
      <c r="S193" s="143">
        <f t="shared" si="499"/>
        <v>1</v>
      </c>
      <c r="T193" s="143">
        <f t="shared" si="499"/>
        <v>1</v>
      </c>
      <c r="U193" s="143"/>
      <c r="V193" s="143"/>
      <c r="W193" s="143"/>
      <c r="X193" s="143">
        <f t="shared" si="500"/>
        <v>1</v>
      </c>
      <c r="Y193" s="143">
        <f t="shared" si="500"/>
        <v>1</v>
      </c>
      <c r="Z193" s="143">
        <f t="shared" si="500"/>
        <v>1</v>
      </c>
      <c r="AA193" s="59"/>
      <c r="AB193" s="143"/>
      <c r="AC193" s="143"/>
      <c r="AD193" s="59">
        <f t="shared" si="501"/>
        <v>1</v>
      </c>
      <c r="AE193" s="59">
        <f t="shared" si="502"/>
        <v>1</v>
      </c>
      <c r="AF193" s="59">
        <f t="shared" si="503"/>
        <v>1</v>
      </c>
      <c r="AG193" s="59"/>
      <c r="AH193" s="59"/>
      <c r="AI193" s="59"/>
      <c r="AJ193" s="59">
        <f t="shared" si="504"/>
        <v>1</v>
      </c>
      <c r="AK193" s="59">
        <f t="shared" si="505"/>
        <v>1</v>
      </c>
      <c r="AL193" s="59">
        <f t="shared" si="506"/>
        <v>1</v>
      </c>
    </row>
    <row r="194" spans="1:38" s="7" customFormat="1" ht="152.25" hidden="1" customHeight="1" x14ac:dyDescent="0.25">
      <c r="A194" s="18" t="s">
        <v>470</v>
      </c>
      <c r="B194" s="72"/>
      <c r="C194" s="73"/>
      <c r="D194" s="145" t="s">
        <v>490</v>
      </c>
      <c r="E194" s="146" t="s">
        <v>526</v>
      </c>
      <c r="F194" s="86">
        <v>17</v>
      </c>
      <c r="G194" s="86">
        <v>18</v>
      </c>
      <c r="H194" s="86">
        <v>19</v>
      </c>
      <c r="I194" s="86"/>
      <c r="J194" s="86"/>
      <c r="K194" s="86"/>
      <c r="L194" s="143">
        <f t="shared" si="417"/>
        <v>17</v>
      </c>
      <c r="M194" s="143">
        <f t="shared" si="417"/>
        <v>18</v>
      </c>
      <c r="N194" s="143">
        <f t="shared" si="417"/>
        <v>19</v>
      </c>
      <c r="O194" s="143"/>
      <c r="P194" s="143"/>
      <c r="Q194" s="143"/>
      <c r="R194" s="143">
        <f t="shared" si="499"/>
        <v>17</v>
      </c>
      <c r="S194" s="143">
        <f t="shared" si="499"/>
        <v>18</v>
      </c>
      <c r="T194" s="143">
        <f t="shared" si="499"/>
        <v>19</v>
      </c>
      <c r="U194" s="143"/>
      <c r="V194" s="143"/>
      <c r="W194" s="143"/>
      <c r="X194" s="143">
        <f t="shared" si="500"/>
        <v>17</v>
      </c>
      <c r="Y194" s="143">
        <f t="shared" si="500"/>
        <v>18</v>
      </c>
      <c r="Z194" s="143">
        <f t="shared" si="500"/>
        <v>19</v>
      </c>
      <c r="AA194" s="59"/>
      <c r="AB194" s="143"/>
      <c r="AC194" s="143"/>
      <c r="AD194" s="59">
        <f t="shared" si="501"/>
        <v>17</v>
      </c>
      <c r="AE194" s="59">
        <f t="shared" si="502"/>
        <v>18</v>
      </c>
      <c r="AF194" s="59">
        <f t="shared" si="503"/>
        <v>19</v>
      </c>
      <c r="AG194" s="59"/>
      <c r="AH194" s="59"/>
      <c r="AI194" s="59"/>
      <c r="AJ194" s="59">
        <f t="shared" si="504"/>
        <v>17</v>
      </c>
      <c r="AK194" s="59">
        <f t="shared" si="505"/>
        <v>18</v>
      </c>
      <c r="AL194" s="59">
        <f t="shared" si="506"/>
        <v>19</v>
      </c>
    </row>
    <row r="195" spans="1:38" s="7" customFormat="1" ht="93.75" hidden="1" customHeight="1" x14ac:dyDescent="0.25">
      <c r="A195" s="18" t="s">
        <v>470</v>
      </c>
      <c r="B195" s="72"/>
      <c r="C195" s="73"/>
      <c r="D195" s="145" t="s">
        <v>489</v>
      </c>
      <c r="E195" s="146" t="s">
        <v>527</v>
      </c>
      <c r="F195" s="86">
        <v>10</v>
      </c>
      <c r="G195" s="86">
        <v>10</v>
      </c>
      <c r="H195" s="86">
        <v>10</v>
      </c>
      <c r="I195" s="86"/>
      <c r="J195" s="86"/>
      <c r="K195" s="86"/>
      <c r="L195" s="143">
        <f t="shared" si="417"/>
        <v>10</v>
      </c>
      <c r="M195" s="143">
        <f t="shared" si="417"/>
        <v>10</v>
      </c>
      <c r="N195" s="143">
        <f t="shared" si="417"/>
        <v>10</v>
      </c>
      <c r="O195" s="143"/>
      <c r="P195" s="143"/>
      <c r="Q195" s="143"/>
      <c r="R195" s="143">
        <f t="shared" si="499"/>
        <v>10</v>
      </c>
      <c r="S195" s="143">
        <f t="shared" si="499"/>
        <v>10</v>
      </c>
      <c r="T195" s="143">
        <f t="shared" si="499"/>
        <v>10</v>
      </c>
      <c r="U195" s="143"/>
      <c r="V195" s="143"/>
      <c r="W195" s="143"/>
      <c r="X195" s="143">
        <f t="shared" si="500"/>
        <v>10</v>
      </c>
      <c r="Y195" s="143">
        <f t="shared" si="500"/>
        <v>10</v>
      </c>
      <c r="Z195" s="143">
        <f t="shared" si="500"/>
        <v>10</v>
      </c>
      <c r="AA195" s="59"/>
      <c r="AB195" s="143"/>
      <c r="AC195" s="143"/>
      <c r="AD195" s="59">
        <f t="shared" si="501"/>
        <v>10</v>
      </c>
      <c r="AE195" s="59">
        <f t="shared" si="502"/>
        <v>10</v>
      </c>
      <c r="AF195" s="59">
        <f t="shared" si="503"/>
        <v>10</v>
      </c>
      <c r="AG195" s="59"/>
      <c r="AH195" s="59"/>
      <c r="AI195" s="59"/>
      <c r="AJ195" s="59">
        <f t="shared" si="504"/>
        <v>10</v>
      </c>
      <c r="AK195" s="59">
        <f t="shared" si="505"/>
        <v>10</v>
      </c>
      <c r="AL195" s="59">
        <f t="shared" si="506"/>
        <v>10</v>
      </c>
    </row>
    <row r="196" spans="1:38" s="7" customFormat="1" ht="98.25" hidden="1" customHeight="1" x14ac:dyDescent="0.25">
      <c r="A196" s="18" t="s">
        <v>470</v>
      </c>
      <c r="B196" s="72"/>
      <c r="C196" s="73"/>
      <c r="D196" s="145" t="s">
        <v>488</v>
      </c>
      <c r="E196" s="146" t="s">
        <v>528</v>
      </c>
      <c r="F196" s="86">
        <v>28</v>
      </c>
      <c r="G196" s="86">
        <v>29</v>
      </c>
      <c r="H196" s="86">
        <v>30</v>
      </c>
      <c r="I196" s="86"/>
      <c r="J196" s="86"/>
      <c r="K196" s="86"/>
      <c r="L196" s="143">
        <f t="shared" si="417"/>
        <v>28</v>
      </c>
      <c r="M196" s="143">
        <f t="shared" si="417"/>
        <v>29</v>
      </c>
      <c r="N196" s="143">
        <f t="shared" si="417"/>
        <v>30</v>
      </c>
      <c r="O196" s="143"/>
      <c r="P196" s="143"/>
      <c r="Q196" s="143"/>
      <c r="R196" s="143">
        <f t="shared" si="499"/>
        <v>28</v>
      </c>
      <c r="S196" s="143">
        <f t="shared" si="499"/>
        <v>29</v>
      </c>
      <c r="T196" s="143">
        <f t="shared" si="499"/>
        <v>30</v>
      </c>
      <c r="U196" s="143"/>
      <c r="V196" s="143"/>
      <c r="W196" s="143"/>
      <c r="X196" s="143">
        <f t="shared" si="500"/>
        <v>28</v>
      </c>
      <c r="Y196" s="143">
        <f t="shared" si="500"/>
        <v>29</v>
      </c>
      <c r="Z196" s="143">
        <f t="shared" si="500"/>
        <v>30</v>
      </c>
      <c r="AA196" s="59"/>
      <c r="AB196" s="143"/>
      <c r="AC196" s="143"/>
      <c r="AD196" s="59">
        <f t="shared" si="501"/>
        <v>28</v>
      </c>
      <c r="AE196" s="59">
        <f t="shared" si="502"/>
        <v>29</v>
      </c>
      <c r="AF196" s="59">
        <f t="shared" si="503"/>
        <v>30</v>
      </c>
      <c r="AG196" s="59"/>
      <c r="AH196" s="59"/>
      <c r="AI196" s="59"/>
      <c r="AJ196" s="59">
        <f t="shared" si="504"/>
        <v>28</v>
      </c>
      <c r="AK196" s="59">
        <f t="shared" si="505"/>
        <v>29</v>
      </c>
      <c r="AL196" s="59">
        <f t="shared" si="506"/>
        <v>30</v>
      </c>
    </row>
    <row r="197" spans="1:38" s="7" customFormat="1" ht="105.75" hidden="1" customHeight="1" x14ac:dyDescent="0.25">
      <c r="A197" s="12">
        <v>874</v>
      </c>
      <c r="B197" s="72"/>
      <c r="C197" s="73"/>
      <c r="D197" s="145" t="s">
        <v>448</v>
      </c>
      <c r="E197" s="146" t="s">
        <v>524</v>
      </c>
      <c r="F197" s="86">
        <v>3</v>
      </c>
      <c r="G197" s="86">
        <v>3</v>
      </c>
      <c r="H197" s="86">
        <v>3</v>
      </c>
      <c r="I197" s="86"/>
      <c r="J197" s="86"/>
      <c r="K197" s="86"/>
      <c r="L197" s="143">
        <f t="shared" si="417"/>
        <v>3</v>
      </c>
      <c r="M197" s="143">
        <f t="shared" si="417"/>
        <v>3</v>
      </c>
      <c r="N197" s="143">
        <f t="shared" si="417"/>
        <v>3</v>
      </c>
      <c r="O197" s="143"/>
      <c r="P197" s="143"/>
      <c r="Q197" s="143"/>
      <c r="R197" s="143">
        <f t="shared" si="499"/>
        <v>3</v>
      </c>
      <c r="S197" s="143">
        <f t="shared" si="499"/>
        <v>3</v>
      </c>
      <c r="T197" s="143">
        <f t="shared" si="499"/>
        <v>3</v>
      </c>
      <c r="U197" s="143"/>
      <c r="V197" s="143"/>
      <c r="W197" s="143"/>
      <c r="X197" s="143">
        <f t="shared" si="500"/>
        <v>3</v>
      </c>
      <c r="Y197" s="143">
        <f t="shared" si="500"/>
        <v>3</v>
      </c>
      <c r="Z197" s="143">
        <f t="shared" si="500"/>
        <v>3</v>
      </c>
      <c r="AA197" s="59"/>
      <c r="AB197" s="143"/>
      <c r="AC197" s="143"/>
      <c r="AD197" s="59">
        <f t="shared" si="501"/>
        <v>3</v>
      </c>
      <c r="AE197" s="59">
        <f t="shared" si="502"/>
        <v>3</v>
      </c>
      <c r="AF197" s="59">
        <f t="shared" si="503"/>
        <v>3</v>
      </c>
      <c r="AG197" s="59"/>
      <c r="AH197" s="59"/>
      <c r="AI197" s="59"/>
      <c r="AJ197" s="59">
        <f t="shared" si="504"/>
        <v>3</v>
      </c>
      <c r="AK197" s="59">
        <f t="shared" si="505"/>
        <v>3</v>
      </c>
      <c r="AL197" s="59">
        <f t="shared" si="506"/>
        <v>3</v>
      </c>
    </row>
    <row r="198" spans="1:38" s="7" customFormat="1" ht="100.5" hidden="1" customHeight="1" x14ac:dyDescent="0.25">
      <c r="A198" s="12">
        <v>874</v>
      </c>
      <c r="B198" s="72"/>
      <c r="C198" s="73"/>
      <c r="D198" s="145" t="s">
        <v>449</v>
      </c>
      <c r="E198" s="146" t="s">
        <v>525</v>
      </c>
      <c r="F198" s="86">
        <v>373</v>
      </c>
      <c r="G198" s="86">
        <v>388</v>
      </c>
      <c r="H198" s="86">
        <v>404</v>
      </c>
      <c r="I198" s="86"/>
      <c r="J198" s="86"/>
      <c r="K198" s="86"/>
      <c r="L198" s="143">
        <f t="shared" si="417"/>
        <v>373</v>
      </c>
      <c r="M198" s="143">
        <f t="shared" si="417"/>
        <v>388</v>
      </c>
      <c r="N198" s="143">
        <f t="shared" si="417"/>
        <v>404</v>
      </c>
      <c r="O198" s="143"/>
      <c r="P198" s="143"/>
      <c r="Q198" s="143"/>
      <c r="R198" s="143">
        <f t="shared" si="499"/>
        <v>373</v>
      </c>
      <c r="S198" s="143">
        <f t="shared" si="499"/>
        <v>388</v>
      </c>
      <c r="T198" s="143">
        <f t="shared" si="499"/>
        <v>404</v>
      </c>
      <c r="U198" s="143"/>
      <c r="V198" s="143"/>
      <c r="W198" s="143"/>
      <c r="X198" s="143">
        <f t="shared" si="500"/>
        <v>373</v>
      </c>
      <c r="Y198" s="143">
        <f t="shared" si="500"/>
        <v>388</v>
      </c>
      <c r="Z198" s="143">
        <f t="shared" si="500"/>
        <v>404</v>
      </c>
      <c r="AA198" s="59"/>
      <c r="AB198" s="143"/>
      <c r="AC198" s="143"/>
      <c r="AD198" s="59">
        <f t="shared" si="501"/>
        <v>373</v>
      </c>
      <c r="AE198" s="59">
        <f t="shared" si="502"/>
        <v>388</v>
      </c>
      <c r="AF198" s="59">
        <f t="shared" si="503"/>
        <v>404</v>
      </c>
      <c r="AG198" s="59"/>
      <c r="AH198" s="59"/>
      <c r="AI198" s="59"/>
      <c r="AJ198" s="59">
        <f t="shared" si="504"/>
        <v>373</v>
      </c>
      <c r="AK198" s="59">
        <f t="shared" si="505"/>
        <v>388</v>
      </c>
      <c r="AL198" s="59">
        <f t="shared" si="506"/>
        <v>404</v>
      </c>
    </row>
    <row r="199" spans="1:38" s="7" customFormat="1" ht="63" customHeight="1" x14ac:dyDescent="0.25">
      <c r="A199" s="12"/>
      <c r="B199" s="72"/>
      <c r="C199" s="73"/>
      <c r="D199" s="228" t="s">
        <v>307</v>
      </c>
      <c r="E199" s="243" t="s">
        <v>308</v>
      </c>
      <c r="F199" s="231">
        <f t="shared" ref="F199:AL199" si="507">F200</f>
        <v>124</v>
      </c>
      <c r="G199" s="231">
        <f t="shared" si="507"/>
        <v>129</v>
      </c>
      <c r="H199" s="231">
        <f t="shared" si="507"/>
        <v>134</v>
      </c>
      <c r="I199" s="231">
        <f t="shared" si="507"/>
        <v>0</v>
      </c>
      <c r="J199" s="231">
        <f t="shared" si="507"/>
        <v>0</v>
      </c>
      <c r="K199" s="231">
        <f t="shared" si="507"/>
        <v>0</v>
      </c>
      <c r="L199" s="56">
        <f t="shared" si="507"/>
        <v>124</v>
      </c>
      <c r="M199" s="56">
        <f t="shared" si="507"/>
        <v>129</v>
      </c>
      <c r="N199" s="56">
        <f t="shared" si="507"/>
        <v>134</v>
      </c>
      <c r="O199" s="56">
        <f t="shared" si="507"/>
        <v>0</v>
      </c>
      <c r="P199" s="56">
        <f t="shared" si="507"/>
        <v>0</v>
      </c>
      <c r="Q199" s="56">
        <f t="shared" si="507"/>
        <v>0</v>
      </c>
      <c r="R199" s="56">
        <f t="shared" si="507"/>
        <v>124</v>
      </c>
      <c r="S199" s="56">
        <f t="shared" si="507"/>
        <v>129</v>
      </c>
      <c r="T199" s="56">
        <f t="shared" si="507"/>
        <v>134</v>
      </c>
      <c r="U199" s="56">
        <f t="shared" si="507"/>
        <v>0</v>
      </c>
      <c r="V199" s="56">
        <f t="shared" si="507"/>
        <v>0</v>
      </c>
      <c r="W199" s="56">
        <f t="shared" si="507"/>
        <v>0</v>
      </c>
      <c r="X199" s="56">
        <f t="shared" si="507"/>
        <v>124</v>
      </c>
      <c r="Y199" s="56">
        <f t="shared" si="507"/>
        <v>129</v>
      </c>
      <c r="Z199" s="56">
        <f t="shared" si="507"/>
        <v>134</v>
      </c>
      <c r="AA199" s="56">
        <f t="shared" si="507"/>
        <v>0</v>
      </c>
      <c r="AB199" s="56">
        <f t="shared" si="507"/>
        <v>0</v>
      </c>
      <c r="AC199" s="56">
        <f t="shared" si="507"/>
        <v>0</v>
      </c>
      <c r="AD199" s="56">
        <f t="shared" si="507"/>
        <v>124</v>
      </c>
      <c r="AE199" s="56">
        <f t="shared" si="507"/>
        <v>129</v>
      </c>
      <c r="AF199" s="56">
        <f t="shared" si="507"/>
        <v>134</v>
      </c>
      <c r="AG199" s="56">
        <f t="shared" si="507"/>
        <v>0</v>
      </c>
      <c r="AH199" s="56">
        <f t="shared" si="507"/>
        <v>0</v>
      </c>
      <c r="AI199" s="56">
        <f t="shared" si="507"/>
        <v>0</v>
      </c>
      <c r="AJ199" s="56">
        <f t="shared" si="507"/>
        <v>124</v>
      </c>
      <c r="AK199" s="56">
        <f t="shared" si="507"/>
        <v>129</v>
      </c>
      <c r="AL199" s="56">
        <f t="shared" si="507"/>
        <v>134</v>
      </c>
    </row>
    <row r="200" spans="1:38" s="7" customFormat="1" ht="82.5" customHeight="1" x14ac:dyDescent="0.25">
      <c r="A200" s="12">
        <v>900</v>
      </c>
      <c r="B200" s="72"/>
      <c r="C200" s="73"/>
      <c r="D200" s="228" t="s">
        <v>294</v>
      </c>
      <c r="E200" s="243" t="s">
        <v>295</v>
      </c>
      <c r="F200" s="235">
        <v>124</v>
      </c>
      <c r="G200" s="235">
        <v>129</v>
      </c>
      <c r="H200" s="235">
        <v>134</v>
      </c>
      <c r="I200" s="235"/>
      <c r="J200" s="235"/>
      <c r="K200" s="235"/>
      <c r="L200" s="236">
        <f t="shared" si="417"/>
        <v>124</v>
      </c>
      <c r="M200" s="236">
        <f t="shared" si="417"/>
        <v>129</v>
      </c>
      <c r="N200" s="236">
        <f t="shared" si="417"/>
        <v>134</v>
      </c>
      <c r="O200" s="236"/>
      <c r="P200" s="236"/>
      <c r="Q200" s="236"/>
      <c r="R200" s="236">
        <f t="shared" ref="R200:T200" si="508">L200+O200</f>
        <v>124</v>
      </c>
      <c r="S200" s="236">
        <f t="shared" si="508"/>
        <v>129</v>
      </c>
      <c r="T200" s="236">
        <f t="shared" si="508"/>
        <v>134</v>
      </c>
      <c r="U200" s="236"/>
      <c r="V200" s="236"/>
      <c r="W200" s="236"/>
      <c r="X200" s="236">
        <f t="shared" ref="X200:Z200" si="509">R200+U200</f>
        <v>124</v>
      </c>
      <c r="Y200" s="236">
        <f t="shared" si="509"/>
        <v>129</v>
      </c>
      <c r="Z200" s="236">
        <f t="shared" si="509"/>
        <v>134</v>
      </c>
      <c r="AA200" s="236"/>
      <c r="AB200" s="236"/>
      <c r="AC200" s="236"/>
      <c r="AD200" s="236">
        <f t="shared" ref="AD200" si="510">X200+AA200</f>
        <v>124</v>
      </c>
      <c r="AE200" s="236">
        <f t="shared" ref="AE200" si="511">Y200+AB200</f>
        <v>129</v>
      </c>
      <c r="AF200" s="236">
        <f t="shared" ref="AF200" si="512">Z200+AC200</f>
        <v>134</v>
      </c>
      <c r="AG200" s="236"/>
      <c r="AH200" s="236"/>
      <c r="AI200" s="236"/>
      <c r="AJ200" s="236">
        <f t="shared" ref="AJ200" si="513">AD200+AG200</f>
        <v>124</v>
      </c>
      <c r="AK200" s="236">
        <f t="shared" ref="AK200" si="514">AE200+AH200</f>
        <v>129</v>
      </c>
      <c r="AL200" s="236">
        <f t="shared" ref="AL200" si="515">AF200+AI200</f>
        <v>134</v>
      </c>
    </row>
    <row r="201" spans="1:38" s="7" customFormat="1" ht="86.25" hidden="1" customHeight="1" x14ac:dyDescent="0.25">
      <c r="A201" s="12"/>
      <c r="B201" s="72"/>
      <c r="C201" s="73"/>
      <c r="D201" s="163" t="s">
        <v>531</v>
      </c>
      <c r="E201" s="165" t="s">
        <v>532</v>
      </c>
      <c r="F201" s="86">
        <f>F202</f>
        <v>0</v>
      </c>
      <c r="G201" s="86">
        <f>G202</f>
        <v>0</v>
      </c>
      <c r="H201" s="86">
        <f>H202</f>
        <v>0</v>
      </c>
      <c r="I201" s="86">
        <f t="shared" ref="I201:AL201" si="516">I202</f>
        <v>0</v>
      </c>
      <c r="J201" s="86">
        <f t="shared" si="516"/>
        <v>0</v>
      </c>
      <c r="K201" s="86">
        <f t="shared" si="516"/>
        <v>0</v>
      </c>
      <c r="L201" s="59">
        <f t="shared" si="516"/>
        <v>0</v>
      </c>
      <c r="M201" s="59">
        <f t="shared" si="516"/>
        <v>0</v>
      </c>
      <c r="N201" s="59">
        <f t="shared" si="516"/>
        <v>0</v>
      </c>
      <c r="O201" s="59">
        <f t="shared" si="516"/>
        <v>0</v>
      </c>
      <c r="P201" s="59">
        <f t="shared" si="516"/>
        <v>0</v>
      </c>
      <c r="Q201" s="59">
        <f t="shared" si="516"/>
        <v>0</v>
      </c>
      <c r="R201" s="59">
        <f t="shared" si="516"/>
        <v>0</v>
      </c>
      <c r="S201" s="59">
        <f t="shared" si="516"/>
        <v>0</v>
      </c>
      <c r="T201" s="59">
        <f t="shared" si="516"/>
        <v>0</v>
      </c>
      <c r="U201" s="59">
        <f t="shared" si="516"/>
        <v>0</v>
      </c>
      <c r="V201" s="59">
        <f t="shared" si="516"/>
        <v>0</v>
      </c>
      <c r="W201" s="59">
        <f t="shared" si="516"/>
        <v>0</v>
      </c>
      <c r="X201" s="59">
        <f t="shared" si="516"/>
        <v>0</v>
      </c>
      <c r="Y201" s="59">
        <f t="shared" si="516"/>
        <v>0</v>
      </c>
      <c r="Z201" s="59">
        <f t="shared" si="516"/>
        <v>0</v>
      </c>
      <c r="AA201" s="59">
        <f t="shared" si="516"/>
        <v>0</v>
      </c>
      <c r="AB201" s="59">
        <f t="shared" si="516"/>
        <v>0</v>
      </c>
      <c r="AC201" s="59">
        <f t="shared" si="516"/>
        <v>0</v>
      </c>
      <c r="AD201" s="59">
        <f t="shared" si="516"/>
        <v>0</v>
      </c>
      <c r="AE201" s="59">
        <f t="shared" si="516"/>
        <v>0</v>
      </c>
      <c r="AF201" s="59">
        <f t="shared" si="516"/>
        <v>0</v>
      </c>
      <c r="AG201" s="59">
        <f t="shared" si="516"/>
        <v>0</v>
      </c>
      <c r="AH201" s="59">
        <f t="shared" si="516"/>
        <v>0</v>
      </c>
      <c r="AI201" s="59">
        <f t="shared" si="516"/>
        <v>0</v>
      </c>
      <c r="AJ201" s="59">
        <f t="shared" si="516"/>
        <v>0</v>
      </c>
      <c r="AK201" s="59">
        <f t="shared" si="516"/>
        <v>0</v>
      </c>
      <c r="AL201" s="59">
        <f t="shared" si="516"/>
        <v>0</v>
      </c>
    </row>
    <row r="202" spans="1:38" s="7" customFormat="1" ht="30.75" hidden="1" customHeight="1" x14ac:dyDescent="0.25">
      <c r="A202" s="12">
        <v>905</v>
      </c>
      <c r="B202" s="72"/>
      <c r="C202" s="73"/>
      <c r="D202" s="87" t="s">
        <v>498</v>
      </c>
      <c r="E202" s="110" t="s">
        <v>499</v>
      </c>
      <c r="F202" s="86">
        <v>0</v>
      </c>
      <c r="G202" s="86">
        <v>0</v>
      </c>
      <c r="H202" s="86">
        <v>0</v>
      </c>
      <c r="I202" s="86"/>
      <c r="J202" s="86"/>
      <c r="K202" s="86"/>
      <c r="L202" s="86">
        <f t="shared" si="417"/>
        <v>0</v>
      </c>
      <c r="M202" s="86">
        <f t="shared" si="417"/>
        <v>0</v>
      </c>
      <c r="N202" s="86">
        <f t="shared" si="417"/>
        <v>0</v>
      </c>
      <c r="O202" s="86"/>
      <c r="P202" s="86"/>
      <c r="Q202" s="86"/>
      <c r="R202" s="86">
        <f t="shared" ref="R202:T202" si="517">L202+O202</f>
        <v>0</v>
      </c>
      <c r="S202" s="86">
        <f t="shared" si="517"/>
        <v>0</v>
      </c>
      <c r="T202" s="86">
        <f t="shared" si="517"/>
        <v>0</v>
      </c>
      <c r="U202" s="86"/>
      <c r="V202" s="86"/>
      <c r="W202" s="86"/>
      <c r="X202" s="86">
        <f t="shared" ref="X202:Z202" si="518">R202+U202</f>
        <v>0</v>
      </c>
      <c r="Y202" s="86">
        <f t="shared" si="518"/>
        <v>0</v>
      </c>
      <c r="Z202" s="86">
        <f t="shared" si="518"/>
        <v>0</v>
      </c>
      <c r="AA202" s="59"/>
      <c r="AB202" s="86"/>
      <c r="AC202" s="86"/>
      <c r="AD202" s="59">
        <f t="shared" ref="AD202" si="519">X202+AA202</f>
        <v>0</v>
      </c>
      <c r="AE202" s="59">
        <f t="shared" ref="AE202" si="520">Y202+AB202</f>
        <v>0</v>
      </c>
      <c r="AF202" s="59">
        <f t="shared" ref="AF202" si="521">Z202+AC202</f>
        <v>0</v>
      </c>
      <c r="AG202" s="59"/>
      <c r="AH202" s="59"/>
      <c r="AI202" s="59"/>
      <c r="AJ202" s="59">
        <f t="shared" ref="AJ202" si="522">AD202+AG202</f>
        <v>0</v>
      </c>
      <c r="AK202" s="59">
        <f t="shared" ref="AK202" si="523">AE202+AH202</f>
        <v>0</v>
      </c>
      <c r="AL202" s="59">
        <f t="shared" ref="AL202" si="524">AF202+AI202</f>
        <v>0</v>
      </c>
    </row>
    <row r="203" spans="1:38" s="7" customFormat="1" ht="26.25" customHeight="1" x14ac:dyDescent="0.25">
      <c r="A203" s="12"/>
      <c r="B203" s="72"/>
      <c r="C203" s="73"/>
      <c r="D203" s="228" t="s">
        <v>310</v>
      </c>
      <c r="E203" s="243" t="s">
        <v>577</v>
      </c>
      <c r="F203" s="231">
        <f t="shared" ref="F203:Z203" si="525">F204+F205+F206+F210</f>
        <v>860</v>
      </c>
      <c r="G203" s="231">
        <f t="shared" si="525"/>
        <v>887</v>
      </c>
      <c r="H203" s="231">
        <f t="shared" si="525"/>
        <v>915</v>
      </c>
      <c r="I203" s="231">
        <f t="shared" si="525"/>
        <v>0</v>
      </c>
      <c r="J203" s="231">
        <f t="shared" si="525"/>
        <v>0</v>
      </c>
      <c r="K203" s="231">
        <f t="shared" si="525"/>
        <v>0</v>
      </c>
      <c r="L203" s="56">
        <f t="shared" si="525"/>
        <v>860</v>
      </c>
      <c r="M203" s="56">
        <f t="shared" si="525"/>
        <v>887</v>
      </c>
      <c r="N203" s="56">
        <f t="shared" si="525"/>
        <v>915</v>
      </c>
      <c r="O203" s="56">
        <f t="shared" si="525"/>
        <v>0</v>
      </c>
      <c r="P203" s="56">
        <f t="shared" si="525"/>
        <v>0</v>
      </c>
      <c r="Q203" s="56">
        <f t="shared" si="525"/>
        <v>0</v>
      </c>
      <c r="R203" s="56">
        <f t="shared" si="525"/>
        <v>860</v>
      </c>
      <c r="S203" s="56">
        <f t="shared" si="525"/>
        <v>887</v>
      </c>
      <c r="T203" s="56">
        <f t="shared" si="525"/>
        <v>915</v>
      </c>
      <c r="U203" s="56">
        <f t="shared" si="525"/>
        <v>0</v>
      </c>
      <c r="V203" s="56">
        <f t="shared" si="525"/>
        <v>0</v>
      </c>
      <c r="W203" s="56">
        <f t="shared" si="525"/>
        <v>0</v>
      </c>
      <c r="X203" s="56">
        <f t="shared" si="525"/>
        <v>860</v>
      </c>
      <c r="Y203" s="56">
        <f t="shared" si="525"/>
        <v>887</v>
      </c>
      <c r="Z203" s="56">
        <f t="shared" si="525"/>
        <v>915</v>
      </c>
      <c r="AA203" s="56">
        <f t="shared" ref="AA203:AF203" si="526">AA204+AA205+AA206+AA210</f>
        <v>0</v>
      </c>
      <c r="AB203" s="56">
        <f t="shared" si="526"/>
        <v>0</v>
      </c>
      <c r="AC203" s="56">
        <f t="shared" si="526"/>
        <v>0</v>
      </c>
      <c r="AD203" s="56">
        <f t="shared" si="526"/>
        <v>860</v>
      </c>
      <c r="AE203" s="56">
        <f t="shared" si="526"/>
        <v>887</v>
      </c>
      <c r="AF203" s="56">
        <f t="shared" si="526"/>
        <v>915</v>
      </c>
      <c r="AG203" s="56">
        <f t="shared" ref="AG203:AL203" si="527">AG204+AG205+AG206+AG210</f>
        <v>0</v>
      </c>
      <c r="AH203" s="56">
        <f t="shared" si="527"/>
        <v>0</v>
      </c>
      <c r="AI203" s="56">
        <f t="shared" si="527"/>
        <v>0</v>
      </c>
      <c r="AJ203" s="56">
        <f t="shared" si="527"/>
        <v>860</v>
      </c>
      <c r="AK203" s="56">
        <f t="shared" si="527"/>
        <v>887</v>
      </c>
      <c r="AL203" s="56">
        <f t="shared" si="527"/>
        <v>915</v>
      </c>
    </row>
    <row r="204" spans="1:38" s="7" customFormat="1" ht="51.75" customHeight="1" x14ac:dyDescent="0.25">
      <c r="A204" s="12">
        <v>919</v>
      </c>
      <c r="B204" s="72"/>
      <c r="C204" s="73"/>
      <c r="D204" s="232" t="s">
        <v>286</v>
      </c>
      <c r="E204" s="243" t="s">
        <v>287</v>
      </c>
      <c r="F204" s="235">
        <v>203</v>
      </c>
      <c r="G204" s="235">
        <v>203</v>
      </c>
      <c r="H204" s="235">
        <v>203</v>
      </c>
      <c r="I204" s="235"/>
      <c r="J204" s="235"/>
      <c r="K204" s="235"/>
      <c r="L204" s="236">
        <f t="shared" si="417"/>
        <v>203</v>
      </c>
      <c r="M204" s="236">
        <f t="shared" si="417"/>
        <v>203</v>
      </c>
      <c r="N204" s="236">
        <f t="shared" si="417"/>
        <v>203</v>
      </c>
      <c r="O204" s="236"/>
      <c r="P204" s="236"/>
      <c r="Q204" s="236"/>
      <c r="R204" s="236">
        <f t="shared" ref="R204:T205" si="528">L204+O204</f>
        <v>203</v>
      </c>
      <c r="S204" s="236">
        <f t="shared" si="528"/>
        <v>203</v>
      </c>
      <c r="T204" s="236">
        <f t="shared" si="528"/>
        <v>203</v>
      </c>
      <c r="U204" s="236"/>
      <c r="V204" s="236"/>
      <c r="W204" s="236"/>
      <c r="X204" s="236">
        <f t="shared" ref="X204:Z205" si="529">R204+U204</f>
        <v>203</v>
      </c>
      <c r="Y204" s="236">
        <f t="shared" si="529"/>
        <v>203</v>
      </c>
      <c r="Z204" s="236">
        <f t="shared" si="529"/>
        <v>203</v>
      </c>
      <c r="AA204" s="236"/>
      <c r="AB204" s="236"/>
      <c r="AC204" s="236"/>
      <c r="AD204" s="236">
        <f t="shared" ref="AD204:AD205" si="530">X204+AA204</f>
        <v>203</v>
      </c>
      <c r="AE204" s="236">
        <f t="shared" ref="AE204:AE205" si="531">Y204+AB204</f>
        <v>203</v>
      </c>
      <c r="AF204" s="236">
        <f t="shared" ref="AF204:AF205" si="532">Z204+AC204</f>
        <v>203</v>
      </c>
      <c r="AG204" s="236"/>
      <c r="AH204" s="236"/>
      <c r="AI204" s="236"/>
      <c r="AJ204" s="236">
        <f t="shared" ref="AJ204:AJ205" si="533">AD204+AG204</f>
        <v>203</v>
      </c>
      <c r="AK204" s="236">
        <f t="shared" ref="AK204:AK205" si="534">AE204+AH204</f>
        <v>203</v>
      </c>
      <c r="AL204" s="236">
        <f t="shared" ref="AL204:AL205" si="535">AF204+AI204</f>
        <v>203</v>
      </c>
    </row>
    <row r="205" spans="1:38" s="81" customFormat="1" ht="63.75" hidden="1" customHeight="1" x14ac:dyDescent="0.25">
      <c r="A205" s="12">
        <v>919</v>
      </c>
      <c r="B205" s="72"/>
      <c r="C205" s="73"/>
      <c r="D205" s="84" t="s">
        <v>288</v>
      </c>
      <c r="E205" s="111" t="s">
        <v>289</v>
      </c>
      <c r="F205" s="86">
        <v>0</v>
      </c>
      <c r="G205" s="86">
        <v>0</v>
      </c>
      <c r="H205" s="86">
        <v>0</v>
      </c>
      <c r="I205" s="86"/>
      <c r="J205" s="86"/>
      <c r="K205" s="86"/>
      <c r="L205" s="86">
        <f t="shared" si="417"/>
        <v>0</v>
      </c>
      <c r="M205" s="86">
        <f t="shared" si="417"/>
        <v>0</v>
      </c>
      <c r="N205" s="86">
        <f t="shared" si="417"/>
        <v>0</v>
      </c>
      <c r="O205" s="86"/>
      <c r="P205" s="86"/>
      <c r="Q205" s="86"/>
      <c r="R205" s="86">
        <f t="shared" si="528"/>
        <v>0</v>
      </c>
      <c r="S205" s="86">
        <f t="shared" si="528"/>
        <v>0</v>
      </c>
      <c r="T205" s="86">
        <f t="shared" si="528"/>
        <v>0</v>
      </c>
      <c r="U205" s="86"/>
      <c r="V205" s="86"/>
      <c r="W205" s="86"/>
      <c r="X205" s="86">
        <f t="shared" si="529"/>
        <v>0</v>
      </c>
      <c r="Y205" s="86">
        <f t="shared" si="529"/>
        <v>0</v>
      </c>
      <c r="Z205" s="86">
        <f t="shared" si="529"/>
        <v>0</v>
      </c>
      <c r="AA205" s="59"/>
      <c r="AB205" s="86"/>
      <c r="AC205" s="86"/>
      <c r="AD205" s="59">
        <f t="shared" si="530"/>
        <v>0</v>
      </c>
      <c r="AE205" s="59">
        <f t="shared" si="531"/>
        <v>0</v>
      </c>
      <c r="AF205" s="59">
        <f t="shared" si="532"/>
        <v>0</v>
      </c>
      <c r="AG205" s="59"/>
      <c r="AH205" s="59"/>
      <c r="AI205" s="59"/>
      <c r="AJ205" s="59">
        <f t="shared" si="533"/>
        <v>0</v>
      </c>
      <c r="AK205" s="59">
        <f t="shared" si="534"/>
        <v>0</v>
      </c>
      <c r="AL205" s="59">
        <f t="shared" si="535"/>
        <v>0</v>
      </c>
    </row>
    <row r="206" spans="1:38" s="6" customFormat="1" ht="170.25" customHeight="1" x14ac:dyDescent="0.25">
      <c r="A206" s="17"/>
      <c r="B206" s="72"/>
      <c r="C206" s="73"/>
      <c r="D206" s="232" t="s">
        <v>320</v>
      </c>
      <c r="E206" s="243" t="s">
        <v>407</v>
      </c>
      <c r="F206" s="231">
        <f t="shared" ref="F206:N206" si="536">SUM(F207:F209)</f>
        <v>641</v>
      </c>
      <c r="G206" s="231">
        <f t="shared" si="536"/>
        <v>667</v>
      </c>
      <c r="H206" s="231">
        <f t="shared" si="536"/>
        <v>694</v>
      </c>
      <c r="I206" s="231">
        <f t="shared" si="536"/>
        <v>0</v>
      </c>
      <c r="J206" s="231">
        <f t="shared" si="536"/>
        <v>0</v>
      </c>
      <c r="K206" s="231">
        <f t="shared" si="536"/>
        <v>0</v>
      </c>
      <c r="L206" s="56">
        <f t="shared" si="536"/>
        <v>641</v>
      </c>
      <c r="M206" s="56">
        <f t="shared" si="536"/>
        <v>667</v>
      </c>
      <c r="N206" s="56">
        <f t="shared" si="536"/>
        <v>694</v>
      </c>
      <c r="O206" s="56">
        <f t="shared" ref="O206:Z206" si="537">SUM(O207:O209)</f>
        <v>0</v>
      </c>
      <c r="P206" s="56">
        <f t="shared" si="537"/>
        <v>0</v>
      </c>
      <c r="Q206" s="56">
        <f t="shared" si="537"/>
        <v>0</v>
      </c>
      <c r="R206" s="56">
        <f t="shared" si="537"/>
        <v>641</v>
      </c>
      <c r="S206" s="56">
        <f t="shared" si="537"/>
        <v>667</v>
      </c>
      <c r="T206" s="56">
        <f t="shared" si="537"/>
        <v>694</v>
      </c>
      <c r="U206" s="56">
        <f t="shared" si="537"/>
        <v>0</v>
      </c>
      <c r="V206" s="56">
        <f t="shared" si="537"/>
        <v>0</v>
      </c>
      <c r="W206" s="56">
        <f t="shared" si="537"/>
        <v>0</v>
      </c>
      <c r="X206" s="56">
        <f t="shared" si="537"/>
        <v>641</v>
      </c>
      <c r="Y206" s="56">
        <f t="shared" si="537"/>
        <v>667</v>
      </c>
      <c r="Z206" s="56">
        <f t="shared" si="537"/>
        <v>694</v>
      </c>
      <c r="AA206" s="56">
        <f t="shared" ref="AA206:AF206" si="538">SUM(AA207:AA209)</f>
        <v>0</v>
      </c>
      <c r="AB206" s="56">
        <f t="shared" si="538"/>
        <v>0</v>
      </c>
      <c r="AC206" s="56">
        <f t="shared" si="538"/>
        <v>0</v>
      </c>
      <c r="AD206" s="56">
        <f t="shared" si="538"/>
        <v>641</v>
      </c>
      <c r="AE206" s="56">
        <f t="shared" si="538"/>
        <v>667</v>
      </c>
      <c r="AF206" s="56">
        <f t="shared" si="538"/>
        <v>694</v>
      </c>
      <c r="AG206" s="56">
        <f t="shared" ref="AG206:AL206" si="539">SUM(AG207:AG209)</f>
        <v>0</v>
      </c>
      <c r="AH206" s="56">
        <f t="shared" si="539"/>
        <v>0</v>
      </c>
      <c r="AI206" s="56">
        <f t="shared" si="539"/>
        <v>0</v>
      </c>
      <c r="AJ206" s="56">
        <f t="shared" si="539"/>
        <v>641</v>
      </c>
      <c r="AK206" s="56">
        <f t="shared" si="539"/>
        <v>667</v>
      </c>
      <c r="AL206" s="56">
        <f t="shared" si="539"/>
        <v>694</v>
      </c>
    </row>
    <row r="207" spans="1:38" s="6" customFormat="1" ht="117" hidden="1" customHeight="1" x14ac:dyDescent="0.25">
      <c r="A207" s="12">
        <v>141</v>
      </c>
      <c r="B207" s="72"/>
      <c r="C207" s="73"/>
      <c r="D207" s="142" t="s">
        <v>500</v>
      </c>
      <c r="E207" s="149" t="s">
        <v>407</v>
      </c>
      <c r="F207" s="86">
        <v>30</v>
      </c>
      <c r="G207" s="86">
        <v>31</v>
      </c>
      <c r="H207" s="86">
        <v>32</v>
      </c>
      <c r="I207" s="86"/>
      <c r="J207" s="86"/>
      <c r="K207" s="86"/>
      <c r="L207" s="143">
        <f t="shared" si="417"/>
        <v>30</v>
      </c>
      <c r="M207" s="143">
        <f t="shared" si="417"/>
        <v>31</v>
      </c>
      <c r="N207" s="143">
        <f t="shared" si="417"/>
        <v>32</v>
      </c>
      <c r="O207" s="143"/>
      <c r="P207" s="143"/>
      <c r="Q207" s="143"/>
      <c r="R207" s="143">
        <f t="shared" ref="R207:T210" si="540">L207+O207</f>
        <v>30</v>
      </c>
      <c r="S207" s="143">
        <f t="shared" si="540"/>
        <v>31</v>
      </c>
      <c r="T207" s="143">
        <f t="shared" si="540"/>
        <v>32</v>
      </c>
      <c r="U207" s="143"/>
      <c r="V207" s="143"/>
      <c r="W207" s="143"/>
      <c r="X207" s="143">
        <f t="shared" ref="X207:Z210" si="541">R207+U207</f>
        <v>30</v>
      </c>
      <c r="Y207" s="143">
        <f t="shared" si="541"/>
        <v>31</v>
      </c>
      <c r="Z207" s="143">
        <f t="shared" si="541"/>
        <v>32</v>
      </c>
      <c r="AA207" s="59"/>
      <c r="AB207" s="143"/>
      <c r="AC207" s="143"/>
      <c r="AD207" s="59">
        <f t="shared" ref="AD207:AD210" si="542">X207+AA207</f>
        <v>30</v>
      </c>
      <c r="AE207" s="59">
        <f t="shared" ref="AE207:AE210" si="543">Y207+AB207</f>
        <v>31</v>
      </c>
      <c r="AF207" s="59">
        <f t="shared" ref="AF207:AF210" si="544">Z207+AC207</f>
        <v>32</v>
      </c>
      <c r="AG207" s="59"/>
      <c r="AH207" s="59"/>
      <c r="AI207" s="59"/>
      <c r="AJ207" s="59">
        <f t="shared" ref="AJ207:AJ210" si="545">AD207+AG207</f>
        <v>30</v>
      </c>
      <c r="AK207" s="59">
        <f t="shared" ref="AK207:AK210" si="546">AE207+AH207</f>
        <v>31</v>
      </c>
      <c r="AL207" s="59">
        <f t="shared" ref="AL207:AL210" si="547">AF207+AI207</f>
        <v>32</v>
      </c>
    </row>
    <row r="208" spans="1:38" s="6" customFormat="1" ht="120.75" hidden="1" customHeight="1" x14ac:dyDescent="0.25">
      <c r="A208" s="12">
        <v>182</v>
      </c>
      <c r="B208" s="72"/>
      <c r="C208" s="73"/>
      <c r="D208" s="142" t="s">
        <v>500</v>
      </c>
      <c r="E208" s="149" t="s">
        <v>407</v>
      </c>
      <c r="F208" s="86"/>
      <c r="G208" s="86"/>
      <c r="H208" s="86"/>
      <c r="I208" s="86"/>
      <c r="J208" s="86"/>
      <c r="K208" s="86"/>
      <c r="L208" s="143">
        <f t="shared" si="417"/>
        <v>0</v>
      </c>
      <c r="M208" s="143">
        <f t="shared" si="417"/>
        <v>0</v>
      </c>
      <c r="N208" s="143">
        <f t="shared" si="417"/>
        <v>0</v>
      </c>
      <c r="O208" s="143"/>
      <c r="P208" s="143"/>
      <c r="Q208" s="143"/>
      <c r="R208" s="143">
        <f t="shared" si="540"/>
        <v>0</v>
      </c>
      <c r="S208" s="143">
        <f t="shared" si="540"/>
        <v>0</v>
      </c>
      <c r="T208" s="143">
        <f t="shared" si="540"/>
        <v>0</v>
      </c>
      <c r="U208" s="143"/>
      <c r="V208" s="143"/>
      <c r="W208" s="143"/>
      <c r="X208" s="143">
        <f t="shared" si="541"/>
        <v>0</v>
      </c>
      <c r="Y208" s="143">
        <f t="shared" si="541"/>
        <v>0</v>
      </c>
      <c r="Z208" s="143">
        <f t="shared" si="541"/>
        <v>0</v>
      </c>
      <c r="AA208" s="59"/>
      <c r="AB208" s="143"/>
      <c r="AC208" s="143"/>
      <c r="AD208" s="59">
        <f t="shared" si="542"/>
        <v>0</v>
      </c>
      <c r="AE208" s="59">
        <f t="shared" si="543"/>
        <v>0</v>
      </c>
      <c r="AF208" s="59">
        <f t="shared" si="544"/>
        <v>0</v>
      </c>
      <c r="AG208" s="59"/>
      <c r="AH208" s="59"/>
      <c r="AI208" s="59"/>
      <c r="AJ208" s="59">
        <f t="shared" si="545"/>
        <v>0</v>
      </c>
      <c r="AK208" s="59">
        <f t="shared" si="546"/>
        <v>0</v>
      </c>
      <c r="AL208" s="59">
        <f t="shared" si="547"/>
        <v>0</v>
      </c>
    </row>
    <row r="209" spans="1:41" s="6" customFormat="1" ht="8.25" hidden="1" customHeight="1" x14ac:dyDescent="0.25">
      <c r="A209" s="12">
        <v>188</v>
      </c>
      <c r="B209" s="72"/>
      <c r="C209" s="73"/>
      <c r="D209" s="142" t="s">
        <v>500</v>
      </c>
      <c r="E209" s="149" t="s">
        <v>407</v>
      </c>
      <c r="F209" s="86">
        <v>611</v>
      </c>
      <c r="G209" s="86">
        <v>636</v>
      </c>
      <c r="H209" s="86">
        <v>662</v>
      </c>
      <c r="I209" s="86"/>
      <c r="J209" s="86"/>
      <c r="K209" s="86"/>
      <c r="L209" s="143">
        <f t="shared" si="417"/>
        <v>611</v>
      </c>
      <c r="M209" s="143">
        <f t="shared" si="417"/>
        <v>636</v>
      </c>
      <c r="N209" s="143">
        <f t="shared" si="417"/>
        <v>662</v>
      </c>
      <c r="O209" s="143"/>
      <c r="P209" s="143"/>
      <c r="Q209" s="143"/>
      <c r="R209" s="143">
        <f t="shared" si="540"/>
        <v>611</v>
      </c>
      <c r="S209" s="143">
        <f t="shared" si="540"/>
        <v>636</v>
      </c>
      <c r="T209" s="143">
        <f t="shared" si="540"/>
        <v>662</v>
      </c>
      <c r="U209" s="143"/>
      <c r="V209" s="143"/>
      <c r="W209" s="143"/>
      <c r="X209" s="143">
        <f t="shared" si="541"/>
        <v>611</v>
      </c>
      <c r="Y209" s="143">
        <f t="shared" si="541"/>
        <v>636</v>
      </c>
      <c r="Z209" s="143">
        <f t="shared" si="541"/>
        <v>662</v>
      </c>
      <c r="AA209" s="59"/>
      <c r="AB209" s="143"/>
      <c r="AC209" s="143"/>
      <c r="AD209" s="59">
        <f t="shared" si="542"/>
        <v>611</v>
      </c>
      <c r="AE209" s="59">
        <f t="shared" si="543"/>
        <v>636</v>
      </c>
      <c r="AF209" s="59">
        <f t="shared" si="544"/>
        <v>662</v>
      </c>
      <c r="AG209" s="59"/>
      <c r="AH209" s="59"/>
      <c r="AI209" s="59"/>
      <c r="AJ209" s="59">
        <f t="shared" si="545"/>
        <v>611</v>
      </c>
      <c r="AK209" s="59">
        <f t="shared" si="546"/>
        <v>636</v>
      </c>
      <c r="AL209" s="59">
        <f t="shared" si="547"/>
        <v>662</v>
      </c>
    </row>
    <row r="210" spans="1:41" s="81" customFormat="1" ht="93.75" customHeight="1" x14ac:dyDescent="0.25">
      <c r="A210" s="12">
        <v>182</v>
      </c>
      <c r="B210" s="72"/>
      <c r="C210" s="73"/>
      <c r="D210" s="232" t="s">
        <v>321</v>
      </c>
      <c r="E210" s="243" t="s">
        <v>322</v>
      </c>
      <c r="F210" s="235">
        <v>16</v>
      </c>
      <c r="G210" s="235">
        <v>17</v>
      </c>
      <c r="H210" s="235">
        <v>18</v>
      </c>
      <c r="I210" s="235"/>
      <c r="J210" s="235"/>
      <c r="K210" s="235"/>
      <c r="L210" s="236">
        <f t="shared" si="417"/>
        <v>16</v>
      </c>
      <c r="M210" s="236">
        <f t="shared" si="417"/>
        <v>17</v>
      </c>
      <c r="N210" s="236">
        <f t="shared" si="417"/>
        <v>18</v>
      </c>
      <c r="O210" s="236"/>
      <c r="P210" s="236"/>
      <c r="Q210" s="236"/>
      <c r="R210" s="236">
        <f t="shared" si="540"/>
        <v>16</v>
      </c>
      <c r="S210" s="236">
        <f t="shared" si="540"/>
        <v>17</v>
      </c>
      <c r="T210" s="236">
        <f t="shared" si="540"/>
        <v>18</v>
      </c>
      <c r="U210" s="236"/>
      <c r="V210" s="236"/>
      <c r="W210" s="236"/>
      <c r="X210" s="236">
        <f t="shared" si="541"/>
        <v>16</v>
      </c>
      <c r="Y210" s="236">
        <f t="shared" si="541"/>
        <v>17</v>
      </c>
      <c r="Z210" s="236">
        <f t="shared" si="541"/>
        <v>18</v>
      </c>
      <c r="AA210" s="236"/>
      <c r="AB210" s="236"/>
      <c r="AC210" s="236"/>
      <c r="AD210" s="236">
        <f t="shared" si="542"/>
        <v>16</v>
      </c>
      <c r="AE210" s="236">
        <f t="shared" si="543"/>
        <v>17</v>
      </c>
      <c r="AF210" s="236">
        <f t="shared" si="544"/>
        <v>18</v>
      </c>
      <c r="AG210" s="236"/>
      <c r="AH210" s="236"/>
      <c r="AI210" s="236"/>
      <c r="AJ210" s="236">
        <f t="shared" si="545"/>
        <v>16</v>
      </c>
      <c r="AK210" s="236">
        <f t="shared" si="546"/>
        <v>17</v>
      </c>
      <c r="AL210" s="236">
        <f t="shared" si="547"/>
        <v>18</v>
      </c>
    </row>
    <row r="211" spans="1:41" s="7" customFormat="1" ht="30.75" customHeight="1" x14ac:dyDescent="0.25">
      <c r="A211" s="12"/>
      <c r="B211" s="72"/>
      <c r="C211" s="73"/>
      <c r="D211" s="232" t="s">
        <v>313</v>
      </c>
      <c r="E211" s="243" t="s">
        <v>314</v>
      </c>
      <c r="F211" s="231">
        <f>F212+F215</f>
        <v>197</v>
      </c>
      <c r="G211" s="231">
        <f>G212+G215</f>
        <v>202</v>
      </c>
      <c r="H211" s="231">
        <f>H212+H215</f>
        <v>207</v>
      </c>
      <c r="I211" s="231">
        <f t="shared" ref="I211:Z211" si="548">I212+I215</f>
        <v>0</v>
      </c>
      <c r="J211" s="231">
        <f t="shared" si="548"/>
        <v>0</v>
      </c>
      <c r="K211" s="231">
        <f t="shared" si="548"/>
        <v>0</v>
      </c>
      <c r="L211" s="56">
        <f t="shared" si="548"/>
        <v>197</v>
      </c>
      <c r="M211" s="56">
        <f t="shared" si="548"/>
        <v>202</v>
      </c>
      <c r="N211" s="56">
        <f t="shared" si="548"/>
        <v>207</v>
      </c>
      <c r="O211" s="56">
        <f t="shared" si="548"/>
        <v>0</v>
      </c>
      <c r="P211" s="56">
        <f t="shared" si="548"/>
        <v>0</v>
      </c>
      <c r="Q211" s="56">
        <f t="shared" si="548"/>
        <v>0</v>
      </c>
      <c r="R211" s="56">
        <f t="shared" si="548"/>
        <v>197</v>
      </c>
      <c r="S211" s="56">
        <f t="shared" si="548"/>
        <v>202</v>
      </c>
      <c r="T211" s="56">
        <f t="shared" si="548"/>
        <v>207</v>
      </c>
      <c r="U211" s="56">
        <f t="shared" si="548"/>
        <v>0</v>
      </c>
      <c r="V211" s="56">
        <f t="shared" si="548"/>
        <v>0</v>
      </c>
      <c r="W211" s="56">
        <f t="shared" si="548"/>
        <v>0</v>
      </c>
      <c r="X211" s="56">
        <f t="shared" si="548"/>
        <v>197</v>
      </c>
      <c r="Y211" s="56">
        <f t="shared" si="548"/>
        <v>202</v>
      </c>
      <c r="Z211" s="56">
        <f t="shared" si="548"/>
        <v>207</v>
      </c>
      <c r="AA211" s="56">
        <f t="shared" ref="AA211:AF211" si="549">AA212+AA215</f>
        <v>0</v>
      </c>
      <c r="AB211" s="56">
        <f t="shared" si="549"/>
        <v>0</v>
      </c>
      <c r="AC211" s="56">
        <f t="shared" si="549"/>
        <v>0</v>
      </c>
      <c r="AD211" s="56">
        <f t="shared" si="549"/>
        <v>197</v>
      </c>
      <c r="AE211" s="56">
        <f t="shared" si="549"/>
        <v>202</v>
      </c>
      <c r="AF211" s="56">
        <f t="shared" si="549"/>
        <v>207</v>
      </c>
      <c r="AG211" s="56">
        <f t="shared" ref="AG211:AL211" si="550">AG212+AG215</f>
        <v>0</v>
      </c>
      <c r="AH211" s="56">
        <f t="shared" si="550"/>
        <v>0</v>
      </c>
      <c r="AI211" s="56">
        <f t="shared" si="550"/>
        <v>0</v>
      </c>
      <c r="AJ211" s="56">
        <f t="shared" si="550"/>
        <v>197</v>
      </c>
      <c r="AK211" s="56">
        <f t="shared" si="550"/>
        <v>202</v>
      </c>
      <c r="AL211" s="56">
        <f t="shared" si="550"/>
        <v>207</v>
      </c>
    </row>
    <row r="212" spans="1:41" s="7" customFormat="1" ht="134.25" customHeight="1" x14ac:dyDescent="0.25">
      <c r="A212" s="12"/>
      <c r="B212" s="72"/>
      <c r="C212" s="73"/>
      <c r="D212" s="232" t="s">
        <v>352</v>
      </c>
      <c r="E212" s="243" t="s">
        <v>351</v>
      </c>
      <c r="F212" s="235">
        <f t="shared" ref="F212:Z212" si="551">F213+F214</f>
        <v>117</v>
      </c>
      <c r="G212" s="235">
        <f t="shared" si="551"/>
        <v>122</v>
      </c>
      <c r="H212" s="235">
        <f t="shared" si="551"/>
        <v>127</v>
      </c>
      <c r="I212" s="235">
        <f t="shared" si="551"/>
        <v>0</v>
      </c>
      <c r="J212" s="235">
        <f t="shared" si="551"/>
        <v>0</v>
      </c>
      <c r="K212" s="235">
        <f t="shared" si="551"/>
        <v>0</v>
      </c>
      <c r="L212" s="236">
        <f t="shared" si="551"/>
        <v>117</v>
      </c>
      <c r="M212" s="236">
        <f t="shared" si="551"/>
        <v>122</v>
      </c>
      <c r="N212" s="236">
        <f t="shared" si="551"/>
        <v>127</v>
      </c>
      <c r="O212" s="236">
        <f t="shared" si="551"/>
        <v>0</v>
      </c>
      <c r="P212" s="236">
        <f t="shared" si="551"/>
        <v>0</v>
      </c>
      <c r="Q212" s="236">
        <f t="shared" si="551"/>
        <v>0</v>
      </c>
      <c r="R212" s="236">
        <f t="shared" si="551"/>
        <v>117</v>
      </c>
      <c r="S212" s="236">
        <f t="shared" si="551"/>
        <v>122</v>
      </c>
      <c r="T212" s="236">
        <f t="shared" si="551"/>
        <v>127</v>
      </c>
      <c r="U212" s="236">
        <f t="shared" si="551"/>
        <v>0</v>
      </c>
      <c r="V212" s="236">
        <f t="shared" si="551"/>
        <v>0</v>
      </c>
      <c r="W212" s="236">
        <f t="shared" si="551"/>
        <v>0</v>
      </c>
      <c r="X212" s="236">
        <f t="shared" si="551"/>
        <v>117</v>
      </c>
      <c r="Y212" s="236">
        <f t="shared" si="551"/>
        <v>122</v>
      </c>
      <c r="Z212" s="236">
        <f t="shared" si="551"/>
        <v>127</v>
      </c>
      <c r="AA212" s="236">
        <f t="shared" ref="AA212:AF212" si="552">AA213+AA214</f>
        <v>0</v>
      </c>
      <c r="AB212" s="236">
        <f t="shared" si="552"/>
        <v>0</v>
      </c>
      <c r="AC212" s="236">
        <f t="shared" si="552"/>
        <v>0</v>
      </c>
      <c r="AD212" s="236">
        <f t="shared" si="552"/>
        <v>117</v>
      </c>
      <c r="AE212" s="236">
        <f t="shared" si="552"/>
        <v>122</v>
      </c>
      <c r="AF212" s="236">
        <f t="shared" si="552"/>
        <v>127</v>
      </c>
      <c r="AG212" s="236">
        <f t="shared" ref="AG212:AL212" si="553">AG213+AG214</f>
        <v>0</v>
      </c>
      <c r="AH212" s="236">
        <f t="shared" si="553"/>
        <v>0</v>
      </c>
      <c r="AI212" s="236">
        <f t="shared" si="553"/>
        <v>0</v>
      </c>
      <c r="AJ212" s="236">
        <f t="shared" si="553"/>
        <v>117</v>
      </c>
      <c r="AK212" s="236">
        <f t="shared" si="553"/>
        <v>122</v>
      </c>
      <c r="AL212" s="236">
        <f t="shared" si="553"/>
        <v>127</v>
      </c>
    </row>
    <row r="213" spans="1:41" s="7" customFormat="1" ht="93" hidden="1" customHeight="1" x14ac:dyDescent="0.25">
      <c r="A213" s="18" t="s">
        <v>468</v>
      </c>
      <c r="B213" s="72"/>
      <c r="C213" s="73"/>
      <c r="D213" s="142" t="s">
        <v>352</v>
      </c>
      <c r="E213" s="149" t="s">
        <v>351</v>
      </c>
      <c r="F213" s="86">
        <v>104</v>
      </c>
      <c r="G213" s="86">
        <v>108</v>
      </c>
      <c r="H213" s="86">
        <v>112</v>
      </c>
      <c r="I213" s="86"/>
      <c r="J213" s="86"/>
      <c r="K213" s="86"/>
      <c r="L213" s="143">
        <f t="shared" si="417"/>
        <v>104</v>
      </c>
      <c r="M213" s="143">
        <f t="shared" si="417"/>
        <v>108</v>
      </c>
      <c r="N213" s="143">
        <f t="shared" si="417"/>
        <v>112</v>
      </c>
      <c r="O213" s="143"/>
      <c r="P213" s="143"/>
      <c r="Q213" s="143"/>
      <c r="R213" s="143">
        <f t="shared" ref="R213:T214" si="554">L213+O213</f>
        <v>104</v>
      </c>
      <c r="S213" s="143">
        <f t="shared" si="554"/>
        <v>108</v>
      </c>
      <c r="T213" s="143">
        <f t="shared" si="554"/>
        <v>112</v>
      </c>
      <c r="U213" s="143"/>
      <c r="V213" s="143"/>
      <c r="W213" s="143"/>
      <c r="X213" s="143">
        <f t="shared" ref="X213:Z214" si="555">R213+U213</f>
        <v>104</v>
      </c>
      <c r="Y213" s="143">
        <f t="shared" si="555"/>
        <v>108</v>
      </c>
      <c r="Z213" s="143">
        <f t="shared" si="555"/>
        <v>112</v>
      </c>
      <c r="AA213" s="59"/>
      <c r="AB213" s="143"/>
      <c r="AC213" s="143"/>
      <c r="AD213" s="59">
        <f t="shared" ref="AD213:AD214" si="556">X213+AA213</f>
        <v>104</v>
      </c>
      <c r="AE213" s="59">
        <f t="shared" ref="AE213:AE214" si="557">Y213+AB213</f>
        <v>108</v>
      </c>
      <c r="AF213" s="59">
        <f t="shared" ref="AF213:AF214" si="558">Z213+AC213</f>
        <v>112</v>
      </c>
      <c r="AG213" s="59"/>
      <c r="AH213" s="59"/>
      <c r="AI213" s="59"/>
      <c r="AJ213" s="59">
        <f t="shared" ref="AJ213:AJ214" si="559">AD213+AG213</f>
        <v>104</v>
      </c>
      <c r="AK213" s="59">
        <f t="shared" ref="AK213:AK214" si="560">AE213+AH213</f>
        <v>108</v>
      </c>
      <c r="AL213" s="59">
        <f t="shared" ref="AL213:AL214" si="561">AF213+AI213</f>
        <v>112</v>
      </c>
    </row>
    <row r="214" spans="1:41" s="7" customFormat="1" ht="88.5" hidden="1" customHeight="1" x14ac:dyDescent="0.25">
      <c r="A214" s="12">
        <v>905</v>
      </c>
      <c r="B214" s="72"/>
      <c r="C214" s="73"/>
      <c r="D214" s="142" t="s">
        <v>352</v>
      </c>
      <c r="E214" s="149" t="s">
        <v>351</v>
      </c>
      <c r="F214" s="86">
        <v>13</v>
      </c>
      <c r="G214" s="86">
        <v>14</v>
      </c>
      <c r="H214" s="86">
        <v>15</v>
      </c>
      <c r="I214" s="86"/>
      <c r="J214" s="86"/>
      <c r="K214" s="86"/>
      <c r="L214" s="143">
        <f t="shared" si="417"/>
        <v>13</v>
      </c>
      <c r="M214" s="143">
        <f t="shared" si="417"/>
        <v>14</v>
      </c>
      <c r="N214" s="143">
        <f t="shared" si="417"/>
        <v>15</v>
      </c>
      <c r="O214" s="143"/>
      <c r="P214" s="143"/>
      <c r="Q214" s="143"/>
      <c r="R214" s="143">
        <f t="shared" si="554"/>
        <v>13</v>
      </c>
      <c r="S214" s="143">
        <f t="shared" si="554"/>
        <v>14</v>
      </c>
      <c r="T214" s="143">
        <f t="shared" si="554"/>
        <v>15</v>
      </c>
      <c r="U214" s="143"/>
      <c r="V214" s="143"/>
      <c r="W214" s="143"/>
      <c r="X214" s="143">
        <f t="shared" si="555"/>
        <v>13</v>
      </c>
      <c r="Y214" s="143">
        <f t="shared" si="555"/>
        <v>14</v>
      </c>
      <c r="Z214" s="143">
        <f t="shared" si="555"/>
        <v>15</v>
      </c>
      <c r="AA214" s="59"/>
      <c r="AB214" s="143"/>
      <c r="AC214" s="143"/>
      <c r="AD214" s="59">
        <f t="shared" si="556"/>
        <v>13</v>
      </c>
      <c r="AE214" s="59">
        <f t="shared" si="557"/>
        <v>14</v>
      </c>
      <c r="AF214" s="59">
        <f t="shared" si="558"/>
        <v>15</v>
      </c>
      <c r="AG214" s="59"/>
      <c r="AH214" s="59"/>
      <c r="AI214" s="59"/>
      <c r="AJ214" s="59">
        <f t="shared" si="559"/>
        <v>13</v>
      </c>
      <c r="AK214" s="59">
        <f t="shared" si="560"/>
        <v>14</v>
      </c>
      <c r="AL214" s="59">
        <f t="shared" si="561"/>
        <v>15</v>
      </c>
    </row>
    <row r="215" spans="1:41" s="7" customFormat="1" ht="37.5" customHeight="1" x14ac:dyDescent="0.25">
      <c r="A215" s="12"/>
      <c r="B215" s="72"/>
      <c r="C215" s="73"/>
      <c r="D215" s="232" t="s">
        <v>311</v>
      </c>
      <c r="E215" s="243" t="s">
        <v>312</v>
      </c>
      <c r="F215" s="235">
        <f t="shared" ref="F215:AL215" si="562">F216</f>
        <v>80</v>
      </c>
      <c r="G215" s="235">
        <f t="shared" si="562"/>
        <v>80</v>
      </c>
      <c r="H215" s="235">
        <f t="shared" si="562"/>
        <v>80</v>
      </c>
      <c r="I215" s="235">
        <f t="shared" si="562"/>
        <v>0</v>
      </c>
      <c r="J215" s="235">
        <f t="shared" si="562"/>
        <v>0</v>
      </c>
      <c r="K215" s="235">
        <f t="shared" si="562"/>
        <v>0</v>
      </c>
      <c r="L215" s="256">
        <f t="shared" si="562"/>
        <v>80</v>
      </c>
      <c r="M215" s="256">
        <f t="shared" si="562"/>
        <v>80</v>
      </c>
      <c r="N215" s="256">
        <f t="shared" si="562"/>
        <v>80</v>
      </c>
      <c r="O215" s="256">
        <f t="shared" si="562"/>
        <v>0</v>
      </c>
      <c r="P215" s="256">
        <f t="shared" si="562"/>
        <v>0</v>
      </c>
      <c r="Q215" s="256">
        <f t="shared" si="562"/>
        <v>0</v>
      </c>
      <c r="R215" s="256">
        <f t="shared" si="562"/>
        <v>80</v>
      </c>
      <c r="S215" s="256">
        <f t="shared" si="562"/>
        <v>80</v>
      </c>
      <c r="T215" s="256">
        <f t="shared" si="562"/>
        <v>80</v>
      </c>
      <c r="U215" s="256">
        <f t="shared" si="562"/>
        <v>0</v>
      </c>
      <c r="V215" s="256">
        <f t="shared" si="562"/>
        <v>0</v>
      </c>
      <c r="W215" s="256">
        <f t="shared" si="562"/>
        <v>0</v>
      </c>
      <c r="X215" s="256">
        <f t="shared" si="562"/>
        <v>80</v>
      </c>
      <c r="Y215" s="256">
        <f t="shared" si="562"/>
        <v>80</v>
      </c>
      <c r="Z215" s="256">
        <f t="shared" si="562"/>
        <v>80</v>
      </c>
      <c r="AA215" s="236">
        <f t="shared" si="562"/>
        <v>0</v>
      </c>
      <c r="AB215" s="256">
        <f t="shared" si="562"/>
        <v>0</v>
      </c>
      <c r="AC215" s="256">
        <f t="shared" si="562"/>
        <v>0</v>
      </c>
      <c r="AD215" s="236">
        <f t="shared" si="562"/>
        <v>80</v>
      </c>
      <c r="AE215" s="236">
        <f t="shared" si="562"/>
        <v>80</v>
      </c>
      <c r="AF215" s="236">
        <f t="shared" si="562"/>
        <v>80</v>
      </c>
      <c r="AG215" s="236">
        <f t="shared" si="562"/>
        <v>0</v>
      </c>
      <c r="AH215" s="236">
        <f t="shared" si="562"/>
        <v>0</v>
      </c>
      <c r="AI215" s="236">
        <f t="shared" si="562"/>
        <v>0</v>
      </c>
      <c r="AJ215" s="236">
        <f t="shared" si="562"/>
        <v>80</v>
      </c>
      <c r="AK215" s="236">
        <f t="shared" si="562"/>
        <v>80</v>
      </c>
      <c r="AL215" s="236">
        <f t="shared" si="562"/>
        <v>80</v>
      </c>
    </row>
    <row r="216" spans="1:41" s="7" customFormat="1" ht="77.25" customHeight="1" x14ac:dyDescent="0.25">
      <c r="A216" s="12">
        <v>919</v>
      </c>
      <c r="B216" s="72"/>
      <c r="C216" s="73"/>
      <c r="D216" s="228" t="s">
        <v>316</v>
      </c>
      <c r="E216" s="234" t="s">
        <v>292</v>
      </c>
      <c r="F216" s="235">
        <v>80</v>
      </c>
      <c r="G216" s="235">
        <v>80</v>
      </c>
      <c r="H216" s="235">
        <v>80</v>
      </c>
      <c r="I216" s="235"/>
      <c r="J216" s="235"/>
      <c r="K216" s="235"/>
      <c r="L216" s="236">
        <f t="shared" ref="L216:N280" si="563">F216+I216</f>
        <v>80</v>
      </c>
      <c r="M216" s="236">
        <f t="shared" si="563"/>
        <v>80</v>
      </c>
      <c r="N216" s="236">
        <f t="shared" si="563"/>
        <v>80</v>
      </c>
      <c r="O216" s="236"/>
      <c r="P216" s="236"/>
      <c r="Q216" s="236"/>
      <c r="R216" s="236">
        <f t="shared" ref="R216:T219" si="564">L216+O216</f>
        <v>80</v>
      </c>
      <c r="S216" s="236">
        <f t="shared" si="564"/>
        <v>80</v>
      </c>
      <c r="T216" s="236">
        <f t="shared" si="564"/>
        <v>80</v>
      </c>
      <c r="U216" s="236"/>
      <c r="V216" s="236"/>
      <c r="W216" s="236"/>
      <c r="X216" s="236">
        <f t="shared" ref="X216:Z219" si="565">R216+U216</f>
        <v>80</v>
      </c>
      <c r="Y216" s="236">
        <f t="shared" si="565"/>
        <v>80</v>
      </c>
      <c r="Z216" s="236">
        <f t="shared" si="565"/>
        <v>80</v>
      </c>
      <c r="AA216" s="236"/>
      <c r="AB216" s="236"/>
      <c r="AC216" s="236"/>
      <c r="AD216" s="236">
        <f t="shared" ref="AD216:AD219" si="566">X216+AA216</f>
        <v>80</v>
      </c>
      <c r="AE216" s="236">
        <f t="shared" ref="AE216:AE219" si="567">Y216+AB216</f>
        <v>80</v>
      </c>
      <c r="AF216" s="236">
        <f t="shared" ref="AF216:AF219" si="568">Z216+AC216</f>
        <v>80</v>
      </c>
      <c r="AG216" s="236"/>
      <c r="AH216" s="236"/>
      <c r="AI216" s="236"/>
      <c r="AJ216" s="236">
        <f t="shared" ref="AJ216:AJ219" si="569">AD216+AG216</f>
        <v>80</v>
      </c>
      <c r="AK216" s="236">
        <f t="shared" ref="AK216:AK219" si="570">AE216+AH216</f>
        <v>80</v>
      </c>
      <c r="AL216" s="236">
        <f t="shared" ref="AL216:AL219" si="571">AF216+AI216</f>
        <v>80</v>
      </c>
    </row>
    <row r="217" spans="1:41" s="7" customFormat="1" ht="30.75" hidden="1" customHeight="1" x14ac:dyDescent="0.25">
      <c r="A217" s="12"/>
      <c r="B217" s="72"/>
      <c r="C217" s="73"/>
      <c r="D217" s="87" t="s">
        <v>450</v>
      </c>
      <c r="E217" s="112" t="s">
        <v>451</v>
      </c>
      <c r="F217" s="113">
        <f t="shared" ref="F217:H217" si="572">F218+F219</f>
        <v>0</v>
      </c>
      <c r="G217" s="113">
        <f t="shared" si="572"/>
        <v>0</v>
      </c>
      <c r="H217" s="113">
        <f t="shared" si="572"/>
        <v>0</v>
      </c>
      <c r="I217" s="113"/>
      <c r="J217" s="113"/>
      <c r="K217" s="113"/>
      <c r="L217" s="113">
        <f t="shared" si="563"/>
        <v>0</v>
      </c>
      <c r="M217" s="113">
        <f t="shared" si="563"/>
        <v>0</v>
      </c>
      <c r="N217" s="113">
        <f t="shared" si="563"/>
        <v>0</v>
      </c>
      <c r="O217" s="113"/>
      <c r="P217" s="113"/>
      <c r="Q217" s="113"/>
      <c r="R217" s="113">
        <f t="shared" si="564"/>
        <v>0</v>
      </c>
      <c r="S217" s="113">
        <f t="shared" si="564"/>
        <v>0</v>
      </c>
      <c r="T217" s="113">
        <f t="shared" si="564"/>
        <v>0</v>
      </c>
      <c r="U217" s="113"/>
      <c r="V217" s="113"/>
      <c r="W217" s="113"/>
      <c r="X217" s="113">
        <f t="shared" si="565"/>
        <v>0</v>
      </c>
      <c r="Y217" s="113">
        <f t="shared" si="565"/>
        <v>0</v>
      </c>
      <c r="Z217" s="113">
        <f t="shared" si="565"/>
        <v>0</v>
      </c>
      <c r="AA217" s="166"/>
      <c r="AB217" s="113"/>
      <c r="AC217" s="113"/>
      <c r="AD217" s="166">
        <f t="shared" si="566"/>
        <v>0</v>
      </c>
      <c r="AE217" s="166">
        <f t="shared" si="567"/>
        <v>0</v>
      </c>
      <c r="AF217" s="166">
        <f t="shared" si="568"/>
        <v>0</v>
      </c>
      <c r="AG217" s="166"/>
      <c r="AH217" s="166"/>
      <c r="AI217" s="166"/>
      <c r="AJ217" s="166">
        <f t="shared" si="569"/>
        <v>0</v>
      </c>
      <c r="AK217" s="166">
        <f t="shared" si="570"/>
        <v>0</v>
      </c>
      <c r="AL217" s="166">
        <f t="shared" si="571"/>
        <v>0</v>
      </c>
    </row>
    <row r="218" spans="1:41" s="54" customFormat="1" ht="31.5" hidden="1" customHeight="1" x14ac:dyDescent="0.25">
      <c r="A218" s="20"/>
      <c r="B218" s="114"/>
      <c r="C218" s="115"/>
      <c r="D218" s="84" t="s">
        <v>249</v>
      </c>
      <c r="E218" s="112" t="s">
        <v>412</v>
      </c>
      <c r="F218" s="86"/>
      <c r="G218" s="86"/>
      <c r="H218" s="86"/>
      <c r="I218" s="86"/>
      <c r="J218" s="86"/>
      <c r="K218" s="86"/>
      <c r="L218" s="86">
        <f t="shared" si="563"/>
        <v>0</v>
      </c>
      <c r="M218" s="86">
        <f t="shared" si="563"/>
        <v>0</v>
      </c>
      <c r="N218" s="86">
        <f t="shared" si="563"/>
        <v>0</v>
      </c>
      <c r="O218" s="86"/>
      <c r="P218" s="86"/>
      <c r="Q218" s="86"/>
      <c r="R218" s="86">
        <f t="shared" si="564"/>
        <v>0</v>
      </c>
      <c r="S218" s="86">
        <f t="shared" si="564"/>
        <v>0</v>
      </c>
      <c r="T218" s="86">
        <f t="shared" si="564"/>
        <v>0</v>
      </c>
      <c r="U218" s="86"/>
      <c r="V218" s="86"/>
      <c r="W218" s="86"/>
      <c r="X218" s="86">
        <f t="shared" si="565"/>
        <v>0</v>
      </c>
      <c r="Y218" s="86">
        <f t="shared" si="565"/>
        <v>0</v>
      </c>
      <c r="Z218" s="86">
        <f t="shared" si="565"/>
        <v>0</v>
      </c>
      <c r="AA218" s="59"/>
      <c r="AB218" s="86"/>
      <c r="AC218" s="86"/>
      <c r="AD218" s="59">
        <f t="shared" si="566"/>
        <v>0</v>
      </c>
      <c r="AE218" s="59">
        <f t="shared" si="567"/>
        <v>0</v>
      </c>
      <c r="AF218" s="59">
        <f t="shared" si="568"/>
        <v>0</v>
      </c>
      <c r="AG218" s="59"/>
      <c r="AH218" s="59"/>
      <c r="AI218" s="59"/>
      <c r="AJ218" s="59">
        <f t="shared" si="569"/>
        <v>0</v>
      </c>
      <c r="AK218" s="59">
        <f t="shared" si="570"/>
        <v>0</v>
      </c>
      <c r="AL218" s="59">
        <f t="shared" si="571"/>
        <v>0</v>
      </c>
    </row>
    <row r="219" spans="1:41" s="54" customFormat="1" ht="79.5" customHeight="1" x14ac:dyDescent="0.25">
      <c r="A219" s="20" t="s">
        <v>471</v>
      </c>
      <c r="B219" s="114"/>
      <c r="C219" s="115"/>
      <c r="D219" s="232" t="s">
        <v>452</v>
      </c>
      <c r="E219" s="243" t="s">
        <v>453</v>
      </c>
      <c r="F219" s="236">
        <v>0</v>
      </c>
      <c r="G219" s="236">
        <v>0</v>
      </c>
      <c r="H219" s="236">
        <v>0</v>
      </c>
      <c r="I219" s="236"/>
      <c r="J219" s="236"/>
      <c r="K219" s="236"/>
      <c r="L219" s="236">
        <f t="shared" si="563"/>
        <v>0</v>
      </c>
      <c r="M219" s="236">
        <f t="shared" si="563"/>
        <v>0</v>
      </c>
      <c r="N219" s="236">
        <f t="shared" si="563"/>
        <v>0</v>
      </c>
      <c r="O219" s="236">
        <v>282.5</v>
      </c>
      <c r="P219" s="236"/>
      <c r="Q219" s="236"/>
      <c r="R219" s="236">
        <f t="shared" si="564"/>
        <v>282.5</v>
      </c>
      <c r="S219" s="236">
        <f t="shared" si="564"/>
        <v>0</v>
      </c>
      <c r="T219" s="236">
        <f t="shared" si="564"/>
        <v>0</v>
      </c>
      <c r="U219" s="236"/>
      <c r="V219" s="236"/>
      <c r="W219" s="236"/>
      <c r="X219" s="236">
        <f t="shared" si="565"/>
        <v>282.5</v>
      </c>
      <c r="Y219" s="236">
        <f t="shared" si="565"/>
        <v>0</v>
      </c>
      <c r="Z219" s="236">
        <f t="shared" si="565"/>
        <v>0</v>
      </c>
      <c r="AA219" s="236"/>
      <c r="AB219" s="236"/>
      <c r="AC219" s="236"/>
      <c r="AD219" s="236">
        <f t="shared" si="566"/>
        <v>282.5</v>
      </c>
      <c r="AE219" s="236">
        <f t="shared" si="567"/>
        <v>0</v>
      </c>
      <c r="AF219" s="236">
        <f t="shared" si="568"/>
        <v>0</v>
      </c>
      <c r="AG219" s="236"/>
      <c r="AH219" s="236"/>
      <c r="AI219" s="236"/>
      <c r="AJ219" s="236">
        <f t="shared" si="569"/>
        <v>282.5</v>
      </c>
      <c r="AK219" s="236">
        <f t="shared" si="570"/>
        <v>0</v>
      </c>
      <c r="AL219" s="236">
        <f t="shared" si="571"/>
        <v>0</v>
      </c>
    </row>
    <row r="220" spans="1:41" s="21" customFormat="1" ht="32.25" customHeight="1" x14ac:dyDescent="0.35">
      <c r="A220" s="26"/>
      <c r="B220" s="76"/>
      <c r="C220" s="77"/>
      <c r="D220" s="116"/>
      <c r="E220" s="117" t="s">
        <v>454</v>
      </c>
      <c r="F220" s="227">
        <f>F21+F72</f>
        <v>665248</v>
      </c>
      <c r="G220" s="227">
        <f>G21+G72</f>
        <v>686062</v>
      </c>
      <c r="H220" s="227">
        <f>H21+H72</f>
        <v>709253</v>
      </c>
      <c r="I220" s="227">
        <f t="shared" ref="I220:Z220" si="573">I21+I72</f>
        <v>0</v>
      </c>
      <c r="J220" s="227">
        <f t="shared" si="573"/>
        <v>0</v>
      </c>
      <c r="K220" s="227">
        <f t="shared" si="573"/>
        <v>0</v>
      </c>
      <c r="L220" s="79">
        <f t="shared" si="573"/>
        <v>665248</v>
      </c>
      <c r="M220" s="79">
        <f t="shared" si="573"/>
        <v>686062</v>
      </c>
      <c r="N220" s="79">
        <f t="shared" si="573"/>
        <v>709253</v>
      </c>
      <c r="O220" s="79">
        <f t="shared" si="573"/>
        <v>282.5</v>
      </c>
      <c r="P220" s="79">
        <f t="shared" si="573"/>
        <v>0</v>
      </c>
      <c r="Q220" s="79">
        <f t="shared" si="573"/>
        <v>0</v>
      </c>
      <c r="R220" s="79">
        <f t="shared" si="573"/>
        <v>665530.5</v>
      </c>
      <c r="S220" s="79">
        <f t="shared" si="573"/>
        <v>686062</v>
      </c>
      <c r="T220" s="79">
        <f t="shared" si="573"/>
        <v>709253</v>
      </c>
      <c r="U220" s="79">
        <f t="shared" si="573"/>
        <v>0</v>
      </c>
      <c r="V220" s="79">
        <f t="shared" si="573"/>
        <v>0</v>
      </c>
      <c r="W220" s="79">
        <f t="shared" si="573"/>
        <v>0</v>
      </c>
      <c r="X220" s="79">
        <f t="shared" si="573"/>
        <v>665530.5</v>
      </c>
      <c r="Y220" s="79">
        <f t="shared" si="573"/>
        <v>686062</v>
      </c>
      <c r="Z220" s="79">
        <f t="shared" si="573"/>
        <v>709253</v>
      </c>
      <c r="AA220" s="260">
        <f t="shared" ref="AA220:AF220" si="574">AA21+AA72</f>
        <v>0</v>
      </c>
      <c r="AB220" s="79">
        <f t="shared" si="574"/>
        <v>0</v>
      </c>
      <c r="AC220" s="79">
        <f t="shared" si="574"/>
        <v>0</v>
      </c>
      <c r="AD220" s="285">
        <f t="shared" si="574"/>
        <v>665530.5</v>
      </c>
      <c r="AE220" s="79">
        <f t="shared" si="574"/>
        <v>686062</v>
      </c>
      <c r="AF220" s="79">
        <f t="shared" si="574"/>
        <v>709253</v>
      </c>
      <c r="AG220" s="79">
        <f t="shared" ref="AG220:AL220" si="575">AG21+AG72</f>
        <v>20676.7</v>
      </c>
      <c r="AH220" s="79">
        <f t="shared" si="575"/>
        <v>0</v>
      </c>
      <c r="AI220" s="79">
        <f t="shared" si="575"/>
        <v>0</v>
      </c>
      <c r="AJ220" s="79">
        <f>AJ21+AJ72</f>
        <v>686207.2</v>
      </c>
      <c r="AK220" s="79">
        <f t="shared" si="575"/>
        <v>686062</v>
      </c>
      <c r="AL220" s="79">
        <f t="shared" si="575"/>
        <v>709253</v>
      </c>
      <c r="AM220" s="295"/>
      <c r="AN220" s="295"/>
      <c r="AO220" s="295"/>
    </row>
    <row r="221" spans="1:41" s="280" customFormat="1" ht="30" customHeight="1" x14ac:dyDescent="0.35">
      <c r="A221" s="93"/>
      <c r="B221" s="93"/>
      <c r="C221" s="277"/>
      <c r="D221" s="116" t="s">
        <v>73</v>
      </c>
      <c r="E221" s="278" t="s">
        <v>167</v>
      </c>
      <c r="F221" s="279">
        <f t="shared" ref="F221:Z221" si="576">F222+F319+F316+F326</f>
        <v>3314116</v>
      </c>
      <c r="G221" s="279">
        <f t="shared" si="576"/>
        <v>3124396.8</v>
      </c>
      <c r="H221" s="279">
        <f t="shared" si="576"/>
        <v>2028653</v>
      </c>
      <c r="I221" s="279">
        <f t="shared" si="576"/>
        <v>326350.09999999998</v>
      </c>
      <c r="J221" s="279">
        <f t="shared" si="576"/>
        <v>196225.59999999998</v>
      </c>
      <c r="K221" s="279">
        <f t="shared" si="576"/>
        <v>88832</v>
      </c>
      <c r="L221" s="79">
        <f t="shared" si="576"/>
        <v>3640466.1</v>
      </c>
      <c r="M221" s="79">
        <f t="shared" si="576"/>
        <v>3320622.4</v>
      </c>
      <c r="N221" s="79">
        <f t="shared" si="576"/>
        <v>2117485</v>
      </c>
      <c r="O221" s="79">
        <f t="shared" si="576"/>
        <v>284903.9231999999</v>
      </c>
      <c r="P221" s="79">
        <f t="shared" si="576"/>
        <v>193454.75695999997</v>
      </c>
      <c r="Q221" s="79">
        <f t="shared" si="576"/>
        <v>17374</v>
      </c>
      <c r="R221" s="79">
        <f t="shared" si="576"/>
        <v>3925370.0471999994</v>
      </c>
      <c r="S221" s="79">
        <f t="shared" si="576"/>
        <v>3514077.1569599994</v>
      </c>
      <c r="T221" s="79">
        <f t="shared" si="576"/>
        <v>2134859</v>
      </c>
      <c r="U221" s="79">
        <f t="shared" si="576"/>
        <v>29800</v>
      </c>
      <c r="V221" s="79">
        <f t="shared" si="576"/>
        <v>0</v>
      </c>
      <c r="W221" s="79">
        <f t="shared" si="576"/>
        <v>0</v>
      </c>
      <c r="X221" s="79">
        <f t="shared" si="576"/>
        <v>3955170.0471999994</v>
      </c>
      <c r="Y221" s="79">
        <f t="shared" si="576"/>
        <v>3514077.1569599994</v>
      </c>
      <c r="Z221" s="79">
        <f t="shared" si="576"/>
        <v>2134858.9350000001</v>
      </c>
      <c r="AA221" s="79">
        <f>AA222+AA319+AA316+AA326</f>
        <v>561050.7620600001</v>
      </c>
      <c r="AB221" s="79">
        <f t="shared" ref="AB221:AF221" si="577">AB222+AB319+AB316+AB326</f>
        <v>9628.5</v>
      </c>
      <c r="AC221" s="79">
        <f t="shared" si="577"/>
        <v>-51856.34289</v>
      </c>
      <c r="AD221" s="79">
        <f>AD222+AD319+AD316+AD326</f>
        <v>4516220.8092599995</v>
      </c>
      <c r="AE221" s="79">
        <f t="shared" si="577"/>
        <v>3523705.6569599994</v>
      </c>
      <c r="AF221" s="79">
        <f t="shared" si="577"/>
        <v>2083002.6769999994</v>
      </c>
      <c r="AG221" s="79">
        <f>AG222+AG319+AG316+AG326</f>
        <v>440560.54481000005</v>
      </c>
      <c r="AH221" s="79">
        <f t="shared" ref="AH221:AI221" si="578">AH222+AH319+AH316+AH326</f>
        <v>5000</v>
      </c>
      <c r="AI221" s="79">
        <f t="shared" si="578"/>
        <v>-7325.1800999999996</v>
      </c>
      <c r="AJ221" s="79">
        <f>AJ222+AJ319+AJ316+AJ326</f>
        <v>4956781.3940700004</v>
      </c>
      <c r="AK221" s="79">
        <f t="shared" ref="AK221:AL221" si="579">AK222+AK319+AK316+AK326</f>
        <v>3528705.6990399999</v>
      </c>
      <c r="AL221" s="79">
        <f t="shared" si="579"/>
        <v>2075677.4639099995</v>
      </c>
      <c r="AM221" s="295"/>
      <c r="AN221" s="295"/>
      <c r="AO221" s="295"/>
    </row>
    <row r="222" spans="1:41" s="21" customFormat="1" ht="41.25" x14ac:dyDescent="0.35">
      <c r="A222" s="26"/>
      <c r="B222" s="76"/>
      <c r="C222" s="77"/>
      <c r="D222" s="14" t="s">
        <v>74</v>
      </c>
      <c r="E222" s="182" t="s">
        <v>385</v>
      </c>
      <c r="F222" s="183">
        <f t="shared" ref="F222:Z222" si="580">F223+F227+F260+F307</f>
        <v>3312528</v>
      </c>
      <c r="G222" s="183">
        <f t="shared" si="580"/>
        <v>3122977.1999999997</v>
      </c>
      <c r="H222" s="183">
        <f t="shared" si="580"/>
        <v>2026834.1</v>
      </c>
      <c r="I222" s="183">
        <f t="shared" si="580"/>
        <v>326402.09999999998</v>
      </c>
      <c r="J222" s="183">
        <f t="shared" si="580"/>
        <v>196225.59999999998</v>
      </c>
      <c r="K222" s="183">
        <f t="shared" si="580"/>
        <v>88832</v>
      </c>
      <c r="L222" s="184">
        <f t="shared" si="580"/>
        <v>3638930.1</v>
      </c>
      <c r="M222" s="184">
        <f t="shared" si="580"/>
        <v>3319202.8</v>
      </c>
      <c r="N222" s="184">
        <f t="shared" si="580"/>
        <v>2115666.1</v>
      </c>
      <c r="O222" s="221">
        <f t="shared" si="580"/>
        <v>284903.9231999999</v>
      </c>
      <c r="P222" s="184">
        <f t="shared" si="580"/>
        <v>193454.75695999997</v>
      </c>
      <c r="Q222" s="184">
        <f t="shared" si="580"/>
        <v>17374</v>
      </c>
      <c r="R222" s="221">
        <f t="shared" si="580"/>
        <v>3923834.0471999994</v>
      </c>
      <c r="S222" s="184">
        <f t="shared" si="580"/>
        <v>3512657.5569599993</v>
      </c>
      <c r="T222" s="184">
        <f t="shared" si="580"/>
        <v>2133040.1</v>
      </c>
      <c r="U222" s="184">
        <f t="shared" si="580"/>
        <v>25600</v>
      </c>
      <c r="V222" s="184">
        <f t="shared" si="580"/>
        <v>0</v>
      </c>
      <c r="W222" s="184">
        <f t="shared" si="580"/>
        <v>0</v>
      </c>
      <c r="X222" s="184">
        <f t="shared" si="580"/>
        <v>3949434.0471999994</v>
      </c>
      <c r="Y222" s="184">
        <f t="shared" si="580"/>
        <v>3512657.5569599993</v>
      </c>
      <c r="Z222" s="184">
        <f t="shared" si="580"/>
        <v>2133040.0350000001</v>
      </c>
      <c r="AA222" s="184">
        <f t="shared" ref="AA222:AF222" si="581">AA223+AA227+AA260+AA307</f>
        <v>559753.96206000005</v>
      </c>
      <c r="AB222" s="184">
        <f t="shared" si="581"/>
        <v>9072.7000000000007</v>
      </c>
      <c r="AC222" s="184">
        <f t="shared" si="581"/>
        <v>-51856.34289</v>
      </c>
      <c r="AD222" s="184">
        <f t="shared" si="581"/>
        <v>4509188.0092599997</v>
      </c>
      <c r="AE222" s="184">
        <f t="shared" si="581"/>
        <v>3521730.2569599994</v>
      </c>
      <c r="AF222" s="184">
        <f t="shared" si="581"/>
        <v>2081183.7769999995</v>
      </c>
      <c r="AG222" s="184">
        <f t="shared" ref="AG222:AL222" si="582">AG223+AG227+AG260+AG307</f>
        <v>440511.14481000003</v>
      </c>
      <c r="AH222" s="184">
        <f t="shared" si="582"/>
        <v>5000</v>
      </c>
      <c r="AI222" s="184">
        <f t="shared" si="582"/>
        <v>-7325.1800999999996</v>
      </c>
      <c r="AJ222" s="184">
        <f>AJ223+AJ227+AJ260+AJ307</f>
        <v>4949699.1940700002</v>
      </c>
      <c r="AK222" s="184">
        <f t="shared" si="582"/>
        <v>3526730.29904</v>
      </c>
      <c r="AL222" s="184">
        <f t="shared" si="582"/>
        <v>2073858.5639099996</v>
      </c>
      <c r="AM222" s="295"/>
      <c r="AN222" s="295"/>
      <c r="AO222" s="295"/>
    </row>
    <row r="223" spans="1:41" s="2" customFormat="1" ht="37.5" x14ac:dyDescent="0.25">
      <c r="A223" s="12"/>
      <c r="B223" s="72">
        <v>12</v>
      </c>
      <c r="C223" s="73"/>
      <c r="D223" s="14" t="s">
        <v>250</v>
      </c>
      <c r="E223" s="185" t="s">
        <v>411</v>
      </c>
      <c r="F223" s="183">
        <f t="shared" ref="F223:K223" si="583">F224+F226</f>
        <v>642253</v>
      </c>
      <c r="G223" s="183">
        <f t="shared" si="583"/>
        <v>311911</v>
      </c>
      <c r="H223" s="183">
        <f t="shared" si="583"/>
        <v>285002</v>
      </c>
      <c r="I223" s="183">
        <f t="shared" si="583"/>
        <v>0</v>
      </c>
      <c r="J223" s="183">
        <f t="shared" si="583"/>
        <v>0</v>
      </c>
      <c r="K223" s="183">
        <f t="shared" si="583"/>
        <v>0</v>
      </c>
      <c r="L223" s="184">
        <f>L224+L226</f>
        <v>642253</v>
      </c>
      <c r="M223" s="184">
        <f t="shared" ref="M223:Q223" si="584">M224+M226</f>
        <v>311911</v>
      </c>
      <c r="N223" s="184">
        <f t="shared" si="584"/>
        <v>285002</v>
      </c>
      <c r="O223" s="184">
        <f t="shared" si="584"/>
        <v>0</v>
      </c>
      <c r="P223" s="184">
        <f t="shared" si="584"/>
        <v>0</v>
      </c>
      <c r="Q223" s="184">
        <f t="shared" si="584"/>
        <v>0</v>
      </c>
      <c r="R223" s="184">
        <f>R224+R226</f>
        <v>642253</v>
      </c>
      <c r="S223" s="184">
        <f t="shared" ref="S223:W223" si="585">S224+S226</f>
        <v>311911</v>
      </c>
      <c r="T223" s="184">
        <f t="shared" si="585"/>
        <v>285002</v>
      </c>
      <c r="U223" s="184">
        <f t="shared" si="585"/>
        <v>25600</v>
      </c>
      <c r="V223" s="184">
        <f t="shared" si="585"/>
        <v>0</v>
      </c>
      <c r="W223" s="184">
        <f t="shared" si="585"/>
        <v>0</v>
      </c>
      <c r="X223" s="184">
        <f>X224+X226</f>
        <v>667853</v>
      </c>
      <c r="Y223" s="184">
        <f t="shared" ref="Y223:AC223" si="586">Y224+Y226</f>
        <v>311911</v>
      </c>
      <c r="Z223" s="184">
        <f t="shared" si="586"/>
        <v>285002</v>
      </c>
      <c r="AA223" s="184">
        <f t="shared" si="586"/>
        <v>120989</v>
      </c>
      <c r="AB223" s="184">
        <f t="shared" si="586"/>
        <v>0</v>
      </c>
      <c r="AC223" s="184">
        <f t="shared" si="586"/>
        <v>0</v>
      </c>
      <c r="AD223" s="184">
        <f>AD224+AD226</f>
        <v>788842</v>
      </c>
      <c r="AE223" s="184">
        <f t="shared" ref="AE223:AI223" si="587">AE224+AE226</f>
        <v>311911</v>
      </c>
      <c r="AF223" s="184">
        <f t="shared" si="587"/>
        <v>285002</v>
      </c>
      <c r="AG223" s="184">
        <f t="shared" si="587"/>
        <v>65000</v>
      </c>
      <c r="AH223" s="184">
        <f t="shared" si="587"/>
        <v>0</v>
      </c>
      <c r="AI223" s="184">
        <f t="shared" si="587"/>
        <v>0</v>
      </c>
      <c r="AJ223" s="184">
        <f>AJ224+AJ226</f>
        <v>853842</v>
      </c>
      <c r="AK223" s="184">
        <f t="shared" ref="AK223:AL223" si="588">AK224+AK226</f>
        <v>311911</v>
      </c>
      <c r="AL223" s="184">
        <f t="shared" si="588"/>
        <v>285002</v>
      </c>
      <c r="AM223" s="295"/>
      <c r="AN223" s="295"/>
      <c r="AO223" s="295"/>
    </row>
    <row r="224" spans="1:41" s="2" customFormat="1" ht="37.5" x14ac:dyDescent="0.25">
      <c r="A224" s="12"/>
      <c r="B224" s="72"/>
      <c r="C224" s="73"/>
      <c r="D224" s="167" t="s">
        <v>251</v>
      </c>
      <c r="E224" s="181" t="s">
        <v>168</v>
      </c>
      <c r="F224" s="169">
        <f>F225</f>
        <v>642253</v>
      </c>
      <c r="G224" s="169">
        <f t="shared" ref="G224:AL224" si="589">G225</f>
        <v>311911</v>
      </c>
      <c r="H224" s="169">
        <f t="shared" si="589"/>
        <v>285002</v>
      </c>
      <c r="I224" s="169">
        <f t="shared" si="589"/>
        <v>0</v>
      </c>
      <c r="J224" s="169">
        <f t="shared" si="589"/>
        <v>0</v>
      </c>
      <c r="K224" s="169">
        <f t="shared" si="589"/>
        <v>0</v>
      </c>
      <c r="L224" s="170">
        <f t="shared" si="589"/>
        <v>642253</v>
      </c>
      <c r="M224" s="170">
        <f t="shared" si="589"/>
        <v>311911</v>
      </c>
      <c r="N224" s="170">
        <f t="shared" si="589"/>
        <v>285002</v>
      </c>
      <c r="O224" s="170">
        <f t="shared" si="589"/>
        <v>0</v>
      </c>
      <c r="P224" s="170">
        <f t="shared" si="589"/>
        <v>0</v>
      </c>
      <c r="Q224" s="170">
        <f t="shared" si="589"/>
        <v>0</v>
      </c>
      <c r="R224" s="170">
        <f t="shared" si="589"/>
        <v>642253</v>
      </c>
      <c r="S224" s="170">
        <f t="shared" si="589"/>
        <v>311911</v>
      </c>
      <c r="T224" s="170">
        <f t="shared" si="589"/>
        <v>285002</v>
      </c>
      <c r="U224" s="170">
        <f t="shared" si="589"/>
        <v>0</v>
      </c>
      <c r="V224" s="170">
        <f t="shared" si="589"/>
        <v>0</v>
      </c>
      <c r="W224" s="170">
        <f t="shared" si="589"/>
        <v>0</v>
      </c>
      <c r="X224" s="170">
        <f t="shared" si="589"/>
        <v>642253</v>
      </c>
      <c r="Y224" s="170">
        <f t="shared" si="589"/>
        <v>311911</v>
      </c>
      <c r="Z224" s="170">
        <f t="shared" si="589"/>
        <v>285002</v>
      </c>
      <c r="AA224" s="170">
        <f>AA225</f>
        <v>58724</v>
      </c>
      <c r="AB224" s="170">
        <f t="shared" si="589"/>
        <v>0</v>
      </c>
      <c r="AC224" s="170">
        <f t="shared" si="589"/>
        <v>0</v>
      </c>
      <c r="AD224" s="170">
        <f t="shared" si="589"/>
        <v>700977</v>
      </c>
      <c r="AE224" s="170">
        <f t="shared" si="589"/>
        <v>311911</v>
      </c>
      <c r="AF224" s="170">
        <f t="shared" si="589"/>
        <v>285002</v>
      </c>
      <c r="AG224" s="170">
        <f>AG225</f>
        <v>0</v>
      </c>
      <c r="AH224" s="170">
        <f t="shared" si="589"/>
        <v>0</v>
      </c>
      <c r="AI224" s="170">
        <f t="shared" si="589"/>
        <v>0</v>
      </c>
      <c r="AJ224" s="170">
        <f t="shared" si="589"/>
        <v>700977</v>
      </c>
      <c r="AK224" s="170">
        <f t="shared" si="589"/>
        <v>311911</v>
      </c>
      <c r="AL224" s="170">
        <f t="shared" si="589"/>
        <v>285002</v>
      </c>
      <c r="AM224" s="295"/>
      <c r="AN224" s="295"/>
      <c r="AO224" s="295"/>
    </row>
    <row r="225" spans="1:41" s="2" customFormat="1" ht="37.5" x14ac:dyDescent="0.3">
      <c r="A225" s="12">
        <v>955</v>
      </c>
      <c r="B225" s="72"/>
      <c r="C225" s="73"/>
      <c r="D225" s="167" t="s">
        <v>251</v>
      </c>
      <c r="E225" s="187" t="s">
        <v>209</v>
      </c>
      <c r="F225" s="169">
        <v>642253</v>
      </c>
      <c r="G225" s="169">
        <v>311911</v>
      </c>
      <c r="H225" s="169">
        <v>285002</v>
      </c>
      <c r="I225" s="169"/>
      <c r="J225" s="169"/>
      <c r="K225" s="169"/>
      <c r="L225" s="170">
        <f t="shared" si="563"/>
        <v>642253</v>
      </c>
      <c r="M225" s="170">
        <f t="shared" si="563"/>
        <v>311911</v>
      </c>
      <c r="N225" s="170">
        <f t="shared" si="563"/>
        <v>285002</v>
      </c>
      <c r="O225" s="170"/>
      <c r="P225" s="170"/>
      <c r="Q225" s="170"/>
      <c r="R225" s="170">
        <f t="shared" ref="R225:T226" si="590">L225+O225</f>
        <v>642253</v>
      </c>
      <c r="S225" s="170">
        <f t="shared" si="590"/>
        <v>311911</v>
      </c>
      <c r="T225" s="170">
        <f t="shared" si="590"/>
        <v>285002</v>
      </c>
      <c r="U225" s="170"/>
      <c r="V225" s="170"/>
      <c r="W225" s="170"/>
      <c r="X225" s="170">
        <f t="shared" ref="X225:Z226" si="591">R225+U225</f>
        <v>642253</v>
      </c>
      <c r="Y225" s="170">
        <f t="shared" si="591"/>
        <v>311911</v>
      </c>
      <c r="Z225" s="170">
        <f t="shared" si="591"/>
        <v>285002</v>
      </c>
      <c r="AA225" s="170">
        <v>58724</v>
      </c>
      <c r="AB225" s="170"/>
      <c r="AC225" s="170"/>
      <c r="AD225" s="170">
        <f t="shared" ref="AD225:AD226" si="592">X225+AA225</f>
        <v>700977</v>
      </c>
      <c r="AE225" s="170">
        <f t="shared" ref="AE225:AE226" si="593">Y225+AB225</f>
        <v>311911</v>
      </c>
      <c r="AF225" s="170">
        <f t="shared" ref="AF225:AF226" si="594">Z225+AC225</f>
        <v>285002</v>
      </c>
      <c r="AG225" s="170"/>
      <c r="AH225" s="170"/>
      <c r="AI225" s="170"/>
      <c r="AJ225" s="170">
        <f t="shared" ref="AJ225:AJ226" si="595">AD225+AG225</f>
        <v>700977</v>
      </c>
      <c r="AK225" s="170">
        <f t="shared" ref="AK225:AK226" si="596">AE225+AH225</f>
        <v>311911</v>
      </c>
      <c r="AL225" s="170">
        <f t="shared" ref="AL225:AL226" si="597">AF225+AI225</f>
        <v>285002</v>
      </c>
      <c r="AM225" s="295"/>
      <c r="AN225" s="295"/>
      <c r="AO225" s="295"/>
    </row>
    <row r="226" spans="1:41" s="22" customFormat="1" ht="37.5" x14ac:dyDescent="0.25">
      <c r="A226" s="12">
        <v>955</v>
      </c>
      <c r="B226" s="72"/>
      <c r="C226" s="73"/>
      <c r="D226" s="167" t="s">
        <v>252</v>
      </c>
      <c r="E226" s="181" t="s">
        <v>169</v>
      </c>
      <c r="F226" s="170"/>
      <c r="G226" s="170"/>
      <c r="H226" s="170"/>
      <c r="I226" s="170"/>
      <c r="J226" s="170"/>
      <c r="K226" s="170"/>
      <c r="L226" s="170">
        <f t="shared" si="563"/>
        <v>0</v>
      </c>
      <c r="M226" s="170">
        <f t="shared" si="563"/>
        <v>0</v>
      </c>
      <c r="N226" s="170">
        <f t="shared" si="563"/>
        <v>0</v>
      </c>
      <c r="O226" s="170"/>
      <c r="P226" s="170"/>
      <c r="Q226" s="170"/>
      <c r="R226" s="170">
        <f t="shared" si="590"/>
        <v>0</v>
      </c>
      <c r="S226" s="170">
        <f t="shared" si="590"/>
        <v>0</v>
      </c>
      <c r="T226" s="170">
        <f t="shared" si="590"/>
        <v>0</v>
      </c>
      <c r="U226" s="220">
        <v>25600</v>
      </c>
      <c r="V226" s="170"/>
      <c r="W226" s="170"/>
      <c r="X226" s="170">
        <f t="shared" si="591"/>
        <v>25600</v>
      </c>
      <c r="Y226" s="170">
        <f t="shared" si="591"/>
        <v>0</v>
      </c>
      <c r="Z226" s="170">
        <f t="shared" si="591"/>
        <v>0</v>
      </c>
      <c r="AA226" s="170">
        <f>15865+46400</f>
        <v>62265</v>
      </c>
      <c r="AB226" s="170"/>
      <c r="AC226" s="170"/>
      <c r="AD226" s="170">
        <f t="shared" si="592"/>
        <v>87865</v>
      </c>
      <c r="AE226" s="170">
        <f t="shared" si="593"/>
        <v>0</v>
      </c>
      <c r="AF226" s="170">
        <f t="shared" si="594"/>
        <v>0</v>
      </c>
      <c r="AG226" s="170">
        <v>65000</v>
      </c>
      <c r="AH226" s="170"/>
      <c r="AI226" s="170"/>
      <c r="AJ226" s="170">
        <f t="shared" si="595"/>
        <v>152865</v>
      </c>
      <c r="AK226" s="170">
        <f t="shared" si="596"/>
        <v>0</v>
      </c>
      <c r="AL226" s="170">
        <f t="shared" si="597"/>
        <v>0</v>
      </c>
      <c r="AM226" s="295"/>
      <c r="AN226" s="295"/>
      <c r="AO226" s="295"/>
    </row>
    <row r="227" spans="1:41" s="23" customFormat="1" ht="37.5" x14ac:dyDescent="0.25">
      <c r="A227" s="12"/>
      <c r="B227" s="76">
        <v>13</v>
      </c>
      <c r="C227" s="73"/>
      <c r="D227" s="14" t="s">
        <v>253</v>
      </c>
      <c r="E227" s="185" t="s">
        <v>386</v>
      </c>
      <c r="F227" s="183">
        <f t="shared" ref="F227:T227" si="598">SUM(F228:F244)-F229-F230</f>
        <v>276626.5</v>
      </c>
      <c r="G227" s="183">
        <f t="shared" si="598"/>
        <v>534418.6</v>
      </c>
      <c r="H227" s="183">
        <f t="shared" si="598"/>
        <v>222092.5</v>
      </c>
      <c r="I227" s="183">
        <f t="shared" si="598"/>
        <v>223154.3</v>
      </c>
      <c r="J227" s="183">
        <f t="shared" si="598"/>
        <v>107574.5</v>
      </c>
      <c r="K227" s="183">
        <f t="shared" si="598"/>
        <v>540.29999999999995</v>
      </c>
      <c r="L227" s="184">
        <f t="shared" si="598"/>
        <v>499780.79999999993</v>
      </c>
      <c r="M227" s="184">
        <f t="shared" si="598"/>
        <v>641993.1</v>
      </c>
      <c r="N227" s="184">
        <f t="shared" si="598"/>
        <v>222632.80000000002</v>
      </c>
      <c r="O227" s="222">
        <f t="shared" si="598"/>
        <v>294303.12319999991</v>
      </c>
      <c r="P227" s="184">
        <f t="shared" si="598"/>
        <v>192452.19999999998</v>
      </c>
      <c r="Q227" s="184">
        <f t="shared" si="598"/>
        <v>16371.5</v>
      </c>
      <c r="R227" s="184">
        <f>SUM(R228:R244)-R229-R230</f>
        <v>794083.94719999994</v>
      </c>
      <c r="S227" s="184">
        <f t="shared" si="598"/>
        <v>834445.29999999981</v>
      </c>
      <c r="T227" s="184">
        <f t="shared" si="598"/>
        <v>239004.30000000002</v>
      </c>
      <c r="U227" s="184">
        <f t="shared" ref="U227:W227" si="599">SUM(U228:U244)-U229-U230</f>
        <v>0</v>
      </c>
      <c r="V227" s="184">
        <f t="shared" si="599"/>
        <v>0</v>
      </c>
      <c r="W227" s="184">
        <f t="shared" si="599"/>
        <v>0</v>
      </c>
      <c r="X227" s="184">
        <f>SUM(X228:X244)-X229-X230</f>
        <v>794083.94719999994</v>
      </c>
      <c r="Y227" s="184">
        <f t="shared" ref="Y227:AC227" si="600">SUM(Y228:Y244)-Y229-Y230</f>
        <v>834445.29999999981</v>
      </c>
      <c r="Z227" s="184">
        <f t="shared" si="600"/>
        <v>239004.23500000002</v>
      </c>
      <c r="AA227" s="184">
        <f t="shared" si="600"/>
        <v>429848.87006000004</v>
      </c>
      <c r="AB227" s="184">
        <f t="shared" si="600"/>
        <v>0</v>
      </c>
      <c r="AC227" s="184">
        <f t="shared" si="600"/>
        <v>-60929.042889999997</v>
      </c>
      <c r="AD227" s="184">
        <f>SUM(AD228:AD244)-AD229-AD230</f>
        <v>1223932.8172600002</v>
      </c>
      <c r="AE227" s="184">
        <f t="shared" ref="AE227:AI227" si="601">SUM(AE228:AE244)-AE229-AE230</f>
        <v>834445.29999999981</v>
      </c>
      <c r="AF227" s="184">
        <f t="shared" si="601"/>
        <v>178075.22</v>
      </c>
      <c r="AG227" s="184">
        <f t="shared" si="601"/>
        <v>211683.60224000001</v>
      </c>
      <c r="AH227" s="184">
        <f t="shared" si="601"/>
        <v>0</v>
      </c>
      <c r="AI227" s="184">
        <f t="shared" si="601"/>
        <v>-7325.1800999999996</v>
      </c>
      <c r="AJ227" s="184">
        <f>SUM(AJ228:AJ244)-AJ229-AJ230</f>
        <v>1435616.4195000003</v>
      </c>
      <c r="AK227" s="184">
        <f t="shared" ref="AK227" si="602">SUM(AK228:AK244)-AK229-AK230</f>
        <v>834445.34208000009</v>
      </c>
      <c r="AL227" s="184">
        <f>SUM(AL228:AL244)-AL229-AL230</f>
        <v>170750.00691</v>
      </c>
      <c r="AM227" s="295"/>
      <c r="AN227" s="295"/>
      <c r="AO227" s="295"/>
    </row>
    <row r="228" spans="1:41" s="8" customFormat="1" ht="78" customHeight="1" x14ac:dyDescent="0.3">
      <c r="A228" s="12"/>
      <c r="B228" s="72"/>
      <c r="C228" s="73"/>
      <c r="D228" s="14" t="s">
        <v>254</v>
      </c>
      <c r="E228" s="188" t="s">
        <v>170</v>
      </c>
      <c r="F228" s="169">
        <f>F229+F230</f>
        <v>0</v>
      </c>
      <c r="G228" s="169">
        <f t="shared" ref="G228:Z228" si="603">G229+G230</f>
        <v>40000</v>
      </c>
      <c r="H228" s="169">
        <f t="shared" si="603"/>
        <v>0</v>
      </c>
      <c r="I228" s="169">
        <f t="shared" si="603"/>
        <v>63000</v>
      </c>
      <c r="J228" s="169">
        <f t="shared" si="603"/>
        <v>0</v>
      </c>
      <c r="K228" s="169">
        <f t="shared" si="603"/>
        <v>0</v>
      </c>
      <c r="L228" s="170">
        <f t="shared" si="603"/>
        <v>63000</v>
      </c>
      <c r="M228" s="170">
        <f t="shared" si="603"/>
        <v>40000</v>
      </c>
      <c r="N228" s="170">
        <f t="shared" si="603"/>
        <v>0</v>
      </c>
      <c r="O228" s="170">
        <f t="shared" si="603"/>
        <v>178700</v>
      </c>
      <c r="P228" s="170">
        <f t="shared" si="603"/>
        <v>0</v>
      </c>
      <c r="Q228" s="170">
        <f t="shared" si="603"/>
        <v>15000</v>
      </c>
      <c r="R228" s="170">
        <f t="shared" si="603"/>
        <v>241700</v>
      </c>
      <c r="S228" s="170">
        <f t="shared" si="603"/>
        <v>40000</v>
      </c>
      <c r="T228" s="170">
        <f t="shared" si="603"/>
        <v>15000</v>
      </c>
      <c r="U228" s="170">
        <f t="shared" si="603"/>
        <v>0</v>
      </c>
      <c r="V228" s="170">
        <f t="shared" si="603"/>
        <v>0</v>
      </c>
      <c r="W228" s="170">
        <f t="shared" si="603"/>
        <v>0</v>
      </c>
      <c r="X228" s="170">
        <f t="shared" si="603"/>
        <v>241700</v>
      </c>
      <c r="Y228" s="170">
        <f t="shared" si="603"/>
        <v>40000</v>
      </c>
      <c r="Z228" s="170">
        <f t="shared" si="603"/>
        <v>15000</v>
      </c>
      <c r="AA228" s="170">
        <f t="shared" ref="AA228:AF228" si="604">AA229+AA230</f>
        <v>46500</v>
      </c>
      <c r="AB228" s="170">
        <f t="shared" si="604"/>
        <v>0</v>
      </c>
      <c r="AC228" s="170">
        <f t="shared" si="604"/>
        <v>0</v>
      </c>
      <c r="AD228" s="268">
        <f t="shared" si="604"/>
        <v>288200</v>
      </c>
      <c r="AE228" s="170">
        <f t="shared" si="604"/>
        <v>40000</v>
      </c>
      <c r="AF228" s="170">
        <f t="shared" si="604"/>
        <v>15000</v>
      </c>
      <c r="AG228" s="268">
        <f t="shared" ref="AG228:AL228" si="605">AG229+AG230</f>
        <v>27400</v>
      </c>
      <c r="AH228" s="170">
        <f t="shared" si="605"/>
        <v>0</v>
      </c>
      <c r="AI228" s="170">
        <f t="shared" si="605"/>
        <v>0</v>
      </c>
      <c r="AJ228" s="170">
        <f t="shared" si="605"/>
        <v>315600</v>
      </c>
      <c r="AK228" s="170">
        <f t="shared" si="605"/>
        <v>40000</v>
      </c>
      <c r="AL228" s="170">
        <f t="shared" si="605"/>
        <v>15000</v>
      </c>
      <c r="AM228" s="295"/>
      <c r="AN228" s="295"/>
      <c r="AO228" s="295"/>
    </row>
    <row r="229" spans="1:41" s="8" customFormat="1" ht="83.25" customHeight="1" x14ac:dyDescent="0.3">
      <c r="A229" s="12">
        <v>900</v>
      </c>
      <c r="B229" s="72"/>
      <c r="C229" s="73">
        <v>32</v>
      </c>
      <c r="D229" s="263"/>
      <c r="E229" s="189" t="s">
        <v>170</v>
      </c>
      <c r="F229" s="169">
        <v>0</v>
      </c>
      <c r="G229" s="169">
        <v>40000</v>
      </c>
      <c r="H229" s="169">
        <v>0</v>
      </c>
      <c r="I229" s="169">
        <v>50000</v>
      </c>
      <c r="J229" s="169"/>
      <c r="K229" s="169"/>
      <c r="L229" s="170">
        <f>F229+I229</f>
        <v>50000</v>
      </c>
      <c r="M229" s="170">
        <f>G229+J229</f>
        <v>40000</v>
      </c>
      <c r="N229" s="170">
        <f>H229+K229</f>
        <v>0</v>
      </c>
      <c r="O229" s="170">
        <v>164700</v>
      </c>
      <c r="P229" s="170"/>
      <c r="Q229" s="170">
        <v>15000</v>
      </c>
      <c r="R229" s="170">
        <f>L229+O229</f>
        <v>214700</v>
      </c>
      <c r="S229" s="170">
        <f>M229+P229</f>
        <v>40000</v>
      </c>
      <c r="T229" s="170">
        <f>N229+Q229</f>
        <v>15000</v>
      </c>
      <c r="U229" s="170"/>
      <c r="V229" s="170"/>
      <c r="W229" s="170"/>
      <c r="X229" s="170">
        <f>R229+U229</f>
        <v>214700</v>
      </c>
      <c r="Y229" s="170">
        <f>S229+V229</f>
        <v>40000</v>
      </c>
      <c r="Z229" s="170">
        <f>T229+W229</f>
        <v>15000</v>
      </c>
      <c r="AA229" s="170">
        <v>46500</v>
      </c>
      <c r="AB229" s="170"/>
      <c r="AC229" s="170"/>
      <c r="AD229" s="268">
        <f>X229+AA229</f>
        <v>261200</v>
      </c>
      <c r="AE229" s="170">
        <f>Y229+AB229</f>
        <v>40000</v>
      </c>
      <c r="AF229" s="170">
        <f>Z229+AC229</f>
        <v>15000</v>
      </c>
      <c r="AG229" s="268">
        <v>27400</v>
      </c>
      <c r="AH229" s="170"/>
      <c r="AI229" s="170"/>
      <c r="AJ229" s="170">
        <f>AD229+AG229</f>
        <v>288600</v>
      </c>
      <c r="AK229" s="170">
        <f>AE229+AH229</f>
        <v>40000</v>
      </c>
      <c r="AL229" s="170">
        <f>AF229+AI229</f>
        <v>15000</v>
      </c>
      <c r="AM229" s="295"/>
      <c r="AN229" s="295"/>
      <c r="AO229" s="295"/>
    </row>
    <row r="230" spans="1:41" s="8" customFormat="1" ht="55.5" customHeight="1" x14ac:dyDescent="0.3">
      <c r="A230" s="12">
        <v>919</v>
      </c>
      <c r="B230" s="72"/>
      <c r="C230" s="118">
        <v>30</v>
      </c>
      <c r="D230" s="263"/>
      <c r="E230" s="189" t="s">
        <v>576</v>
      </c>
      <c r="F230" s="169">
        <v>0</v>
      </c>
      <c r="G230" s="169">
        <v>0</v>
      </c>
      <c r="H230" s="169">
        <v>0</v>
      </c>
      <c r="I230" s="169">
        <v>13000</v>
      </c>
      <c r="J230" s="169"/>
      <c r="K230" s="169"/>
      <c r="L230" s="170">
        <f t="shared" ref="L230:N230" si="606">F230+I230</f>
        <v>13000</v>
      </c>
      <c r="M230" s="170">
        <f t="shared" si="606"/>
        <v>0</v>
      </c>
      <c r="N230" s="170">
        <f t="shared" si="606"/>
        <v>0</v>
      </c>
      <c r="O230" s="170">
        <v>14000</v>
      </c>
      <c r="P230" s="170"/>
      <c r="Q230" s="170"/>
      <c r="R230" s="170">
        <f t="shared" ref="R230:T243" si="607">L230+O230</f>
        <v>27000</v>
      </c>
      <c r="S230" s="170">
        <f t="shared" si="607"/>
        <v>0</v>
      </c>
      <c r="T230" s="170">
        <f t="shared" si="607"/>
        <v>0</v>
      </c>
      <c r="U230" s="170"/>
      <c r="V230" s="170"/>
      <c r="W230" s="170"/>
      <c r="X230" s="170">
        <f t="shared" ref="X230:Z243" si="608">R230+U230</f>
        <v>27000</v>
      </c>
      <c r="Y230" s="170">
        <f t="shared" si="608"/>
        <v>0</v>
      </c>
      <c r="Z230" s="170">
        <f t="shared" si="608"/>
        <v>0</v>
      </c>
      <c r="AA230" s="219"/>
      <c r="AB230" s="170"/>
      <c r="AC230" s="170"/>
      <c r="AD230" s="268">
        <f t="shared" ref="AD230" si="609">X230+AA230</f>
        <v>27000</v>
      </c>
      <c r="AE230" s="265">
        <f t="shared" ref="AE230:AE243" si="610">Y230+AB230</f>
        <v>0</v>
      </c>
      <c r="AF230" s="265">
        <f t="shared" ref="AF230:AF243" si="611">Z230+AC230</f>
        <v>0</v>
      </c>
      <c r="AG230" s="170"/>
      <c r="AH230" s="170"/>
      <c r="AI230" s="170"/>
      <c r="AJ230" s="170">
        <f t="shared" ref="AJ230" si="612">AD230+AG230</f>
        <v>27000</v>
      </c>
      <c r="AK230" s="170">
        <f t="shared" ref="AK230:AK242" si="613">AE230+AH230</f>
        <v>0</v>
      </c>
      <c r="AL230" s="170">
        <f t="shared" ref="AL230:AL243" si="614">AF230+AI230</f>
        <v>0</v>
      </c>
      <c r="AM230" s="295"/>
      <c r="AN230" s="295"/>
      <c r="AO230" s="295"/>
    </row>
    <row r="231" spans="1:41" s="8" customFormat="1" ht="55.5" customHeight="1" x14ac:dyDescent="0.3">
      <c r="A231" s="12">
        <v>900</v>
      </c>
      <c r="B231" s="72"/>
      <c r="C231" s="118">
        <v>27</v>
      </c>
      <c r="D231" s="14" t="s">
        <v>591</v>
      </c>
      <c r="E231" s="188" t="s">
        <v>592</v>
      </c>
      <c r="F231" s="169"/>
      <c r="G231" s="169"/>
      <c r="H231" s="169"/>
      <c r="I231" s="169"/>
      <c r="J231" s="169"/>
      <c r="K231" s="169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70"/>
      <c r="Z231" s="170"/>
      <c r="AA231" s="219"/>
      <c r="AB231" s="170"/>
      <c r="AC231" s="170"/>
      <c r="AD231" s="268">
        <v>0</v>
      </c>
      <c r="AE231" s="265">
        <v>0</v>
      </c>
      <c r="AF231" s="265">
        <v>0</v>
      </c>
      <c r="AG231" s="170">
        <f>34507.8-0.01</f>
        <v>34507.79</v>
      </c>
      <c r="AH231" s="170"/>
      <c r="AI231" s="170"/>
      <c r="AJ231" s="170">
        <f>AD231+AG231</f>
        <v>34507.79</v>
      </c>
      <c r="AK231" s="170">
        <f t="shared" ref="AK231" si="615">AE231+AH231</f>
        <v>0</v>
      </c>
      <c r="AL231" s="170">
        <f t="shared" ref="AL231" si="616">AF231+AI231</f>
        <v>0</v>
      </c>
      <c r="AM231" s="295"/>
      <c r="AN231" s="295"/>
      <c r="AO231" s="295"/>
    </row>
    <row r="232" spans="1:41" s="273" customFormat="1" ht="93.75" x14ac:dyDescent="0.3">
      <c r="A232" s="270">
        <v>900</v>
      </c>
      <c r="B232" s="271"/>
      <c r="C232" s="272">
        <v>9</v>
      </c>
      <c r="D232" s="14" t="s">
        <v>255</v>
      </c>
      <c r="E232" s="188" t="s">
        <v>256</v>
      </c>
      <c r="F232" s="169">
        <v>10536</v>
      </c>
      <c r="G232" s="169">
        <v>11822</v>
      </c>
      <c r="H232" s="169">
        <v>13088.7</v>
      </c>
      <c r="I232" s="169">
        <v>31425.4</v>
      </c>
      <c r="J232" s="169">
        <v>44191.4</v>
      </c>
      <c r="K232" s="169"/>
      <c r="L232" s="170">
        <f t="shared" si="563"/>
        <v>41961.4</v>
      </c>
      <c r="M232" s="170">
        <f t="shared" si="563"/>
        <v>56013.4</v>
      </c>
      <c r="N232" s="170">
        <f t="shared" si="563"/>
        <v>13088.7</v>
      </c>
      <c r="O232" s="170">
        <v>1199.9751699999999</v>
      </c>
      <c r="P232" s="170"/>
      <c r="Q232" s="170"/>
      <c r="R232" s="170">
        <f t="shared" si="607"/>
        <v>43161.375169999999</v>
      </c>
      <c r="S232" s="170">
        <f t="shared" si="607"/>
        <v>56013.4</v>
      </c>
      <c r="T232" s="170">
        <f t="shared" si="607"/>
        <v>13088.7</v>
      </c>
      <c r="U232" s="170"/>
      <c r="V232" s="170"/>
      <c r="W232" s="170"/>
      <c r="X232" s="170">
        <f t="shared" si="608"/>
        <v>43161.375169999999</v>
      </c>
      <c r="Y232" s="170">
        <f t="shared" si="608"/>
        <v>56013.4</v>
      </c>
      <c r="Z232" s="170">
        <f>T232+W232-0.065</f>
        <v>13088.635</v>
      </c>
      <c r="AA232" s="170">
        <f>6597.44357+20000-7183.83741</f>
        <v>19413.606159999999</v>
      </c>
      <c r="AB232" s="170"/>
      <c r="AC232" s="170"/>
      <c r="AD232" s="170">
        <v>62574.981330000002</v>
      </c>
      <c r="AE232" s="170">
        <v>56013.4</v>
      </c>
      <c r="AF232" s="170">
        <f>13088.6+0.02</f>
        <v>13088.62</v>
      </c>
      <c r="AG232" s="170">
        <f>49625.77312</f>
        <v>49625.773119999998</v>
      </c>
      <c r="AH232" s="264">
        <v>0</v>
      </c>
      <c r="AI232" s="264">
        <v>-7325.1800999999996</v>
      </c>
      <c r="AJ232" s="170">
        <f>AD232+AG232</f>
        <v>112200.75445000001</v>
      </c>
      <c r="AK232" s="170">
        <v>56013.39</v>
      </c>
      <c r="AL232" s="170">
        <f>AF232+AI232</f>
        <v>5763.4399000000012</v>
      </c>
      <c r="AM232" s="295">
        <v>5763.5267100000001</v>
      </c>
      <c r="AN232" s="295"/>
      <c r="AO232" s="295"/>
    </row>
    <row r="233" spans="1:41" s="2" customFormat="1" ht="150" x14ac:dyDescent="0.3">
      <c r="A233" s="12">
        <v>900</v>
      </c>
      <c r="B233" s="72"/>
      <c r="C233" s="73">
        <v>8</v>
      </c>
      <c r="D233" s="14" t="s">
        <v>257</v>
      </c>
      <c r="E233" s="188" t="s">
        <v>258</v>
      </c>
      <c r="F233" s="169">
        <v>177479.4</v>
      </c>
      <c r="G233" s="169">
        <v>382245.5</v>
      </c>
      <c r="H233" s="169">
        <v>115750</v>
      </c>
      <c r="I233" s="169">
        <v>130703.4</v>
      </c>
      <c r="J233" s="169">
        <v>62857.1</v>
      </c>
      <c r="K233" s="169"/>
      <c r="L233" s="170">
        <f t="shared" si="563"/>
        <v>308182.8</v>
      </c>
      <c r="M233" s="170">
        <f t="shared" si="563"/>
        <v>445102.6</v>
      </c>
      <c r="N233" s="170">
        <f t="shared" si="563"/>
        <v>115750</v>
      </c>
      <c r="O233" s="170">
        <v>16480.496289999999</v>
      </c>
      <c r="P233" s="170"/>
      <c r="Q233" s="170"/>
      <c r="R233" s="170">
        <f>L233+O233</f>
        <v>324663.29628999997</v>
      </c>
      <c r="S233" s="170">
        <f t="shared" si="607"/>
        <v>445102.6</v>
      </c>
      <c r="T233" s="170">
        <f t="shared" si="607"/>
        <v>115750</v>
      </c>
      <c r="U233" s="170"/>
      <c r="V233" s="170"/>
      <c r="W233" s="170"/>
      <c r="X233" s="170">
        <f>R233+U233</f>
        <v>324663.29628999997</v>
      </c>
      <c r="Y233" s="170">
        <f t="shared" si="608"/>
        <v>445102.6</v>
      </c>
      <c r="Z233" s="170">
        <f t="shared" si="608"/>
        <v>115750</v>
      </c>
      <c r="AA233" s="170">
        <f>59996.19824+304285.32166</f>
        <v>364281.51990000001</v>
      </c>
      <c r="AB233" s="170"/>
      <c r="AC233" s="170">
        <v>-60929.042889999997</v>
      </c>
      <c r="AD233" s="268">
        <f>X233+AA233</f>
        <v>688944.81618999992</v>
      </c>
      <c r="AE233" s="170">
        <f t="shared" si="610"/>
        <v>445102.6</v>
      </c>
      <c r="AF233" s="170">
        <v>54821</v>
      </c>
      <c r="AG233" s="219">
        <v>100000</v>
      </c>
      <c r="AH233" s="170"/>
      <c r="AI233" s="170"/>
      <c r="AJ233" s="170">
        <f>AD233+AG233</f>
        <v>788944.81618999992</v>
      </c>
      <c r="AK233" s="170">
        <v>445102.60086000001</v>
      </c>
      <c r="AL233" s="170">
        <f t="shared" si="614"/>
        <v>54821</v>
      </c>
      <c r="AM233" s="295">
        <v>54820.918749999997</v>
      </c>
      <c r="AN233" s="295"/>
      <c r="AO233" s="295"/>
    </row>
    <row r="234" spans="1:41" s="22" customFormat="1" ht="56.25" x14ac:dyDescent="0.25">
      <c r="A234" s="24">
        <v>915</v>
      </c>
      <c r="B234" s="72"/>
      <c r="C234" s="73">
        <v>1</v>
      </c>
      <c r="D234" s="14" t="s">
        <v>317</v>
      </c>
      <c r="E234" s="181" t="s">
        <v>319</v>
      </c>
      <c r="F234" s="169">
        <v>7268</v>
      </c>
      <c r="G234" s="169">
        <v>7268</v>
      </c>
      <c r="H234" s="169">
        <v>7275</v>
      </c>
      <c r="I234" s="169">
        <v>-28</v>
      </c>
      <c r="J234" s="169">
        <v>-28</v>
      </c>
      <c r="K234" s="169">
        <v>-35</v>
      </c>
      <c r="L234" s="170">
        <f t="shared" si="563"/>
        <v>7240</v>
      </c>
      <c r="M234" s="170">
        <f t="shared" si="563"/>
        <v>7240</v>
      </c>
      <c r="N234" s="170">
        <f t="shared" si="563"/>
        <v>7240</v>
      </c>
      <c r="O234" s="170"/>
      <c r="P234" s="170"/>
      <c r="Q234" s="170"/>
      <c r="R234" s="170">
        <f t="shared" si="607"/>
        <v>7240</v>
      </c>
      <c r="S234" s="170">
        <f t="shared" si="607"/>
        <v>7240</v>
      </c>
      <c r="T234" s="170">
        <f t="shared" si="607"/>
        <v>7240</v>
      </c>
      <c r="U234" s="170"/>
      <c r="V234" s="170"/>
      <c r="W234" s="170"/>
      <c r="X234" s="170">
        <f t="shared" ref="X234:X243" si="617">R234+U234</f>
        <v>7240</v>
      </c>
      <c r="Y234" s="170">
        <f t="shared" si="608"/>
        <v>7240</v>
      </c>
      <c r="Z234" s="170">
        <f t="shared" si="608"/>
        <v>7240</v>
      </c>
      <c r="AA234" s="219"/>
      <c r="AB234" s="170"/>
      <c r="AC234" s="170"/>
      <c r="AD234" s="268">
        <f t="shared" ref="AD234:AD243" si="618">X234+AA234</f>
        <v>7240</v>
      </c>
      <c r="AE234" s="170">
        <f t="shared" si="610"/>
        <v>7240</v>
      </c>
      <c r="AF234" s="170">
        <f t="shared" si="611"/>
        <v>7240</v>
      </c>
      <c r="AG234" s="170"/>
      <c r="AH234" s="170"/>
      <c r="AI234" s="170"/>
      <c r="AJ234" s="170">
        <f t="shared" ref="AJ234:AJ243" si="619">AD234+AG234</f>
        <v>7240</v>
      </c>
      <c r="AK234" s="170">
        <f t="shared" si="613"/>
        <v>7240</v>
      </c>
      <c r="AL234" s="170">
        <f t="shared" si="614"/>
        <v>7240</v>
      </c>
      <c r="AM234" s="295"/>
      <c r="AN234" s="295"/>
      <c r="AO234" s="295"/>
    </row>
    <row r="235" spans="1:41" s="22" customFormat="1" ht="56.25" hidden="1" x14ac:dyDescent="0.25">
      <c r="A235" s="12">
        <v>900</v>
      </c>
      <c r="B235" s="72"/>
      <c r="C235" s="73"/>
      <c r="D235" s="119" t="s">
        <v>375</v>
      </c>
      <c r="E235" s="85" t="s">
        <v>376</v>
      </c>
      <c r="F235" s="88"/>
      <c r="G235" s="88"/>
      <c r="H235" s="88"/>
      <c r="I235" s="88"/>
      <c r="J235" s="88"/>
      <c r="K235" s="88"/>
      <c r="L235" s="88">
        <f t="shared" si="563"/>
        <v>0</v>
      </c>
      <c r="M235" s="88">
        <f t="shared" si="563"/>
        <v>0</v>
      </c>
      <c r="N235" s="88">
        <f t="shared" si="563"/>
        <v>0</v>
      </c>
      <c r="O235" s="60"/>
      <c r="P235" s="60"/>
      <c r="Q235" s="60"/>
      <c r="R235" s="88">
        <f t="shared" si="607"/>
        <v>0</v>
      </c>
      <c r="S235" s="88">
        <f t="shared" si="607"/>
        <v>0</v>
      </c>
      <c r="T235" s="88">
        <f t="shared" si="607"/>
        <v>0</v>
      </c>
      <c r="U235" s="60"/>
      <c r="V235" s="60"/>
      <c r="W235" s="60"/>
      <c r="X235" s="88">
        <f t="shared" si="617"/>
        <v>0</v>
      </c>
      <c r="Y235" s="88">
        <f t="shared" si="608"/>
        <v>0</v>
      </c>
      <c r="Z235" s="88">
        <f t="shared" si="608"/>
        <v>0</v>
      </c>
      <c r="AA235" s="261"/>
      <c r="AB235" s="60"/>
      <c r="AC235" s="60"/>
      <c r="AD235" s="276">
        <f t="shared" si="618"/>
        <v>0</v>
      </c>
      <c r="AE235" s="60">
        <f t="shared" si="610"/>
        <v>0</v>
      </c>
      <c r="AF235" s="60">
        <f t="shared" si="611"/>
        <v>0</v>
      </c>
      <c r="AG235" s="60"/>
      <c r="AH235" s="60"/>
      <c r="AI235" s="60"/>
      <c r="AJ235" s="60">
        <f t="shared" si="619"/>
        <v>0</v>
      </c>
      <c r="AK235" s="60">
        <f t="shared" si="613"/>
        <v>0</v>
      </c>
      <c r="AL235" s="60">
        <f t="shared" si="614"/>
        <v>0</v>
      </c>
      <c r="AM235" s="295"/>
      <c r="AN235" s="295"/>
      <c r="AO235" s="295"/>
    </row>
    <row r="236" spans="1:41" s="22" customFormat="1" ht="37.5" x14ac:dyDescent="0.25">
      <c r="A236" s="12">
        <v>911</v>
      </c>
      <c r="B236" s="72"/>
      <c r="C236" s="73"/>
      <c r="D236" s="14" t="s">
        <v>579</v>
      </c>
      <c r="E236" s="181" t="s">
        <v>580</v>
      </c>
      <c r="F236" s="169"/>
      <c r="G236" s="169"/>
      <c r="H236" s="169"/>
      <c r="I236" s="169"/>
      <c r="J236" s="169"/>
      <c r="K236" s="169"/>
      <c r="L236" s="170">
        <f t="shared" si="563"/>
        <v>0</v>
      </c>
      <c r="M236" s="170">
        <f t="shared" si="563"/>
        <v>0</v>
      </c>
      <c r="N236" s="170">
        <f t="shared" si="563"/>
        <v>0</v>
      </c>
      <c r="O236" s="170"/>
      <c r="P236" s="170">
        <v>20324.2</v>
      </c>
      <c r="Q236" s="170"/>
      <c r="R236" s="170">
        <f t="shared" si="607"/>
        <v>0</v>
      </c>
      <c r="S236" s="170">
        <f t="shared" si="607"/>
        <v>20324.2</v>
      </c>
      <c r="T236" s="170">
        <f t="shared" si="607"/>
        <v>0</v>
      </c>
      <c r="U236" s="170"/>
      <c r="V236" s="170"/>
      <c r="W236" s="170"/>
      <c r="X236" s="170">
        <f t="shared" si="617"/>
        <v>0</v>
      </c>
      <c r="Y236" s="170">
        <f t="shared" si="608"/>
        <v>20324.2</v>
      </c>
      <c r="Z236" s="170">
        <f t="shared" si="608"/>
        <v>0</v>
      </c>
      <c r="AA236" s="219"/>
      <c r="AB236" s="170"/>
      <c r="AC236" s="170"/>
      <c r="AD236" s="268">
        <f t="shared" si="618"/>
        <v>0</v>
      </c>
      <c r="AE236" s="170">
        <f t="shared" si="610"/>
        <v>20324.2</v>
      </c>
      <c r="AF236" s="170">
        <f t="shared" si="611"/>
        <v>0</v>
      </c>
      <c r="AG236" s="170"/>
      <c r="AH236" s="170"/>
      <c r="AI236" s="170"/>
      <c r="AJ236" s="170">
        <f t="shared" si="619"/>
        <v>0</v>
      </c>
      <c r="AK236" s="170">
        <v>20324.195899999999</v>
      </c>
      <c r="AL236" s="170">
        <f t="shared" si="614"/>
        <v>0</v>
      </c>
      <c r="AM236" s="295"/>
      <c r="AN236" s="295"/>
      <c r="AO236" s="295"/>
    </row>
    <row r="237" spans="1:41" s="22" customFormat="1" ht="106.5" customHeight="1" x14ac:dyDescent="0.25">
      <c r="A237" s="12">
        <v>919</v>
      </c>
      <c r="B237" s="72"/>
      <c r="C237" s="73">
        <v>51</v>
      </c>
      <c r="D237" s="14" t="s">
        <v>533</v>
      </c>
      <c r="E237" s="181" t="s">
        <v>534</v>
      </c>
      <c r="F237" s="169">
        <v>289.5</v>
      </c>
      <c r="G237" s="169">
        <v>0</v>
      </c>
      <c r="H237" s="169">
        <v>0</v>
      </c>
      <c r="I237" s="169"/>
      <c r="J237" s="169"/>
      <c r="K237" s="169"/>
      <c r="L237" s="170">
        <f t="shared" si="563"/>
        <v>289.5</v>
      </c>
      <c r="M237" s="170">
        <f t="shared" si="563"/>
        <v>0</v>
      </c>
      <c r="N237" s="170">
        <f t="shared" si="563"/>
        <v>0</v>
      </c>
      <c r="O237" s="170"/>
      <c r="P237" s="170"/>
      <c r="Q237" s="170"/>
      <c r="R237" s="170">
        <v>289.524</v>
      </c>
      <c r="S237" s="170">
        <f t="shared" si="607"/>
        <v>0</v>
      </c>
      <c r="T237" s="170">
        <f t="shared" si="607"/>
        <v>0</v>
      </c>
      <c r="U237" s="170"/>
      <c r="V237" s="170"/>
      <c r="W237" s="170"/>
      <c r="X237" s="170">
        <f t="shared" si="617"/>
        <v>289.524</v>
      </c>
      <c r="Y237" s="170">
        <f t="shared" si="608"/>
        <v>0</v>
      </c>
      <c r="Z237" s="170">
        <f t="shared" si="608"/>
        <v>0</v>
      </c>
      <c r="AA237" s="219"/>
      <c r="AB237" s="170"/>
      <c r="AC237" s="170"/>
      <c r="AD237" s="268">
        <f t="shared" si="618"/>
        <v>289.524</v>
      </c>
      <c r="AE237" s="170">
        <f t="shared" si="610"/>
        <v>0</v>
      </c>
      <c r="AF237" s="170">
        <f t="shared" si="611"/>
        <v>0</v>
      </c>
      <c r="AG237" s="170"/>
      <c r="AH237" s="170"/>
      <c r="AI237" s="170"/>
      <c r="AJ237" s="170">
        <f t="shared" si="619"/>
        <v>289.524</v>
      </c>
      <c r="AK237" s="170">
        <f t="shared" si="613"/>
        <v>0</v>
      </c>
      <c r="AL237" s="170">
        <f t="shared" si="614"/>
        <v>0</v>
      </c>
      <c r="AM237" s="295"/>
      <c r="AN237" s="295"/>
      <c r="AO237" s="295"/>
    </row>
    <row r="238" spans="1:41" s="22" customFormat="1" ht="93.75" x14ac:dyDescent="0.25">
      <c r="A238" s="12">
        <v>911</v>
      </c>
      <c r="B238" s="72"/>
      <c r="C238" s="73">
        <v>41</v>
      </c>
      <c r="D238" s="14" t="s">
        <v>373</v>
      </c>
      <c r="E238" s="181" t="s">
        <v>374</v>
      </c>
      <c r="F238" s="169">
        <v>46779.1</v>
      </c>
      <c r="G238" s="169">
        <v>45522</v>
      </c>
      <c r="H238" s="169">
        <v>46899</v>
      </c>
      <c r="I238" s="169">
        <v>-440.4</v>
      </c>
      <c r="J238" s="169"/>
      <c r="K238" s="169">
        <v>-560.29999999999995</v>
      </c>
      <c r="L238" s="170">
        <f t="shared" si="563"/>
        <v>46338.7</v>
      </c>
      <c r="M238" s="170">
        <f t="shared" si="563"/>
        <v>45522</v>
      </c>
      <c r="N238" s="170">
        <f t="shared" si="563"/>
        <v>46338.7</v>
      </c>
      <c r="O238" s="170"/>
      <c r="P238" s="170"/>
      <c r="Q238" s="170"/>
      <c r="R238" s="170">
        <f t="shared" si="607"/>
        <v>46338.7</v>
      </c>
      <c r="S238" s="170">
        <f t="shared" si="607"/>
        <v>45522</v>
      </c>
      <c r="T238" s="170">
        <f t="shared" si="607"/>
        <v>46338.7</v>
      </c>
      <c r="U238" s="170"/>
      <c r="V238" s="170"/>
      <c r="W238" s="170"/>
      <c r="X238" s="170">
        <f t="shared" si="617"/>
        <v>46338.7</v>
      </c>
      <c r="Y238" s="170">
        <f t="shared" si="608"/>
        <v>45522</v>
      </c>
      <c r="Z238" s="170">
        <f t="shared" si="608"/>
        <v>46338.7</v>
      </c>
      <c r="AA238" s="219"/>
      <c r="AB238" s="170"/>
      <c r="AC238" s="170"/>
      <c r="AD238" s="268">
        <f t="shared" si="618"/>
        <v>46338.7</v>
      </c>
      <c r="AE238" s="170">
        <f t="shared" si="610"/>
        <v>45522</v>
      </c>
      <c r="AF238" s="170">
        <f t="shared" si="611"/>
        <v>46338.7</v>
      </c>
      <c r="AG238" s="170"/>
      <c r="AH238" s="170"/>
      <c r="AI238" s="170"/>
      <c r="AJ238" s="170">
        <f t="shared" si="619"/>
        <v>46338.7</v>
      </c>
      <c r="AK238" s="170">
        <v>45522.022400000002</v>
      </c>
      <c r="AL238" s="170">
        <f t="shared" si="614"/>
        <v>46338.7</v>
      </c>
      <c r="AM238" s="295"/>
      <c r="AN238" s="295"/>
      <c r="AO238" s="295"/>
    </row>
    <row r="239" spans="1:41" s="22" customFormat="1" ht="75" x14ac:dyDescent="0.25">
      <c r="A239" s="12">
        <v>911</v>
      </c>
      <c r="B239" s="72"/>
      <c r="C239" s="73"/>
      <c r="D239" s="14" t="s">
        <v>455</v>
      </c>
      <c r="E239" s="181" t="s">
        <v>456</v>
      </c>
      <c r="F239" s="169"/>
      <c r="G239" s="169"/>
      <c r="H239" s="169"/>
      <c r="I239" s="169"/>
      <c r="J239" s="169"/>
      <c r="K239" s="169"/>
      <c r="L239" s="170">
        <f t="shared" si="563"/>
        <v>0</v>
      </c>
      <c r="M239" s="170">
        <f t="shared" si="563"/>
        <v>0</v>
      </c>
      <c r="N239" s="170">
        <f t="shared" si="563"/>
        <v>0</v>
      </c>
      <c r="O239" s="170">
        <v>1110</v>
      </c>
      <c r="P239" s="170">
        <v>614</v>
      </c>
      <c r="Q239" s="170">
        <v>1195.5999999999999</v>
      </c>
      <c r="R239" s="170">
        <f t="shared" si="607"/>
        <v>1110</v>
      </c>
      <c r="S239" s="170">
        <f t="shared" si="607"/>
        <v>614</v>
      </c>
      <c r="T239" s="170">
        <f t="shared" si="607"/>
        <v>1195.5999999999999</v>
      </c>
      <c r="U239" s="170"/>
      <c r="V239" s="170"/>
      <c r="W239" s="170"/>
      <c r="X239" s="170">
        <f t="shared" si="617"/>
        <v>1110</v>
      </c>
      <c r="Y239" s="170">
        <f t="shared" si="608"/>
        <v>614</v>
      </c>
      <c r="Z239" s="170">
        <f t="shared" si="608"/>
        <v>1195.5999999999999</v>
      </c>
      <c r="AA239" s="219"/>
      <c r="AB239" s="170"/>
      <c r="AC239" s="170"/>
      <c r="AD239" s="268">
        <f t="shared" si="618"/>
        <v>1110</v>
      </c>
      <c r="AE239" s="170">
        <f t="shared" si="610"/>
        <v>614</v>
      </c>
      <c r="AF239" s="170">
        <f t="shared" si="611"/>
        <v>1195.5999999999999</v>
      </c>
      <c r="AG239" s="170"/>
      <c r="AH239" s="170"/>
      <c r="AI239" s="170"/>
      <c r="AJ239" s="170">
        <f t="shared" si="619"/>
        <v>1110</v>
      </c>
      <c r="AK239" s="308">
        <f t="shared" si="613"/>
        <v>614</v>
      </c>
      <c r="AL239" s="170">
        <v>1195.56701</v>
      </c>
      <c r="AM239" s="295"/>
      <c r="AN239" s="295"/>
      <c r="AO239" s="295"/>
    </row>
    <row r="240" spans="1:41" s="274" customFormat="1" ht="37.5" x14ac:dyDescent="0.25">
      <c r="A240" s="270">
        <v>900</v>
      </c>
      <c r="B240" s="271"/>
      <c r="C240" s="272"/>
      <c r="D240" s="14" t="s">
        <v>318</v>
      </c>
      <c r="E240" s="181" t="s">
        <v>220</v>
      </c>
      <c r="F240" s="169"/>
      <c r="G240" s="169"/>
      <c r="H240" s="169"/>
      <c r="I240" s="169"/>
      <c r="J240" s="169"/>
      <c r="K240" s="169"/>
      <c r="L240" s="170">
        <v>0</v>
      </c>
      <c r="M240" s="170">
        <v>0</v>
      </c>
      <c r="N240" s="170">
        <v>0</v>
      </c>
      <c r="O240" s="170">
        <v>1234.0999999999999</v>
      </c>
      <c r="P240" s="170"/>
      <c r="Q240" s="170"/>
      <c r="R240" s="170">
        <f t="shared" si="607"/>
        <v>1234.0999999999999</v>
      </c>
      <c r="S240" s="170">
        <f t="shared" si="607"/>
        <v>0</v>
      </c>
      <c r="T240" s="170">
        <f t="shared" si="607"/>
        <v>0</v>
      </c>
      <c r="U240" s="170"/>
      <c r="V240" s="170"/>
      <c r="W240" s="170"/>
      <c r="X240" s="170">
        <f t="shared" si="617"/>
        <v>1234.0999999999999</v>
      </c>
      <c r="Y240" s="170">
        <f t="shared" si="608"/>
        <v>0</v>
      </c>
      <c r="Z240" s="170">
        <f t="shared" si="608"/>
        <v>0</v>
      </c>
      <c r="AA240" s="219"/>
      <c r="AB240" s="170"/>
      <c r="AC240" s="170"/>
      <c r="AD240" s="268">
        <f t="shared" si="618"/>
        <v>1234.0999999999999</v>
      </c>
      <c r="AE240" s="170">
        <f t="shared" si="610"/>
        <v>0</v>
      </c>
      <c r="AF240" s="170">
        <f t="shared" si="611"/>
        <v>0</v>
      </c>
      <c r="AG240" s="170"/>
      <c r="AH240" s="170"/>
      <c r="AI240" s="170"/>
      <c r="AJ240" s="170">
        <f t="shared" si="619"/>
        <v>1234.0999999999999</v>
      </c>
      <c r="AK240" s="170">
        <f t="shared" si="613"/>
        <v>0</v>
      </c>
      <c r="AL240" s="170">
        <f t="shared" si="614"/>
        <v>0</v>
      </c>
      <c r="AM240" s="295">
        <v>1234.04366</v>
      </c>
      <c r="AN240" s="295"/>
      <c r="AO240" s="295"/>
    </row>
    <row r="241" spans="1:41" s="22" customFormat="1" ht="37.5" x14ac:dyDescent="0.25">
      <c r="A241" s="12">
        <v>913</v>
      </c>
      <c r="B241" s="72"/>
      <c r="C241" s="73"/>
      <c r="D241" s="14" t="s">
        <v>581</v>
      </c>
      <c r="E241" s="181" t="s">
        <v>582</v>
      </c>
      <c r="F241" s="169"/>
      <c r="G241" s="169"/>
      <c r="H241" s="169"/>
      <c r="I241" s="169"/>
      <c r="J241" s="169"/>
      <c r="K241" s="169"/>
      <c r="L241" s="170">
        <v>0</v>
      </c>
      <c r="M241" s="170">
        <v>0</v>
      </c>
      <c r="N241" s="170">
        <v>0</v>
      </c>
      <c r="O241" s="170">
        <v>4500</v>
      </c>
      <c r="P241" s="170"/>
      <c r="Q241" s="170"/>
      <c r="R241" s="170">
        <f t="shared" si="607"/>
        <v>4500</v>
      </c>
      <c r="S241" s="170">
        <f t="shared" si="607"/>
        <v>0</v>
      </c>
      <c r="T241" s="170">
        <f t="shared" si="607"/>
        <v>0</v>
      </c>
      <c r="U241" s="170"/>
      <c r="V241" s="170"/>
      <c r="W241" s="170"/>
      <c r="X241" s="170">
        <f t="shared" si="617"/>
        <v>4500</v>
      </c>
      <c r="Y241" s="170">
        <f t="shared" si="608"/>
        <v>0</v>
      </c>
      <c r="Z241" s="170">
        <f t="shared" si="608"/>
        <v>0</v>
      </c>
      <c r="AA241" s="219"/>
      <c r="AB241" s="170"/>
      <c r="AC241" s="170"/>
      <c r="AD241" s="268">
        <f t="shared" si="618"/>
        <v>4500</v>
      </c>
      <c r="AE241" s="170">
        <f t="shared" si="610"/>
        <v>0</v>
      </c>
      <c r="AF241" s="170">
        <f t="shared" si="611"/>
        <v>0</v>
      </c>
      <c r="AG241" s="170"/>
      <c r="AH241" s="170"/>
      <c r="AI241" s="170"/>
      <c r="AJ241" s="170">
        <f t="shared" si="619"/>
        <v>4500</v>
      </c>
      <c r="AK241" s="170">
        <f t="shared" si="613"/>
        <v>0</v>
      </c>
      <c r="AL241" s="170">
        <f t="shared" si="614"/>
        <v>0</v>
      </c>
      <c r="AM241" s="295"/>
      <c r="AN241" s="295"/>
      <c r="AO241" s="295"/>
    </row>
    <row r="242" spans="1:41" s="2" customFormat="1" ht="37.5" x14ac:dyDescent="0.3">
      <c r="A242" s="12">
        <v>919</v>
      </c>
      <c r="B242" s="72"/>
      <c r="C242" s="73">
        <v>57</v>
      </c>
      <c r="D242" s="14" t="s">
        <v>259</v>
      </c>
      <c r="E242" s="188" t="s">
        <v>408</v>
      </c>
      <c r="F242" s="169">
        <v>21011.4</v>
      </c>
      <c r="G242" s="169">
        <v>21224.9</v>
      </c>
      <c r="H242" s="169">
        <v>23772.799999999999</v>
      </c>
      <c r="I242" s="169"/>
      <c r="J242" s="169"/>
      <c r="K242" s="169"/>
      <c r="L242" s="170">
        <f t="shared" si="563"/>
        <v>21011.4</v>
      </c>
      <c r="M242" s="170">
        <f t="shared" si="563"/>
        <v>21224.9</v>
      </c>
      <c r="N242" s="170">
        <f t="shared" si="563"/>
        <v>23772.799999999999</v>
      </c>
      <c r="O242" s="170"/>
      <c r="P242" s="170">
        <v>38.799999999999997</v>
      </c>
      <c r="Q242" s="170">
        <v>1371.5</v>
      </c>
      <c r="R242" s="170">
        <f t="shared" si="607"/>
        <v>21011.4</v>
      </c>
      <c r="S242" s="170">
        <f t="shared" si="607"/>
        <v>21263.7</v>
      </c>
      <c r="T242" s="170">
        <f t="shared" si="607"/>
        <v>25144.3</v>
      </c>
      <c r="U242" s="170"/>
      <c r="V242" s="170"/>
      <c r="W242" s="170"/>
      <c r="X242" s="170">
        <f t="shared" si="617"/>
        <v>21011.4</v>
      </c>
      <c r="Y242" s="170">
        <f t="shared" si="608"/>
        <v>21263.7</v>
      </c>
      <c r="Z242" s="170">
        <f t="shared" si="608"/>
        <v>25144.3</v>
      </c>
      <c r="AA242" s="219"/>
      <c r="AB242" s="170"/>
      <c r="AC242" s="170"/>
      <c r="AD242" s="268">
        <f t="shared" si="618"/>
        <v>21011.4</v>
      </c>
      <c r="AE242" s="170">
        <f t="shared" si="610"/>
        <v>21263.7</v>
      </c>
      <c r="AF242" s="170">
        <f t="shared" si="611"/>
        <v>25144.3</v>
      </c>
      <c r="AG242" s="56">
        <v>3.9120000000000002E-2</v>
      </c>
      <c r="AH242" s="170"/>
      <c r="AI242" s="170"/>
      <c r="AJ242" s="170">
        <f t="shared" si="619"/>
        <v>21011.439120000003</v>
      </c>
      <c r="AK242" s="170">
        <f t="shared" si="613"/>
        <v>21263.7</v>
      </c>
      <c r="AL242" s="170">
        <f t="shared" si="614"/>
        <v>25144.3</v>
      </c>
      <c r="AM242" s="295"/>
      <c r="AN242" s="295"/>
      <c r="AO242" s="295"/>
    </row>
    <row r="243" spans="1:41" s="2" customFormat="1" ht="37.5" x14ac:dyDescent="0.25">
      <c r="A243" s="12"/>
      <c r="B243" s="72"/>
      <c r="C243" s="73"/>
      <c r="D243" s="14" t="s">
        <v>583</v>
      </c>
      <c r="E243" s="181" t="s">
        <v>584</v>
      </c>
      <c r="F243" s="169"/>
      <c r="G243" s="169"/>
      <c r="H243" s="169"/>
      <c r="I243" s="169"/>
      <c r="J243" s="169"/>
      <c r="K243" s="169"/>
      <c r="L243" s="170">
        <v>0</v>
      </c>
      <c r="M243" s="170">
        <v>0</v>
      </c>
      <c r="N243" s="170">
        <v>0</v>
      </c>
      <c r="O243" s="170">
        <v>91923.797470000005</v>
      </c>
      <c r="P243" s="170">
        <v>29840.6</v>
      </c>
      <c r="Q243" s="170">
        <v>0</v>
      </c>
      <c r="R243" s="170">
        <f t="shared" si="607"/>
        <v>91923.797470000005</v>
      </c>
      <c r="S243" s="170">
        <f t="shared" si="607"/>
        <v>29840.6</v>
      </c>
      <c r="T243" s="170">
        <f t="shared" si="607"/>
        <v>0</v>
      </c>
      <c r="U243" s="170"/>
      <c r="V243" s="170"/>
      <c r="W243" s="170"/>
      <c r="X243" s="170">
        <f t="shared" si="617"/>
        <v>91923.797470000005</v>
      </c>
      <c r="Y243" s="170">
        <f t="shared" si="608"/>
        <v>29840.6</v>
      </c>
      <c r="Z243" s="170">
        <f t="shared" si="608"/>
        <v>0</v>
      </c>
      <c r="AA243" s="219"/>
      <c r="AB243" s="170"/>
      <c r="AC243" s="170"/>
      <c r="AD243" s="268">
        <f t="shared" si="618"/>
        <v>91923.797470000005</v>
      </c>
      <c r="AE243" s="170">
        <f t="shared" si="610"/>
        <v>29840.6</v>
      </c>
      <c r="AF243" s="170">
        <f t="shared" si="611"/>
        <v>0</v>
      </c>
      <c r="AG243" s="170"/>
      <c r="AH243" s="170"/>
      <c r="AI243" s="170"/>
      <c r="AJ243" s="170">
        <f t="shared" si="619"/>
        <v>91923.797470000005</v>
      </c>
      <c r="AK243" s="170">
        <v>29840.63292</v>
      </c>
      <c r="AL243" s="170">
        <f t="shared" si="614"/>
        <v>0</v>
      </c>
      <c r="AM243" s="295"/>
      <c r="AN243" s="295"/>
      <c r="AO243" s="295"/>
    </row>
    <row r="244" spans="1:41" s="2" customFormat="1" ht="21" x14ac:dyDescent="0.25">
      <c r="A244" s="12"/>
      <c r="B244" s="72"/>
      <c r="C244" s="73"/>
      <c r="D244" s="191" t="s">
        <v>260</v>
      </c>
      <c r="E244" s="185" t="s">
        <v>171</v>
      </c>
      <c r="F244" s="192">
        <f t="shared" ref="F244:K244" si="620">SUM(F247:F259)</f>
        <v>13263.1</v>
      </c>
      <c r="G244" s="192">
        <f t="shared" si="620"/>
        <v>26336.2</v>
      </c>
      <c r="H244" s="192">
        <f t="shared" si="620"/>
        <v>15307</v>
      </c>
      <c r="I244" s="192">
        <f t="shared" si="620"/>
        <v>-1506.1</v>
      </c>
      <c r="J244" s="192">
        <f t="shared" si="620"/>
        <v>554</v>
      </c>
      <c r="K244" s="192">
        <f t="shared" si="620"/>
        <v>1135.5999999999999</v>
      </c>
      <c r="L244" s="193">
        <f>SUM(L245:L259)</f>
        <v>11757</v>
      </c>
      <c r="M244" s="193">
        <f t="shared" ref="M244:W244" si="621">SUM(M245:M259)</f>
        <v>26890.2</v>
      </c>
      <c r="N244" s="193">
        <f t="shared" si="621"/>
        <v>16442.599999999999</v>
      </c>
      <c r="O244" s="193">
        <f t="shared" si="621"/>
        <v>-845.24573000000009</v>
      </c>
      <c r="P244" s="193">
        <f t="shared" si="621"/>
        <v>141634.59999999998</v>
      </c>
      <c r="Q244" s="193">
        <f t="shared" si="621"/>
        <v>-1195.5999999999999</v>
      </c>
      <c r="R244" s="193">
        <f>SUM(R245:R259)</f>
        <v>10911.754269999999</v>
      </c>
      <c r="S244" s="193">
        <f t="shared" si="621"/>
        <v>168524.79999999999</v>
      </c>
      <c r="T244" s="193">
        <f t="shared" si="621"/>
        <v>15247</v>
      </c>
      <c r="U244" s="193">
        <f t="shared" si="621"/>
        <v>0</v>
      </c>
      <c r="V244" s="193">
        <f t="shared" si="621"/>
        <v>0</v>
      </c>
      <c r="W244" s="193">
        <f t="shared" si="621"/>
        <v>0</v>
      </c>
      <c r="X244" s="193">
        <f>SUM(X245:X259)</f>
        <v>10911.754269999999</v>
      </c>
      <c r="Y244" s="193">
        <f t="shared" ref="Y244:AC244" si="622">SUM(Y245:Y259)</f>
        <v>168524.79999999999</v>
      </c>
      <c r="Z244" s="193">
        <f t="shared" si="622"/>
        <v>15247</v>
      </c>
      <c r="AA244" s="193">
        <f t="shared" si="622"/>
        <v>-346.25599999999997</v>
      </c>
      <c r="AB244" s="193">
        <f t="shared" si="622"/>
        <v>0</v>
      </c>
      <c r="AC244" s="193">
        <f t="shared" si="622"/>
        <v>0</v>
      </c>
      <c r="AD244" s="193">
        <f>SUM(AD245:AD259)</f>
        <v>10565.49827</v>
      </c>
      <c r="AE244" s="193">
        <f t="shared" ref="AE244:AI244" si="623">SUM(AE245:AE259)</f>
        <v>168524.79999999999</v>
      </c>
      <c r="AF244" s="193">
        <f t="shared" si="623"/>
        <v>15247</v>
      </c>
      <c r="AG244" s="193">
        <f t="shared" si="623"/>
        <v>150</v>
      </c>
      <c r="AH244" s="193">
        <f t="shared" si="623"/>
        <v>0</v>
      </c>
      <c r="AI244" s="193">
        <f t="shared" si="623"/>
        <v>0</v>
      </c>
      <c r="AJ244" s="193">
        <f>SUM(AJ245:AJ259)</f>
        <v>10715.49827</v>
      </c>
      <c r="AK244" s="193">
        <f t="shared" ref="AK244:AL244" si="624">SUM(AK245:AK259)</f>
        <v>168524.79999999999</v>
      </c>
      <c r="AL244" s="193">
        <f t="shared" si="624"/>
        <v>15247</v>
      </c>
      <c r="AM244" s="295"/>
      <c r="AN244" s="295"/>
      <c r="AO244" s="295"/>
    </row>
    <row r="245" spans="1:41" s="2" customFormat="1" ht="21" x14ac:dyDescent="0.25">
      <c r="A245" s="12">
        <v>904</v>
      </c>
      <c r="B245" s="72"/>
      <c r="C245" s="73">
        <v>43</v>
      </c>
      <c r="D245" s="194">
        <v>390002162</v>
      </c>
      <c r="E245" s="195" t="s">
        <v>585</v>
      </c>
      <c r="F245" s="192"/>
      <c r="G245" s="192"/>
      <c r="H245" s="192"/>
      <c r="I245" s="192"/>
      <c r="J245" s="192"/>
      <c r="K245" s="192"/>
      <c r="L245" s="193"/>
      <c r="M245" s="193"/>
      <c r="N245" s="193"/>
      <c r="O245" s="170">
        <v>1037.8912700000001</v>
      </c>
      <c r="P245" s="170"/>
      <c r="Q245" s="170"/>
      <c r="R245" s="170">
        <f t="shared" ref="R245:T259" si="625">L245+O245</f>
        <v>1037.8912700000001</v>
      </c>
      <c r="S245" s="170">
        <f t="shared" si="625"/>
        <v>0</v>
      </c>
      <c r="T245" s="170">
        <f t="shared" si="625"/>
        <v>0</v>
      </c>
      <c r="U245" s="170"/>
      <c r="V245" s="170"/>
      <c r="W245" s="170"/>
      <c r="X245" s="170">
        <f t="shared" ref="X245:Z259" si="626">R245+U245</f>
        <v>1037.8912700000001</v>
      </c>
      <c r="Y245" s="170">
        <f t="shared" si="626"/>
        <v>0</v>
      </c>
      <c r="Z245" s="170">
        <f t="shared" si="626"/>
        <v>0</v>
      </c>
      <c r="AA245" s="219"/>
      <c r="AB245" s="170"/>
      <c r="AC245" s="170"/>
      <c r="AD245" s="268">
        <f>X245+AA245</f>
        <v>1037.8912700000001</v>
      </c>
      <c r="AE245" s="170">
        <f t="shared" ref="AE245:AE259" si="627">Y245+AB245</f>
        <v>0</v>
      </c>
      <c r="AF245" s="170">
        <f t="shared" ref="AF245:AF259" si="628">Z245+AC245</f>
        <v>0</v>
      </c>
      <c r="AG245" s="170"/>
      <c r="AH245" s="170"/>
      <c r="AI245" s="170"/>
      <c r="AJ245" s="170">
        <f>AD245+AG245</f>
        <v>1037.8912700000001</v>
      </c>
      <c r="AK245" s="170">
        <f t="shared" ref="AK245:AK259" si="629">AE245+AH245</f>
        <v>0</v>
      </c>
      <c r="AL245" s="170">
        <f t="shared" ref="AL245:AL259" si="630">AF245+AI245</f>
        <v>0</v>
      </c>
      <c r="AM245" s="295"/>
      <c r="AN245" s="295"/>
      <c r="AO245" s="295"/>
    </row>
    <row r="246" spans="1:41" s="2" customFormat="1" ht="37.5" x14ac:dyDescent="0.25">
      <c r="A246" s="290">
        <v>904</v>
      </c>
      <c r="B246" s="290"/>
      <c r="C246" s="291">
        <v>67</v>
      </c>
      <c r="D246" s="194" t="s">
        <v>586</v>
      </c>
      <c r="E246" s="195" t="s">
        <v>587</v>
      </c>
      <c r="F246" s="192"/>
      <c r="G246" s="192"/>
      <c r="H246" s="192"/>
      <c r="I246" s="192"/>
      <c r="J246" s="192"/>
      <c r="K246" s="192"/>
      <c r="L246" s="193"/>
      <c r="M246" s="193"/>
      <c r="N246" s="193"/>
      <c r="O246" s="170">
        <v>2476.8629999999998</v>
      </c>
      <c r="P246" s="170"/>
      <c r="Q246" s="170"/>
      <c r="R246" s="170">
        <f t="shared" si="625"/>
        <v>2476.8629999999998</v>
      </c>
      <c r="S246" s="170">
        <f t="shared" si="625"/>
        <v>0</v>
      </c>
      <c r="T246" s="170">
        <f t="shared" si="625"/>
        <v>0</v>
      </c>
      <c r="U246" s="170"/>
      <c r="V246" s="170"/>
      <c r="W246" s="170"/>
      <c r="X246" s="170">
        <f t="shared" si="626"/>
        <v>2476.8629999999998</v>
      </c>
      <c r="Y246" s="170">
        <f t="shared" si="626"/>
        <v>0</v>
      </c>
      <c r="Z246" s="170">
        <f t="shared" si="626"/>
        <v>0</v>
      </c>
      <c r="AA246" s="219"/>
      <c r="AB246" s="170"/>
      <c r="AC246" s="170"/>
      <c r="AD246" s="268">
        <f t="shared" ref="AD246:AD259" si="631">X246+AA246</f>
        <v>2476.8629999999998</v>
      </c>
      <c r="AE246" s="170">
        <f t="shared" si="627"/>
        <v>0</v>
      </c>
      <c r="AF246" s="170">
        <f t="shared" si="628"/>
        <v>0</v>
      </c>
      <c r="AG246" s="170"/>
      <c r="AH246" s="170"/>
      <c r="AI246" s="170"/>
      <c r="AJ246" s="170">
        <f t="shared" ref="AJ246:AJ259" si="632">AD246+AG246</f>
        <v>2476.8629999999998</v>
      </c>
      <c r="AK246" s="170">
        <f t="shared" si="629"/>
        <v>0</v>
      </c>
      <c r="AL246" s="170">
        <f t="shared" si="630"/>
        <v>0</v>
      </c>
      <c r="AM246" s="295"/>
      <c r="AN246" s="295"/>
      <c r="AO246" s="295"/>
    </row>
    <row r="247" spans="1:41" s="2" customFormat="1" ht="37.5" x14ac:dyDescent="0.25">
      <c r="A247" s="292"/>
      <c r="B247" s="290"/>
      <c r="C247" s="291">
        <v>64</v>
      </c>
      <c r="D247" s="194" t="s">
        <v>75</v>
      </c>
      <c r="E247" s="195" t="s">
        <v>172</v>
      </c>
      <c r="F247" s="169">
        <v>300</v>
      </c>
      <c r="G247" s="169">
        <v>300</v>
      </c>
      <c r="H247" s="169">
        <v>300</v>
      </c>
      <c r="I247" s="169"/>
      <c r="J247" s="169"/>
      <c r="K247" s="169"/>
      <c r="L247" s="170">
        <f t="shared" si="563"/>
        <v>300</v>
      </c>
      <c r="M247" s="170">
        <f t="shared" si="563"/>
        <v>300</v>
      </c>
      <c r="N247" s="170">
        <f t="shared" si="563"/>
        <v>300</v>
      </c>
      <c r="O247" s="170"/>
      <c r="P247" s="170"/>
      <c r="Q247" s="170"/>
      <c r="R247" s="170">
        <f t="shared" si="625"/>
        <v>300</v>
      </c>
      <c r="S247" s="170">
        <f t="shared" si="625"/>
        <v>300</v>
      </c>
      <c r="T247" s="170">
        <f t="shared" si="625"/>
        <v>300</v>
      </c>
      <c r="U247" s="170"/>
      <c r="V247" s="170"/>
      <c r="W247" s="170"/>
      <c r="X247" s="170">
        <f t="shared" si="626"/>
        <v>300</v>
      </c>
      <c r="Y247" s="170">
        <f t="shared" si="626"/>
        <v>300</v>
      </c>
      <c r="Z247" s="170">
        <f t="shared" si="626"/>
        <v>300</v>
      </c>
      <c r="AA247" s="219"/>
      <c r="AB247" s="170"/>
      <c r="AC247" s="170"/>
      <c r="AD247" s="268">
        <f t="shared" si="631"/>
        <v>300</v>
      </c>
      <c r="AE247" s="170">
        <f t="shared" si="627"/>
        <v>300</v>
      </c>
      <c r="AF247" s="170">
        <f t="shared" si="628"/>
        <v>300</v>
      </c>
      <c r="AG247" s="170"/>
      <c r="AH247" s="170"/>
      <c r="AI247" s="170"/>
      <c r="AJ247" s="170">
        <f t="shared" si="632"/>
        <v>300</v>
      </c>
      <c r="AK247" s="170">
        <f t="shared" si="629"/>
        <v>300</v>
      </c>
      <c r="AL247" s="170">
        <f t="shared" si="630"/>
        <v>300</v>
      </c>
      <c r="AM247" s="295"/>
      <c r="AN247" s="295"/>
      <c r="AO247" s="295"/>
    </row>
    <row r="248" spans="1:41" s="2" customFormat="1" ht="37.5" x14ac:dyDescent="0.25">
      <c r="A248" s="290">
        <v>911</v>
      </c>
      <c r="B248" s="290"/>
      <c r="C248" s="291">
        <v>42</v>
      </c>
      <c r="D248" s="194" t="s">
        <v>76</v>
      </c>
      <c r="E248" s="195" t="s">
        <v>173</v>
      </c>
      <c r="F248" s="169">
        <v>1209</v>
      </c>
      <c r="G248" s="169">
        <v>1209</v>
      </c>
      <c r="H248" s="169">
        <v>1209</v>
      </c>
      <c r="I248" s="169"/>
      <c r="J248" s="169"/>
      <c r="K248" s="169"/>
      <c r="L248" s="170">
        <f t="shared" si="563"/>
        <v>1209</v>
      </c>
      <c r="M248" s="170">
        <f t="shared" si="563"/>
        <v>1209</v>
      </c>
      <c r="N248" s="170">
        <f t="shared" si="563"/>
        <v>1209</v>
      </c>
      <c r="O248" s="170"/>
      <c r="P248" s="170"/>
      <c r="Q248" s="170"/>
      <c r="R248" s="170">
        <f t="shared" si="625"/>
        <v>1209</v>
      </c>
      <c r="S248" s="170">
        <f t="shared" si="625"/>
        <v>1209</v>
      </c>
      <c r="T248" s="170">
        <f t="shared" si="625"/>
        <v>1209</v>
      </c>
      <c r="U248" s="170"/>
      <c r="V248" s="170"/>
      <c r="W248" s="170"/>
      <c r="X248" s="170">
        <f t="shared" si="626"/>
        <v>1209</v>
      </c>
      <c r="Y248" s="170">
        <f t="shared" si="626"/>
        <v>1209</v>
      </c>
      <c r="Z248" s="170">
        <f t="shared" si="626"/>
        <v>1209</v>
      </c>
      <c r="AA248" s="219"/>
      <c r="AB248" s="170"/>
      <c r="AC248" s="170"/>
      <c r="AD248" s="268">
        <f t="shared" si="631"/>
        <v>1209</v>
      </c>
      <c r="AE248" s="170">
        <f t="shared" si="627"/>
        <v>1209</v>
      </c>
      <c r="AF248" s="170">
        <f t="shared" si="628"/>
        <v>1209</v>
      </c>
      <c r="AG248" s="170"/>
      <c r="AH248" s="170"/>
      <c r="AI248" s="170"/>
      <c r="AJ248" s="170">
        <f t="shared" si="632"/>
        <v>1209</v>
      </c>
      <c r="AK248" s="170">
        <f t="shared" si="629"/>
        <v>1209</v>
      </c>
      <c r="AL248" s="170">
        <f t="shared" si="630"/>
        <v>1209</v>
      </c>
      <c r="AM248" s="295"/>
      <c r="AN248" s="295"/>
      <c r="AO248" s="295"/>
    </row>
    <row r="249" spans="1:41" s="2" customFormat="1" ht="37.5" x14ac:dyDescent="0.25">
      <c r="A249" s="290">
        <v>911</v>
      </c>
      <c r="B249" s="290"/>
      <c r="C249" s="291">
        <v>39</v>
      </c>
      <c r="D249" s="194" t="s">
        <v>77</v>
      </c>
      <c r="E249" s="195" t="s">
        <v>174</v>
      </c>
      <c r="F249" s="169">
        <v>365</v>
      </c>
      <c r="G249" s="169">
        <v>365</v>
      </c>
      <c r="H249" s="169">
        <v>365</v>
      </c>
      <c r="I249" s="169"/>
      <c r="J249" s="169"/>
      <c r="K249" s="169"/>
      <c r="L249" s="170">
        <f t="shared" si="563"/>
        <v>365</v>
      </c>
      <c r="M249" s="170">
        <f t="shared" si="563"/>
        <v>365</v>
      </c>
      <c r="N249" s="170">
        <f t="shared" si="563"/>
        <v>365</v>
      </c>
      <c r="O249" s="170"/>
      <c r="P249" s="170"/>
      <c r="Q249" s="170"/>
      <c r="R249" s="170">
        <f t="shared" si="625"/>
        <v>365</v>
      </c>
      <c r="S249" s="170">
        <f t="shared" si="625"/>
        <v>365</v>
      </c>
      <c r="T249" s="170">
        <f t="shared" si="625"/>
        <v>365</v>
      </c>
      <c r="U249" s="170"/>
      <c r="V249" s="170"/>
      <c r="W249" s="170"/>
      <c r="X249" s="170">
        <f t="shared" si="626"/>
        <v>365</v>
      </c>
      <c r="Y249" s="170">
        <f t="shared" si="626"/>
        <v>365</v>
      </c>
      <c r="Z249" s="170">
        <f t="shared" si="626"/>
        <v>365</v>
      </c>
      <c r="AA249" s="170">
        <f>-346.256</f>
        <v>-346.25599999999997</v>
      </c>
      <c r="AB249" s="262"/>
      <c r="AC249" s="262"/>
      <c r="AD249" s="268">
        <f t="shared" si="631"/>
        <v>18.744000000000028</v>
      </c>
      <c r="AE249" s="170">
        <f t="shared" si="627"/>
        <v>365</v>
      </c>
      <c r="AF249" s="170">
        <f t="shared" si="628"/>
        <v>365</v>
      </c>
      <c r="AG249" s="170"/>
      <c r="AH249" s="266"/>
      <c r="AI249" s="266"/>
      <c r="AJ249" s="170">
        <f t="shared" si="632"/>
        <v>18.744000000000028</v>
      </c>
      <c r="AK249" s="170">
        <f t="shared" si="629"/>
        <v>365</v>
      </c>
      <c r="AL249" s="170">
        <f t="shared" si="630"/>
        <v>365</v>
      </c>
      <c r="AM249" s="295"/>
      <c r="AN249" s="295"/>
      <c r="AO249" s="295"/>
    </row>
    <row r="250" spans="1:41" s="2" customFormat="1" ht="37.5" x14ac:dyDescent="0.25">
      <c r="A250" s="290">
        <v>911</v>
      </c>
      <c r="B250" s="290"/>
      <c r="C250" s="291">
        <v>40</v>
      </c>
      <c r="D250" s="194" t="s">
        <v>78</v>
      </c>
      <c r="E250" s="195" t="s">
        <v>457</v>
      </c>
      <c r="F250" s="169">
        <v>0</v>
      </c>
      <c r="G250" s="169">
        <v>5</v>
      </c>
      <c r="H250" s="169">
        <v>0</v>
      </c>
      <c r="I250" s="169"/>
      <c r="J250" s="169"/>
      <c r="K250" s="169"/>
      <c r="L250" s="170">
        <f t="shared" si="563"/>
        <v>0</v>
      </c>
      <c r="M250" s="170">
        <f t="shared" si="563"/>
        <v>5</v>
      </c>
      <c r="N250" s="170">
        <f t="shared" si="563"/>
        <v>0</v>
      </c>
      <c r="O250" s="170"/>
      <c r="P250" s="170"/>
      <c r="Q250" s="170"/>
      <c r="R250" s="170">
        <f t="shared" si="625"/>
        <v>0</v>
      </c>
      <c r="S250" s="170">
        <f t="shared" si="625"/>
        <v>5</v>
      </c>
      <c r="T250" s="170">
        <f t="shared" si="625"/>
        <v>0</v>
      </c>
      <c r="U250" s="170"/>
      <c r="V250" s="170"/>
      <c r="W250" s="170"/>
      <c r="X250" s="170">
        <f t="shared" si="626"/>
        <v>0</v>
      </c>
      <c r="Y250" s="170">
        <f t="shared" si="626"/>
        <v>5</v>
      </c>
      <c r="Z250" s="170">
        <f t="shared" si="626"/>
        <v>0</v>
      </c>
      <c r="AA250" s="219"/>
      <c r="AB250" s="170"/>
      <c r="AC250" s="170"/>
      <c r="AD250" s="268">
        <f t="shared" si="631"/>
        <v>0</v>
      </c>
      <c r="AE250" s="170">
        <f t="shared" si="627"/>
        <v>5</v>
      </c>
      <c r="AF250" s="170">
        <f t="shared" si="628"/>
        <v>0</v>
      </c>
      <c r="AG250" s="170"/>
      <c r="AH250" s="170"/>
      <c r="AI250" s="170"/>
      <c r="AJ250" s="170">
        <f t="shared" si="632"/>
        <v>0</v>
      </c>
      <c r="AK250" s="170">
        <f t="shared" si="629"/>
        <v>5</v>
      </c>
      <c r="AL250" s="170">
        <f t="shared" si="630"/>
        <v>0</v>
      </c>
      <c r="AM250" s="295"/>
      <c r="AN250" s="295"/>
      <c r="AO250" s="295"/>
    </row>
    <row r="251" spans="1:41" s="25" customFormat="1" ht="56.25" hidden="1" x14ac:dyDescent="0.25">
      <c r="A251" s="297">
        <v>911</v>
      </c>
      <c r="B251" s="297"/>
      <c r="C251" s="298"/>
      <c r="D251" s="194"/>
      <c r="E251" s="309" t="s">
        <v>458</v>
      </c>
      <c r="F251" s="169">
        <v>2556.1</v>
      </c>
      <c r="G251" s="169">
        <v>0</v>
      </c>
      <c r="H251" s="169">
        <v>0</v>
      </c>
      <c r="I251" s="169">
        <v>-1446.1</v>
      </c>
      <c r="J251" s="169">
        <v>614</v>
      </c>
      <c r="K251" s="169">
        <v>1195.5999999999999</v>
      </c>
      <c r="L251" s="170">
        <f t="shared" si="563"/>
        <v>1110</v>
      </c>
      <c r="M251" s="170">
        <f t="shared" si="563"/>
        <v>614</v>
      </c>
      <c r="N251" s="170">
        <f t="shared" si="563"/>
        <v>1195.5999999999999</v>
      </c>
      <c r="O251" s="170">
        <v>-1110</v>
      </c>
      <c r="P251" s="170">
        <v>-614</v>
      </c>
      <c r="Q251" s="170">
        <v>-1195.5999999999999</v>
      </c>
      <c r="R251" s="170">
        <f t="shared" si="625"/>
        <v>0</v>
      </c>
      <c r="S251" s="170">
        <f t="shared" si="625"/>
        <v>0</v>
      </c>
      <c r="T251" s="170">
        <f t="shared" si="625"/>
        <v>0</v>
      </c>
      <c r="U251" s="170"/>
      <c r="V251" s="170"/>
      <c r="W251" s="170"/>
      <c r="X251" s="170">
        <f t="shared" si="626"/>
        <v>0</v>
      </c>
      <c r="Y251" s="170">
        <f t="shared" si="626"/>
        <v>0</v>
      </c>
      <c r="Z251" s="170">
        <f t="shared" si="626"/>
        <v>0</v>
      </c>
      <c r="AA251" s="219"/>
      <c r="AB251" s="170"/>
      <c r="AC251" s="170"/>
      <c r="AD251" s="268">
        <f t="shared" si="631"/>
        <v>0</v>
      </c>
      <c r="AE251" s="170">
        <f t="shared" si="627"/>
        <v>0</v>
      </c>
      <c r="AF251" s="170">
        <f t="shared" si="628"/>
        <v>0</v>
      </c>
      <c r="AG251" s="170"/>
      <c r="AH251" s="170"/>
      <c r="AI251" s="170"/>
      <c r="AJ251" s="169">
        <f t="shared" si="632"/>
        <v>0</v>
      </c>
      <c r="AK251" s="169">
        <f t="shared" si="629"/>
        <v>0</v>
      </c>
      <c r="AL251" s="169">
        <f t="shared" si="630"/>
        <v>0</v>
      </c>
      <c r="AM251" s="295"/>
      <c r="AN251" s="295"/>
      <c r="AO251" s="295"/>
    </row>
    <row r="252" spans="1:41" s="267" customFormat="1" ht="21" hidden="1" x14ac:dyDescent="0.25">
      <c r="A252" s="299">
        <v>911</v>
      </c>
      <c r="B252" s="299"/>
      <c r="C252" s="299">
        <v>28</v>
      </c>
      <c r="D252" s="194" t="s">
        <v>339</v>
      </c>
      <c r="E252" s="309" t="s">
        <v>459</v>
      </c>
      <c r="F252" s="169">
        <v>0</v>
      </c>
      <c r="G252" s="169">
        <v>20324.2</v>
      </c>
      <c r="H252" s="169">
        <v>0</v>
      </c>
      <c r="I252" s="169"/>
      <c r="J252" s="169"/>
      <c r="K252" s="169"/>
      <c r="L252" s="170">
        <f t="shared" si="563"/>
        <v>0</v>
      </c>
      <c r="M252" s="170">
        <f t="shared" si="563"/>
        <v>20324.2</v>
      </c>
      <c r="N252" s="170">
        <f t="shared" si="563"/>
        <v>0</v>
      </c>
      <c r="O252" s="170"/>
      <c r="P252" s="170">
        <v>-20324.2</v>
      </c>
      <c r="Q252" s="170"/>
      <c r="R252" s="170">
        <f t="shared" si="625"/>
        <v>0</v>
      </c>
      <c r="S252" s="170">
        <f t="shared" si="625"/>
        <v>0</v>
      </c>
      <c r="T252" s="170">
        <f t="shared" si="625"/>
        <v>0</v>
      </c>
      <c r="U252" s="170"/>
      <c r="V252" s="170"/>
      <c r="W252" s="170"/>
      <c r="X252" s="170">
        <f t="shared" si="626"/>
        <v>0</v>
      </c>
      <c r="Y252" s="170">
        <f t="shared" si="626"/>
        <v>0</v>
      </c>
      <c r="Z252" s="170">
        <f t="shared" si="626"/>
        <v>0</v>
      </c>
      <c r="AA252" s="219"/>
      <c r="AB252" s="170"/>
      <c r="AC252" s="170"/>
      <c r="AD252" s="268">
        <f t="shared" si="631"/>
        <v>0</v>
      </c>
      <c r="AE252" s="170">
        <f t="shared" si="627"/>
        <v>0</v>
      </c>
      <c r="AF252" s="170">
        <f t="shared" si="628"/>
        <v>0</v>
      </c>
      <c r="AG252" s="170"/>
      <c r="AH252" s="170"/>
      <c r="AI252" s="170"/>
      <c r="AJ252" s="169">
        <f t="shared" si="632"/>
        <v>0</v>
      </c>
      <c r="AK252" s="169">
        <f t="shared" si="629"/>
        <v>0</v>
      </c>
      <c r="AL252" s="169">
        <f t="shared" si="630"/>
        <v>0</v>
      </c>
      <c r="AM252" s="300"/>
      <c r="AN252" s="300"/>
      <c r="AO252" s="300"/>
    </row>
    <row r="253" spans="1:41" s="267" customFormat="1" ht="56.25" x14ac:dyDescent="0.25">
      <c r="A253" s="293">
        <v>911</v>
      </c>
      <c r="B253" s="293"/>
      <c r="C253" s="294">
        <v>94</v>
      </c>
      <c r="D253" s="194" t="s">
        <v>593</v>
      </c>
      <c r="E253" s="195" t="s">
        <v>594</v>
      </c>
      <c r="F253" s="169"/>
      <c r="G253" s="169"/>
      <c r="H253" s="169"/>
      <c r="I253" s="169"/>
      <c r="J253" s="169"/>
      <c r="K253" s="169"/>
      <c r="L253" s="170"/>
      <c r="M253" s="170"/>
      <c r="N253" s="170"/>
      <c r="O253" s="170"/>
      <c r="P253" s="170"/>
      <c r="Q253" s="170"/>
      <c r="R253" s="170"/>
      <c r="S253" s="170"/>
      <c r="T253" s="170"/>
      <c r="U253" s="170"/>
      <c r="V253" s="170"/>
      <c r="W253" s="170"/>
      <c r="X253" s="170"/>
      <c r="Y253" s="170"/>
      <c r="Z253" s="170"/>
      <c r="AA253" s="219"/>
      <c r="AB253" s="170"/>
      <c r="AC253" s="170"/>
      <c r="AD253" s="268"/>
      <c r="AE253" s="170"/>
      <c r="AF253" s="170"/>
      <c r="AG253" s="268">
        <v>150</v>
      </c>
      <c r="AH253" s="170"/>
      <c r="AI253" s="170"/>
      <c r="AJ253" s="170">
        <f t="shared" ref="AJ253" si="633">AD253+AG253</f>
        <v>150</v>
      </c>
      <c r="AK253" s="170">
        <f t="shared" ref="AK253" si="634">AE253+AH253</f>
        <v>0</v>
      </c>
      <c r="AL253" s="170">
        <f t="shared" ref="AL253" si="635">AF253+AI253</f>
        <v>0</v>
      </c>
      <c r="AM253" s="295"/>
      <c r="AN253" s="295"/>
      <c r="AO253" s="295"/>
    </row>
    <row r="254" spans="1:41" s="25" customFormat="1" ht="56.25" x14ac:dyDescent="0.25">
      <c r="A254" s="293">
        <v>913</v>
      </c>
      <c r="B254" s="293"/>
      <c r="C254" s="294">
        <v>44</v>
      </c>
      <c r="D254" s="194" t="s">
        <v>79</v>
      </c>
      <c r="E254" s="196" t="s">
        <v>460</v>
      </c>
      <c r="F254" s="169">
        <v>4133</v>
      </c>
      <c r="G254" s="169">
        <v>4133</v>
      </c>
      <c r="H254" s="169">
        <v>4133</v>
      </c>
      <c r="I254" s="169">
        <v>-60</v>
      </c>
      <c r="J254" s="169">
        <v>-60</v>
      </c>
      <c r="K254" s="169">
        <v>-60</v>
      </c>
      <c r="L254" s="170">
        <f t="shared" si="563"/>
        <v>4073</v>
      </c>
      <c r="M254" s="170">
        <f t="shared" si="563"/>
        <v>4073</v>
      </c>
      <c r="N254" s="170">
        <f t="shared" si="563"/>
        <v>4073</v>
      </c>
      <c r="O254" s="170"/>
      <c r="P254" s="170"/>
      <c r="Q254" s="170"/>
      <c r="R254" s="170">
        <f t="shared" si="625"/>
        <v>4073</v>
      </c>
      <c r="S254" s="170">
        <f t="shared" si="625"/>
        <v>4073</v>
      </c>
      <c r="T254" s="170">
        <f t="shared" si="625"/>
        <v>4073</v>
      </c>
      <c r="U254" s="170"/>
      <c r="V254" s="170"/>
      <c r="W254" s="170"/>
      <c r="X254" s="170">
        <f t="shared" si="626"/>
        <v>4073</v>
      </c>
      <c r="Y254" s="170">
        <f t="shared" si="626"/>
        <v>4073</v>
      </c>
      <c r="Z254" s="170">
        <f t="shared" si="626"/>
        <v>4073</v>
      </c>
      <c r="AA254" s="219"/>
      <c r="AB254" s="170"/>
      <c r="AC254" s="170"/>
      <c r="AD254" s="268">
        <f t="shared" si="631"/>
        <v>4073</v>
      </c>
      <c r="AE254" s="170">
        <f t="shared" si="627"/>
        <v>4073</v>
      </c>
      <c r="AF254" s="170">
        <f t="shared" si="628"/>
        <v>4073</v>
      </c>
      <c r="AG254" s="268"/>
      <c r="AH254" s="170"/>
      <c r="AI254" s="170"/>
      <c r="AJ254" s="170">
        <f t="shared" si="632"/>
        <v>4073</v>
      </c>
      <c r="AK254" s="170">
        <f t="shared" si="629"/>
        <v>4073</v>
      </c>
      <c r="AL254" s="170">
        <f t="shared" si="630"/>
        <v>4073</v>
      </c>
      <c r="AM254" s="295"/>
      <c r="AN254" s="295"/>
      <c r="AO254" s="295"/>
    </row>
    <row r="255" spans="1:41" s="314" customFormat="1" ht="21" hidden="1" x14ac:dyDescent="0.25">
      <c r="A255" s="310">
        <v>913</v>
      </c>
      <c r="B255" s="310"/>
      <c r="C255" s="311">
        <v>46</v>
      </c>
      <c r="D255" s="312"/>
      <c r="E255" s="95" t="s">
        <v>328</v>
      </c>
      <c r="F255" s="88">
        <v>4500</v>
      </c>
      <c r="G255" s="88">
        <v>0</v>
      </c>
      <c r="H255" s="88">
        <v>0</v>
      </c>
      <c r="I255" s="88"/>
      <c r="J255" s="88"/>
      <c r="K255" s="88"/>
      <c r="L255" s="88">
        <f t="shared" si="563"/>
        <v>4500</v>
      </c>
      <c r="M255" s="88">
        <f t="shared" si="563"/>
        <v>0</v>
      </c>
      <c r="N255" s="88">
        <f t="shared" si="563"/>
        <v>0</v>
      </c>
      <c r="O255" s="88">
        <v>-4500</v>
      </c>
      <c r="P255" s="88"/>
      <c r="Q255" s="88"/>
      <c r="R255" s="88">
        <f t="shared" si="625"/>
        <v>0</v>
      </c>
      <c r="S255" s="88">
        <f t="shared" si="625"/>
        <v>0</v>
      </c>
      <c r="T255" s="88">
        <f t="shared" si="625"/>
        <v>0</v>
      </c>
      <c r="U255" s="88"/>
      <c r="V255" s="88"/>
      <c r="W255" s="88"/>
      <c r="X255" s="88">
        <f t="shared" si="626"/>
        <v>0</v>
      </c>
      <c r="Y255" s="88">
        <f t="shared" si="626"/>
        <v>0</v>
      </c>
      <c r="Z255" s="88">
        <f t="shared" si="626"/>
        <v>0</v>
      </c>
      <c r="AA255" s="315"/>
      <c r="AB255" s="88"/>
      <c r="AC255" s="88"/>
      <c r="AD255" s="316">
        <f t="shared" si="631"/>
        <v>0</v>
      </c>
      <c r="AE255" s="88">
        <f t="shared" si="627"/>
        <v>0</v>
      </c>
      <c r="AF255" s="88">
        <f t="shared" si="628"/>
        <v>0</v>
      </c>
      <c r="AG255" s="316"/>
      <c r="AH255" s="88"/>
      <c r="AI255" s="88"/>
      <c r="AJ255" s="88">
        <f t="shared" si="632"/>
        <v>0</v>
      </c>
      <c r="AK255" s="88">
        <f t="shared" si="629"/>
        <v>0</v>
      </c>
      <c r="AL255" s="88">
        <f t="shared" si="630"/>
        <v>0</v>
      </c>
      <c r="AM255" s="313"/>
      <c r="AN255" s="313"/>
      <c r="AO255" s="313"/>
    </row>
    <row r="256" spans="1:41" s="314" customFormat="1" ht="37.5" x14ac:dyDescent="0.25">
      <c r="A256" s="310">
        <v>913</v>
      </c>
      <c r="B256" s="310"/>
      <c r="C256" s="311">
        <v>54</v>
      </c>
      <c r="D256" s="317" t="s">
        <v>595</v>
      </c>
      <c r="E256" s="195" t="s">
        <v>461</v>
      </c>
      <c r="F256" s="169">
        <v>200</v>
      </c>
      <c r="G256" s="169">
        <v>0</v>
      </c>
      <c r="H256" s="169">
        <v>0</v>
      </c>
      <c r="I256" s="169"/>
      <c r="J256" s="169"/>
      <c r="K256" s="169"/>
      <c r="L256" s="170">
        <f t="shared" si="563"/>
        <v>200</v>
      </c>
      <c r="M256" s="170">
        <f t="shared" si="563"/>
        <v>0</v>
      </c>
      <c r="N256" s="170">
        <f t="shared" si="563"/>
        <v>0</v>
      </c>
      <c r="O256" s="170"/>
      <c r="P256" s="170"/>
      <c r="Q256" s="170"/>
      <c r="R256" s="170">
        <f t="shared" si="625"/>
        <v>200</v>
      </c>
      <c r="S256" s="170">
        <f t="shared" si="625"/>
        <v>0</v>
      </c>
      <c r="T256" s="170">
        <f t="shared" si="625"/>
        <v>0</v>
      </c>
      <c r="U256" s="170"/>
      <c r="V256" s="170"/>
      <c r="W256" s="170"/>
      <c r="X256" s="170">
        <f t="shared" si="626"/>
        <v>200</v>
      </c>
      <c r="Y256" s="170">
        <f t="shared" si="626"/>
        <v>0</v>
      </c>
      <c r="Z256" s="170">
        <f t="shared" si="626"/>
        <v>0</v>
      </c>
      <c r="AA256" s="219"/>
      <c r="AB256" s="170"/>
      <c r="AC256" s="170"/>
      <c r="AD256" s="268">
        <f t="shared" si="631"/>
        <v>200</v>
      </c>
      <c r="AE256" s="170">
        <f t="shared" si="627"/>
        <v>0</v>
      </c>
      <c r="AF256" s="170">
        <f t="shared" si="628"/>
        <v>0</v>
      </c>
      <c r="AG256" s="268">
        <v>-200</v>
      </c>
      <c r="AH256" s="170"/>
      <c r="AI256" s="170"/>
      <c r="AJ256" s="170">
        <f t="shared" si="632"/>
        <v>0</v>
      </c>
      <c r="AK256" s="170">
        <f t="shared" si="629"/>
        <v>0</v>
      </c>
      <c r="AL256" s="170">
        <f t="shared" si="630"/>
        <v>0</v>
      </c>
      <c r="AM256" s="313"/>
      <c r="AN256" s="313"/>
      <c r="AO256" s="313"/>
    </row>
    <row r="257" spans="1:41" s="25" customFormat="1" ht="61.5" customHeight="1" x14ac:dyDescent="0.25">
      <c r="A257" s="290">
        <v>913</v>
      </c>
      <c r="B257" s="290"/>
      <c r="C257" s="291">
        <v>50</v>
      </c>
      <c r="D257" s="194" t="s">
        <v>596</v>
      </c>
      <c r="E257" s="195" t="s">
        <v>597</v>
      </c>
      <c r="F257" s="169"/>
      <c r="G257" s="169">
        <v>0</v>
      </c>
      <c r="H257" s="169">
        <v>0</v>
      </c>
      <c r="I257" s="169"/>
      <c r="J257" s="169"/>
      <c r="K257" s="169"/>
      <c r="L257" s="170">
        <f t="shared" si="563"/>
        <v>0</v>
      </c>
      <c r="M257" s="170">
        <f t="shared" si="563"/>
        <v>0</v>
      </c>
      <c r="N257" s="170">
        <f t="shared" si="563"/>
        <v>0</v>
      </c>
      <c r="O257" s="170"/>
      <c r="P257" s="170"/>
      <c r="Q257" s="170"/>
      <c r="R257" s="170">
        <f t="shared" si="625"/>
        <v>0</v>
      </c>
      <c r="S257" s="170">
        <f t="shared" si="625"/>
        <v>0</v>
      </c>
      <c r="T257" s="170">
        <f t="shared" si="625"/>
        <v>0</v>
      </c>
      <c r="U257" s="170"/>
      <c r="V257" s="170"/>
      <c r="W257" s="170"/>
      <c r="X257" s="170">
        <f t="shared" si="626"/>
        <v>0</v>
      </c>
      <c r="Y257" s="170">
        <f t="shared" si="626"/>
        <v>0</v>
      </c>
      <c r="Z257" s="170">
        <f t="shared" si="626"/>
        <v>0</v>
      </c>
      <c r="AA257" s="219"/>
      <c r="AB257" s="169"/>
      <c r="AC257" s="169"/>
      <c r="AD257" s="268">
        <f t="shared" si="631"/>
        <v>0</v>
      </c>
      <c r="AE257" s="170">
        <f t="shared" si="627"/>
        <v>0</v>
      </c>
      <c r="AF257" s="170">
        <f t="shared" si="628"/>
        <v>0</v>
      </c>
      <c r="AG257" s="268">
        <v>200</v>
      </c>
      <c r="AH257" s="170"/>
      <c r="AI257" s="170"/>
      <c r="AJ257" s="170">
        <f t="shared" si="632"/>
        <v>200</v>
      </c>
      <c r="AK257" s="170">
        <f t="shared" si="629"/>
        <v>0</v>
      </c>
      <c r="AL257" s="170">
        <f t="shared" si="630"/>
        <v>0</v>
      </c>
      <c r="AM257" s="295"/>
      <c r="AN257" s="295"/>
      <c r="AO257" s="295"/>
    </row>
    <row r="258" spans="1:41" s="25" customFormat="1" ht="56.25" x14ac:dyDescent="0.25">
      <c r="A258" s="290">
        <v>911</v>
      </c>
      <c r="B258" s="290"/>
      <c r="C258" s="291"/>
      <c r="D258" s="194" t="s">
        <v>261</v>
      </c>
      <c r="E258" s="195" t="s">
        <v>462</v>
      </c>
      <c r="F258" s="169"/>
      <c r="G258" s="169"/>
      <c r="H258" s="169"/>
      <c r="I258" s="169"/>
      <c r="J258" s="169"/>
      <c r="K258" s="169"/>
      <c r="L258" s="170">
        <f t="shared" si="563"/>
        <v>0</v>
      </c>
      <c r="M258" s="170">
        <f t="shared" si="563"/>
        <v>0</v>
      </c>
      <c r="N258" s="170">
        <f t="shared" si="563"/>
        <v>0</v>
      </c>
      <c r="O258" s="170">
        <v>1250</v>
      </c>
      <c r="P258" s="170"/>
      <c r="Q258" s="170"/>
      <c r="R258" s="170">
        <f t="shared" si="625"/>
        <v>1250</v>
      </c>
      <c r="S258" s="170">
        <f t="shared" si="625"/>
        <v>0</v>
      </c>
      <c r="T258" s="170">
        <f t="shared" si="625"/>
        <v>0</v>
      </c>
      <c r="U258" s="170"/>
      <c r="V258" s="170"/>
      <c r="W258" s="170"/>
      <c r="X258" s="170">
        <f t="shared" si="626"/>
        <v>1250</v>
      </c>
      <c r="Y258" s="170">
        <f t="shared" si="626"/>
        <v>0</v>
      </c>
      <c r="Z258" s="170">
        <f t="shared" si="626"/>
        <v>0</v>
      </c>
      <c r="AA258" s="219"/>
      <c r="AB258" s="170"/>
      <c r="AC258" s="170"/>
      <c r="AD258" s="268">
        <f t="shared" si="631"/>
        <v>1250</v>
      </c>
      <c r="AE258" s="170">
        <f t="shared" si="627"/>
        <v>0</v>
      </c>
      <c r="AF258" s="170">
        <f t="shared" si="628"/>
        <v>0</v>
      </c>
      <c r="AG258" s="170"/>
      <c r="AH258" s="170"/>
      <c r="AI258" s="170"/>
      <c r="AJ258" s="170">
        <f t="shared" si="632"/>
        <v>1250</v>
      </c>
      <c r="AK258" s="170">
        <f t="shared" si="629"/>
        <v>0</v>
      </c>
      <c r="AL258" s="170">
        <f t="shared" si="630"/>
        <v>0</v>
      </c>
      <c r="AM258" s="295"/>
      <c r="AN258" s="295"/>
      <c r="AO258" s="295"/>
    </row>
    <row r="259" spans="1:41" s="25" customFormat="1" ht="56.25" x14ac:dyDescent="0.25">
      <c r="A259" s="12">
        <v>911</v>
      </c>
      <c r="B259" s="72"/>
      <c r="C259" s="73">
        <v>16</v>
      </c>
      <c r="D259" s="210"/>
      <c r="E259" s="195" t="s">
        <v>462</v>
      </c>
      <c r="F259" s="169">
        <v>0</v>
      </c>
      <c r="G259" s="169">
        <v>0</v>
      </c>
      <c r="H259" s="169">
        <v>9300</v>
      </c>
      <c r="I259" s="169"/>
      <c r="J259" s="169"/>
      <c r="K259" s="169"/>
      <c r="L259" s="170">
        <f t="shared" si="563"/>
        <v>0</v>
      </c>
      <c r="M259" s="170">
        <f t="shared" si="563"/>
        <v>0</v>
      </c>
      <c r="N259" s="170">
        <f t="shared" si="563"/>
        <v>9300</v>
      </c>
      <c r="O259" s="170"/>
      <c r="P259" s="170">
        <v>162572.79999999999</v>
      </c>
      <c r="Q259" s="170"/>
      <c r="R259" s="170">
        <f t="shared" si="625"/>
        <v>0</v>
      </c>
      <c r="S259" s="170">
        <f t="shared" si="625"/>
        <v>162572.79999999999</v>
      </c>
      <c r="T259" s="170">
        <f t="shared" si="625"/>
        <v>9300</v>
      </c>
      <c r="U259" s="170"/>
      <c r="V259" s="170"/>
      <c r="W259" s="170"/>
      <c r="X259" s="170">
        <f t="shared" si="626"/>
        <v>0</v>
      </c>
      <c r="Y259" s="170">
        <f t="shared" si="626"/>
        <v>162572.79999999999</v>
      </c>
      <c r="Z259" s="170">
        <f t="shared" si="626"/>
        <v>9300</v>
      </c>
      <c r="AA259" s="219"/>
      <c r="AB259" s="170"/>
      <c r="AC259" s="170"/>
      <c r="AD259" s="268">
        <f t="shared" si="631"/>
        <v>0</v>
      </c>
      <c r="AE259" s="170">
        <f t="shared" si="627"/>
        <v>162572.79999999999</v>
      </c>
      <c r="AF259" s="170">
        <f t="shared" si="628"/>
        <v>9300</v>
      </c>
      <c r="AG259" s="170"/>
      <c r="AH259" s="170"/>
      <c r="AI259" s="170"/>
      <c r="AJ259" s="170">
        <f t="shared" si="632"/>
        <v>0</v>
      </c>
      <c r="AK259" s="170">
        <f t="shared" si="629"/>
        <v>162572.79999999999</v>
      </c>
      <c r="AL259" s="170">
        <f t="shared" si="630"/>
        <v>9300</v>
      </c>
      <c r="AM259" s="295"/>
      <c r="AN259" s="295"/>
      <c r="AO259" s="295"/>
    </row>
    <row r="260" spans="1:41" s="2" customFormat="1" ht="37.5" x14ac:dyDescent="0.25">
      <c r="A260" s="12"/>
      <c r="B260" s="72">
        <v>14</v>
      </c>
      <c r="C260" s="73"/>
      <c r="D260" s="14" t="s">
        <v>262</v>
      </c>
      <c r="E260" s="185" t="s">
        <v>387</v>
      </c>
      <c r="F260" s="183">
        <f>SUM(F261:F274)-F272-F273</f>
        <v>1478869.9</v>
      </c>
      <c r="G260" s="183">
        <f>SUM(G261:G274)-G272-G273</f>
        <v>1478500.3</v>
      </c>
      <c r="H260" s="183">
        <f>SUM(H261:H274)-H272-H273</f>
        <v>1476071.9000000001</v>
      </c>
      <c r="I260" s="183">
        <f t="shared" ref="I260:N260" si="636">SUM(I261:I274)-I272-I273</f>
        <v>103247.8</v>
      </c>
      <c r="J260" s="183">
        <f t="shared" si="636"/>
        <v>88651.099999999991</v>
      </c>
      <c r="K260" s="183">
        <f t="shared" si="636"/>
        <v>88291.7</v>
      </c>
      <c r="L260" s="184">
        <f t="shared" si="636"/>
        <v>1582117.7</v>
      </c>
      <c r="M260" s="184">
        <f t="shared" si="636"/>
        <v>1567151.4</v>
      </c>
      <c r="N260" s="184">
        <f t="shared" si="636"/>
        <v>1564363.5999999999</v>
      </c>
      <c r="O260" s="184">
        <f t="shared" ref="O260:T260" si="637">SUM(O261:O274)-O272-O273</f>
        <v>-9399.1999999999989</v>
      </c>
      <c r="P260" s="184">
        <f t="shared" si="637"/>
        <v>1002.5569599999999</v>
      </c>
      <c r="Q260" s="184">
        <f t="shared" si="637"/>
        <v>1002.5</v>
      </c>
      <c r="R260" s="184">
        <f t="shared" si="637"/>
        <v>1572718.4999999998</v>
      </c>
      <c r="S260" s="184">
        <f t="shared" si="637"/>
        <v>1568153.9569599996</v>
      </c>
      <c r="T260" s="184">
        <f t="shared" si="637"/>
        <v>1565366.0999999999</v>
      </c>
      <c r="U260" s="184">
        <f t="shared" ref="U260:Z260" si="638">SUM(U261:U274)-U272-U273</f>
        <v>0</v>
      </c>
      <c r="V260" s="184">
        <f t="shared" si="638"/>
        <v>0</v>
      </c>
      <c r="W260" s="184">
        <f t="shared" si="638"/>
        <v>0</v>
      </c>
      <c r="X260" s="184">
        <f t="shared" si="638"/>
        <v>1572718.4999999998</v>
      </c>
      <c r="Y260" s="184">
        <f t="shared" si="638"/>
        <v>1568153.9569599996</v>
      </c>
      <c r="Z260" s="184">
        <f t="shared" si="638"/>
        <v>1565366.0999999999</v>
      </c>
      <c r="AA260" s="184">
        <f t="shared" ref="AA260:AF260" si="639">SUM(AA261:AA274)-AA272-AA273</f>
        <v>8916.0920000000006</v>
      </c>
      <c r="AB260" s="184">
        <f t="shared" si="639"/>
        <v>9072.7000000000007</v>
      </c>
      <c r="AC260" s="184">
        <f t="shared" si="639"/>
        <v>9072.7000000000007</v>
      </c>
      <c r="AD260" s="184">
        <f t="shared" si="639"/>
        <v>1581634.5919999997</v>
      </c>
      <c r="AE260" s="184">
        <f t="shared" si="639"/>
        <v>1577226.6569599998</v>
      </c>
      <c r="AF260" s="184">
        <f t="shared" si="639"/>
        <v>1574438.8569999996</v>
      </c>
      <c r="AG260" s="184">
        <f>SUM(AG261:AG274)-AG272-AG273</f>
        <v>163827.54256999999</v>
      </c>
      <c r="AH260" s="184">
        <f t="shared" ref="AH260:AL260" si="640">SUM(AH261:AH274)-AH272-AH273</f>
        <v>5000</v>
      </c>
      <c r="AI260" s="184">
        <f t="shared" si="640"/>
        <v>0</v>
      </c>
      <c r="AJ260" s="184">
        <f t="shared" si="640"/>
        <v>1745462.1745699998</v>
      </c>
      <c r="AK260" s="184">
        <f t="shared" si="640"/>
        <v>1582226.6569599998</v>
      </c>
      <c r="AL260" s="184">
        <f t="shared" si="640"/>
        <v>1574438.8569999996</v>
      </c>
      <c r="AM260" s="295"/>
      <c r="AN260" s="295"/>
      <c r="AO260" s="295"/>
    </row>
    <row r="261" spans="1:41" s="2" customFormat="1" ht="75" x14ac:dyDescent="0.25">
      <c r="A261" s="12">
        <v>915</v>
      </c>
      <c r="B261" s="72"/>
      <c r="C261" s="73">
        <v>3</v>
      </c>
      <c r="D261" s="167" t="s">
        <v>263</v>
      </c>
      <c r="E261" s="181" t="s">
        <v>176</v>
      </c>
      <c r="F261" s="169">
        <v>216</v>
      </c>
      <c r="G261" s="169">
        <v>216</v>
      </c>
      <c r="H261" s="169">
        <v>216</v>
      </c>
      <c r="I261" s="169"/>
      <c r="J261" s="169"/>
      <c r="K261" s="169"/>
      <c r="L261" s="170">
        <f t="shared" si="563"/>
        <v>216</v>
      </c>
      <c r="M261" s="170">
        <f t="shared" si="563"/>
        <v>216</v>
      </c>
      <c r="N261" s="170">
        <f t="shared" si="563"/>
        <v>216</v>
      </c>
      <c r="O261" s="170"/>
      <c r="P261" s="170"/>
      <c r="Q261" s="170"/>
      <c r="R261" s="170">
        <f t="shared" ref="R261:T273" si="641">L261+O261</f>
        <v>216</v>
      </c>
      <c r="S261" s="170">
        <f t="shared" si="641"/>
        <v>216</v>
      </c>
      <c r="T261" s="170">
        <f t="shared" si="641"/>
        <v>216</v>
      </c>
      <c r="U261" s="170"/>
      <c r="V261" s="170"/>
      <c r="W261" s="170"/>
      <c r="X261" s="170">
        <f t="shared" ref="X261:Z273" si="642">R261+U261</f>
        <v>216</v>
      </c>
      <c r="Y261" s="170">
        <f t="shared" si="642"/>
        <v>216</v>
      </c>
      <c r="Z261" s="170">
        <f t="shared" si="642"/>
        <v>216</v>
      </c>
      <c r="AA261" s="219"/>
      <c r="AB261" s="170"/>
      <c r="AC261" s="170"/>
      <c r="AD261" s="268">
        <f t="shared" ref="AD261:AD273" si="643">X261+AA261</f>
        <v>216</v>
      </c>
      <c r="AE261" s="170">
        <f t="shared" ref="AE261:AE273" si="644">Y261+AB261</f>
        <v>216</v>
      </c>
      <c r="AF261" s="170">
        <f t="shared" ref="AF261:AF273" si="645">Z261+AC261</f>
        <v>216</v>
      </c>
      <c r="AG261" s="170"/>
      <c r="AH261" s="170"/>
      <c r="AI261" s="170"/>
      <c r="AJ261" s="170">
        <f t="shared" ref="AJ261:AJ273" si="646">AD261+AG261</f>
        <v>216</v>
      </c>
      <c r="AK261" s="170">
        <f t="shared" ref="AK261:AK273" si="647">AE261+AH261</f>
        <v>216</v>
      </c>
      <c r="AL261" s="170">
        <f t="shared" ref="AL261:AL273" si="648">AF261+AI261</f>
        <v>216</v>
      </c>
      <c r="AM261" s="295"/>
      <c r="AN261" s="295"/>
      <c r="AO261" s="295"/>
    </row>
    <row r="262" spans="1:41" s="2" customFormat="1" ht="56.25" x14ac:dyDescent="0.3">
      <c r="A262" s="12">
        <v>911</v>
      </c>
      <c r="B262" s="72"/>
      <c r="C262" s="73">
        <v>35</v>
      </c>
      <c r="D262" s="167" t="s">
        <v>264</v>
      </c>
      <c r="E262" s="188" t="s">
        <v>177</v>
      </c>
      <c r="F262" s="169">
        <v>35688</v>
      </c>
      <c r="G262" s="169">
        <v>35688</v>
      </c>
      <c r="H262" s="169">
        <v>35688</v>
      </c>
      <c r="I262" s="169"/>
      <c r="J262" s="169"/>
      <c r="K262" s="169"/>
      <c r="L262" s="170">
        <f t="shared" si="563"/>
        <v>35688</v>
      </c>
      <c r="M262" s="170">
        <f t="shared" si="563"/>
        <v>35688</v>
      </c>
      <c r="N262" s="170">
        <f t="shared" si="563"/>
        <v>35688</v>
      </c>
      <c r="O262" s="170"/>
      <c r="P262" s="170"/>
      <c r="Q262" s="170"/>
      <c r="R262" s="170">
        <f t="shared" si="641"/>
        <v>35688</v>
      </c>
      <c r="S262" s="170">
        <f t="shared" si="641"/>
        <v>35688</v>
      </c>
      <c r="T262" s="170">
        <f t="shared" si="641"/>
        <v>35688</v>
      </c>
      <c r="U262" s="170"/>
      <c r="V262" s="170"/>
      <c r="W262" s="170"/>
      <c r="X262" s="170">
        <f t="shared" si="642"/>
        <v>35688</v>
      </c>
      <c r="Y262" s="170">
        <f t="shared" si="642"/>
        <v>35688</v>
      </c>
      <c r="Z262" s="170">
        <f t="shared" si="642"/>
        <v>35688</v>
      </c>
      <c r="AA262" s="170">
        <f>6606-1000</f>
        <v>5606</v>
      </c>
      <c r="AB262" s="170">
        <v>6606</v>
      </c>
      <c r="AC262" s="170">
        <v>6606</v>
      </c>
      <c r="AD262" s="268">
        <f t="shared" si="643"/>
        <v>41294</v>
      </c>
      <c r="AE262" s="170">
        <f t="shared" si="644"/>
        <v>42294</v>
      </c>
      <c r="AF262" s="170">
        <f t="shared" si="645"/>
        <v>42294</v>
      </c>
      <c r="AG262" s="268">
        <v>-920</v>
      </c>
      <c r="AH262" s="170"/>
      <c r="AI262" s="170"/>
      <c r="AJ262" s="170">
        <f t="shared" si="646"/>
        <v>40374</v>
      </c>
      <c r="AK262" s="170">
        <f t="shared" si="647"/>
        <v>42294</v>
      </c>
      <c r="AL262" s="170">
        <f t="shared" si="648"/>
        <v>42294</v>
      </c>
      <c r="AM262" s="295"/>
      <c r="AN262" s="295"/>
      <c r="AO262" s="295"/>
    </row>
    <row r="263" spans="1:41" s="2" customFormat="1" ht="96.75" customHeight="1" x14ac:dyDescent="0.3">
      <c r="A263" s="12">
        <v>911</v>
      </c>
      <c r="B263" s="72"/>
      <c r="C263" s="73">
        <v>21</v>
      </c>
      <c r="D263" s="167" t="s">
        <v>265</v>
      </c>
      <c r="E263" s="188" t="s">
        <v>178</v>
      </c>
      <c r="F263" s="169">
        <v>2401.4</v>
      </c>
      <c r="G263" s="169">
        <v>2401.4</v>
      </c>
      <c r="H263" s="169">
        <v>2401.4</v>
      </c>
      <c r="I263" s="169"/>
      <c r="J263" s="169"/>
      <c r="K263" s="169"/>
      <c r="L263" s="170">
        <f t="shared" si="563"/>
        <v>2401.4</v>
      </c>
      <c r="M263" s="170">
        <f t="shared" si="563"/>
        <v>2401.4</v>
      </c>
      <c r="N263" s="170">
        <f t="shared" si="563"/>
        <v>2401.4</v>
      </c>
      <c r="O263" s="170"/>
      <c r="P263" s="170"/>
      <c r="Q263" s="170"/>
      <c r="R263" s="170">
        <f t="shared" si="641"/>
        <v>2401.4</v>
      </c>
      <c r="S263" s="170">
        <f t="shared" si="641"/>
        <v>2401.4</v>
      </c>
      <c r="T263" s="170">
        <f t="shared" si="641"/>
        <v>2401.4</v>
      </c>
      <c r="U263" s="170"/>
      <c r="V263" s="170"/>
      <c r="W263" s="170"/>
      <c r="X263" s="170">
        <f t="shared" si="642"/>
        <v>2401.4</v>
      </c>
      <c r="Y263" s="170">
        <f t="shared" si="642"/>
        <v>2401.4</v>
      </c>
      <c r="Z263" s="170">
        <f t="shared" si="642"/>
        <v>2401.4</v>
      </c>
      <c r="AA263" s="170">
        <v>-500</v>
      </c>
      <c r="AB263" s="170"/>
      <c r="AC263" s="170"/>
      <c r="AD263" s="268">
        <f t="shared" si="643"/>
        <v>1901.4</v>
      </c>
      <c r="AE263" s="170">
        <f t="shared" si="644"/>
        <v>2401.4</v>
      </c>
      <c r="AF263" s="170">
        <f>Z263+AC263+0.01</f>
        <v>2401.4100000000003</v>
      </c>
      <c r="AG263" s="268">
        <v>-100</v>
      </c>
      <c r="AH263" s="170"/>
      <c r="AI263" s="170"/>
      <c r="AJ263" s="170">
        <f t="shared" si="646"/>
        <v>1801.4</v>
      </c>
      <c r="AK263" s="170">
        <f t="shared" si="647"/>
        <v>2401.4</v>
      </c>
      <c r="AL263" s="170">
        <f>AF263+AI263</f>
        <v>2401.4100000000003</v>
      </c>
      <c r="AM263" s="295"/>
      <c r="AN263" s="295"/>
      <c r="AO263" s="295"/>
    </row>
    <row r="264" spans="1:41" s="2" customFormat="1" ht="80.25" customHeight="1" x14ac:dyDescent="0.3">
      <c r="A264" s="12">
        <v>900</v>
      </c>
      <c r="B264" s="72"/>
      <c r="C264" s="73">
        <v>29</v>
      </c>
      <c r="D264" s="167" t="s">
        <v>266</v>
      </c>
      <c r="E264" s="188" t="s">
        <v>267</v>
      </c>
      <c r="F264" s="169">
        <v>5506.9</v>
      </c>
      <c r="G264" s="169">
        <v>5506.9</v>
      </c>
      <c r="H264" s="169">
        <v>5506.9</v>
      </c>
      <c r="I264" s="169">
        <v>8633.2000000000007</v>
      </c>
      <c r="J264" s="169"/>
      <c r="K264" s="169"/>
      <c r="L264" s="170">
        <f t="shared" si="563"/>
        <v>14140.1</v>
      </c>
      <c r="M264" s="170">
        <f t="shared" si="563"/>
        <v>5506.9</v>
      </c>
      <c r="N264" s="170">
        <f t="shared" si="563"/>
        <v>5506.9</v>
      </c>
      <c r="O264" s="170">
        <v>6634.4</v>
      </c>
      <c r="P264" s="170">
        <v>15267.6</v>
      </c>
      <c r="Q264" s="170">
        <v>15267.6</v>
      </c>
      <c r="R264" s="170">
        <f t="shared" si="641"/>
        <v>20774.5</v>
      </c>
      <c r="S264" s="170">
        <f t="shared" si="641"/>
        <v>20774.5</v>
      </c>
      <c r="T264" s="170">
        <f t="shared" si="641"/>
        <v>20774.5</v>
      </c>
      <c r="U264" s="170"/>
      <c r="V264" s="170"/>
      <c r="W264" s="170"/>
      <c r="X264" s="170">
        <f t="shared" si="642"/>
        <v>20774.5</v>
      </c>
      <c r="Y264" s="170">
        <f t="shared" si="642"/>
        <v>20774.5</v>
      </c>
      <c r="Z264" s="170">
        <f t="shared" si="642"/>
        <v>20774.5</v>
      </c>
      <c r="AA264" s="219"/>
      <c r="AB264" s="170"/>
      <c r="AC264" s="170"/>
      <c r="AD264" s="170">
        <f t="shared" si="643"/>
        <v>20774.5</v>
      </c>
      <c r="AE264" s="170">
        <f t="shared" si="644"/>
        <v>20774.5</v>
      </c>
      <c r="AF264" s="286">
        <v>20774.546999999999</v>
      </c>
      <c r="AG264" s="268"/>
      <c r="AH264" s="170"/>
      <c r="AI264" s="170"/>
      <c r="AJ264" s="170">
        <v>20774.54</v>
      </c>
      <c r="AK264" s="170">
        <f t="shared" si="647"/>
        <v>20774.5</v>
      </c>
      <c r="AL264" s="170">
        <v>20774.546999999999</v>
      </c>
      <c r="AM264" s="295">
        <v>20774.556960000002</v>
      </c>
      <c r="AN264" s="295"/>
      <c r="AO264" s="295"/>
    </row>
    <row r="265" spans="1:41" s="2" customFormat="1" ht="75.75" customHeight="1" x14ac:dyDescent="0.3">
      <c r="A265" s="12">
        <v>900</v>
      </c>
      <c r="B265" s="72"/>
      <c r="C265" s="73">
        <v>42</v>
      </c>
      <c r="D265" s="167" t="s">
        <v>268</v>
      </c>
      <c r="E265" s="188" t="s">
        <v>210</v>
      </c>
      <c r="F265" s="169">
        <v>140</v>
      </c>
      <c r="G265" s="169">
        <v>5.8</v>
      </c>
      <c r="H265" s="169">
        <v>5.0999999999999996</v>
      </c>
      <c r="I265" s="169"/>
      <c r="J265" s="169"/>
      <c r="K265" s="169"/>
      <c r="L265" s="170">
        <f t="shared" si="563"/>
        <v>140</v>
      </c>
      <c r="M265" s="170">
        <f t="shared" si="563"/>
        <v>5.8</v>
      </c>
      <c r="N265" s="170">
        <f t="shared" si="563"/>
        <v>5.0999999999999996</v>
      </c>
      <c r="O265" s="170">
        <v>1.7</v>
      </c>
      <c r="P265" s="170"/>
      <c r="Q265" s="170"/>
      <c r="R265" s="170">
        <f t="shared" si="641"/>
        <v>141.69999999999999</v>
      </c>
      <c r="S265" s="170">
        <f t="shared" si="641"/>
        <v>5.8</v>
      </c>
      <c r="T265" s="170">
        <f t="shared" si="641"/>
        <v>5.0999999999999996</v>
      </c>
      <c r="U265" s="170"/>
      <c r="V265" s="170"/>
      <c r="W265" s="170"/>
      <c r="X265" s="170">
        <f t="shared" si="642"/>
        <v>141.69999999999999</v>
      </c>
      <c r="Y265" s="170">
        <f t="shared" si="642"/>
        <v>5.8</v>
      </c>
      <c r="Z265" s="170">
        <f t="shared" si="642"/>
        <v>5.0999999999999996</v>
      </c>
      <c r="AA265" s="219"/>
      <c r="AB265" s="170"/>
      <c r="AC265" s="170"/>
      <c r="AD265" s="268">
        <f t="shared" si="643"/>
        <v>141.69999999999999</v>
      </c>
      <c r="AE265" s="170">
        <f t="shared" si="644"/>
        <v>5.8</v>
      </c>
      <c r="AF265" s="170">
        <f t="shared" si="645"/>
        <v>5.0999999999999996</v>
      </c>
      <c r="AG265" s="268">
        <v>11</v>
      </c>
      <c r="AH265" s="170"/>
      <c r="AI265" s="170"/>
      <c r="AJ265" s="170">
        <f t="shared" si="646"/>
        <v>152.69999999999999</v>
      </c>
      <c r="AK265" s="170">
        <f t="shared" si="647"/>
        <v>5.8</v>
      </c>
      <c r="AL265" s="170">
        <f t="shared" si="648"/>
        <v>5.0999999999999996</v>
      </c>
      <c r="AM265" s="295"/>
      <c r="AN265" s="295"/>
      <c r="AO265" s="295"/>
    </row>
    <row r="266" spans="1:41" s="2" customFormat="1" ht="140.25" customHeight="1" x14ac:dyDescent="0.3">
      <c r="A266" s="12">
        <v>900</v>
      </c>
      <c r="B266" s="72"/>
      <c r="C266" s="73">
        <v>14</v>
      </c>
      <c r="D266" s="167" t="s">
        <v>409</v>
      </c>
      <c r="E266" s="188" t="s">
        <v>463</v>
      </c>
      <c r="F266" s="169">
        <v>1650</v>
      </c>
      <c r="G266" s="169">
        <v>0</v>
      </c>
      <c r="H266" s="169">
        <v>0</v>
      </c>
      <c r="I266" s="169"/>
      <c r="J266" s="169"/>
      <c r="K266" s="169"/>
      <c r="L266" s="170">
        <f t="shared" si="563"/>
        <v>1650</v>
      </c>
      <c r="M266" s="170">
        <f t="shared" si="563"/>
        <v>0</v>
      </c>
      <c r="N266" s="170">
        <f t="shared" si="563"/>
        <v>0</v>
      </c>
      <c r="O266" s="170"/>
      <c r="P266" s="170"/>
      <c r="Q266" s="170"/>
      <c r="R266" s="170">
        <f t="shared" si="641"/>
        <v>1650</v>
      </c>
      <c r="S266" s="170">
        <f t="shared" si="641"/>
        <v>0</v>
      </c>
      <c r="T266" s="170">
        <f t="shared" si="641"/>
        <v>0</v>
      </c>
      <c r="U266" s="170"/>
      <c r="V266" s="170"/>
      <c r="W266" s="170"/>
      <c r="X266" s="170">
        <f t="shared" si="642"/>
        <v>1650</v>
      </c>
      <c r="Y266" s="170">
        <f t="shared" si="642"/>
        <v>0</v>
      </c>
      <c r="Z266" s="170">
        <f t="shared" si="642"/>
        <v>0</v>
      </c>
      <c r="AA266" s="170">
        <v>1350</v>
      </c>
      <c r="AB266" s="170"/>
      <c r="AC266" s="170"/>
      <c r="AD266" s="268">
        <f t="shared" si="643"/>
        <v>3000</v>
      </c>
      <c r="AE266" s="170">
        <f t="shared" si="644"/>
        <v>0</v>
      </c>
      <c r="AF266" s="170">
        <f t="shared" si="645"/>
        <v>0</v>
      </c>
      <c r="AG266" s="170"/>
      <c r="AH266" s="170"/>
      <c r="AI266" s="170"/>
      <c r="AJ266" s="170">
        <f t="shared" si="646"/>
        <v>3000</v>
      </c>
      <c r="AK266" s="170">
        <f t="shared" si="647"/>
        <v>0</v>
      </c>
      <c r="AL266" s="170">
        <f t="shared" si="648"/>
        <v>0</v>
      </c>
      <c r="AM266" s="295"/>
      <c r="AN266" s="295"/>
      <c r="AO266" s="295"/>
    </row>
    <row r="267" spans="1:41" s="2" customFormat="1" ht="83.25" customHeight="1" x14ac:dyDescent="0.3">
      <c r="A267" s="12">
        <v>900</v>
      </c>
      <c r="B267" s="72"/>
      <c r="C267" s="73">
        <v>15</v>
      </c>
      <c r="D267" s="167" t="s">
        <v>269</v>
      </c>
      <c r="E267" s="188" t="s">
        <v>215</v>
      </c>
      <c r="F267" s="169">
        <v>3415.3</v>
      </c>
      <c r="G267" s="169">
        <v>2841.2</v>
      </c>
      <c r="H267" s="169">
        <v>1012.9</v>
      </c>
      <c r="I267" s="169"/>
      <c r="J267" s="169"/>
      <c r="K267" s="169"/>
      <c r="L267" s="170">
        <f t="shared" si="563"/>
        <v>3415.3</v>
      </c>
      <c r="M267" s="170">
        <f t="shared" si="563"/>
        <v>2841.2</v>
      </c>
      <c r="N267" s="170">
        <f t="shared" si="563"/>
        <v>1012.9</v>
      </c>
      <c r="O267" s="170">
        <v>-1017.4</v>
      </c>
      <c r="P267" s="170"/>
      <c r="Q267" s="170"/>
      <c r="R267" s="170">
        <f t="shared" si="641"/>
        <v>2397.9</v>
      </c>
      <c r="S267" s="170">
        <f t="shared" si="641"/>
        <v>2841.2</v>
      </c>
      <c r="T267" s="170">
        <f t="shared" si="641"/>
        <v>1012.9</v>
      </c>
      <c r="U267" s="170"/>
      <c r="V267" s="170"/>
      <c r="W267" s="170"/>
      <c r="X267" s="170">
        <f t="shared" si="642"/>
        <v>2397.9</v>
      </c>
      <c r="Y267" s="170">
        <f t="shared" si="642"/>
        <v>2841.2</v>
      </c>
      <c r="Z267" s="170">
        <f t="shared" si="642"/>
        <v>1012.9</v>
      </c>
      <c r="AA267" s="170"/>
      <c r="AB267" s="170"/>
      <c r="AC267" s="170"/>
      <c r="AD267" s="268">
        <f t="shared" si="643"/>
        <v>2397.9</v>
      </c>
      <c r="AE267" s="170">
        <f t="shared" si="644"/>
        <v>2841.2</v>
      </c>
      <c r="AF267" s="170">
        <f t="shared" si="645"/>
        <v>1012.9</v>
      </c>
      <c r="AG267" s="170"/>
      <c r="AH267" s="170"/>
      <c r="AI267" s="170"/>
      <c r="AJ267" s="170">
        <f t="shared" si="646"/>
        <v>2397.9</v>
      </c>
      <c r="AK267" s="170">
        <f t="shared" si="647"/>
        <v>2841.2</v>
      </c>
      <c r="AL267" s="170">
        <f t="shared" si="648"/>
        <v>1012.9</v>
      </c>
      <c r="AM267" s="295"/>
      <c r="AN267" s="295"/>
      <c r="AO267" s="295"/>
    </row>
    <row r="268" spans="1:41" s="25" customFormat="1" ht="112.5" x14ac:dyDescent="0.25">
      <c r="A268" s="12">
        <v>900</v>
      </c>
      <c r="B268" s="72"/>
      <c r="C268" s="73">
        <v>16</v>
      </c>
      <c r="D268" s="167" t="s">
        <v>270</v>
      </c>
      <c r="E268" s="197" t="s">
        <v>214</v>
      </c>
      <c r="F268" s="169">
        <v>1256.8</v>
      </c>
      <c r="G268" s="169">
        <v>3992.9</v>
      </c>
      <c r="H268" s="169">
        <v>3193.5</v>
      </c>
      <c r="I268" s="169">
        <v>3967.4</v>
      </c>
      <c r="J268" s="169">
        <v>-696.1</v>
      </c>
      <c r="K268" s="169">
        <v>-1055.5</v>
      </c>
      <c r="L268" s="170">
        <f t="shared" si="563"/>
        <v>5224.2</v>
      </c>
      <c r="M268" s="170">
        <f t="shared" si="563"/>
        <v>3296.8</v>
      </c>
      <c r="N268" s="170">
        <f t="shared" si="563"/>
        <v>2138</v>
      </c>
      <c r="O268" s="170">
        <v>1685.4</v>
      </c>
      <c r="P268" s="170"/>
      <c r="Q268" s="170"/>
      <c r="R268" s="170">
        <f t="shared" si="641"/>
        <v>6909.6</v>
      </c>
      <c r="S268" s="170">
        <f t="shared" si="641"/>
        <v>3296.8</v>
      </c>
      <c r="T268" s="170">
        <f t="shared" si="641"/>
        <v>2138</v>
      </c>
      <c r="U268" s="170"/>
      <c r="V268" s="170"/>
      <c r="W268" s="170"/>
      <c r="X268" s="170">
        <f t="shared" si="642"/>
        <v>6909.6</v>
      </c>
      <c r="Y268" s="170">
        <f t="shared" si="642"/>
        <v>3296.8</v>
      </c>
      <c r="Z268" s="170">
        <f t="shared" si="642"/>
        <v>2138</v>
      </c>
      <c r="AA268" s="170">
        <v>-1072.008</v>
      </c>
      <c r="AB268" s="170"/>
      <c r="AC268" s="170"/>
      <c r="AD268" s="268">
        <f t="shared" si="643"/>
        <v>5837.5920000000006</v>
      </c>
      <c r="AE268" s="170">
        <f t="shared" si="644"/>
        <v>3296.8</v>
      </c>
      <c r="AF268" s="170">
        <f t="shared" si="645"/>
        <v>2138</v>
      </c>
      <c r="AG268" s="170"/>
      <c r="AH268" s="170"/>
      <c r="AI268" s="170"/>
      <c r="AJ268" s="170">
        <f t="shared" si="646"/>
        <v>5837.5920000000006</v>
      </c>
      <c r="AK268" s="170">
        <f t="shared" si="647"/>
        <v>3296.8</v>
      </c>
      <c r="AL268" s="170">
        <f t="shared" si="648"/>
        <v>2138</v>
      </c>
      <c r="AM268" s="295"/>
      <c r="AN268" s="295"/>
      <c r="AO268" s="295"/>
    </row>
    <row r="269" spans="1:41" s="25" customFormat="1" ht="56.25" hidden="1" x14ac:dyDescent="0.25">
      <c r="A269" s="12">
        <v>911</v>
      </c>
      <c r="B269" s="72"/>
      <c r="C269" s="73"/>
      <c r="D269" s="198" t="s">
        <v>271</v>
      </c>
      <c r="E269" s="199" t="s">
        <v>179</v>
      </c>
      <c r="F269" s="169"/>
      <c r="G269" s="169"/>
      <c r="H269" s="169"/>
      <c r="I269" s="169"/>
      <c r="J269" s="169"/>
      <c r="K269" s="169"/>
      <c r="L269" s="200">
        <f t="shared" si="563"/>
        <v>0</v>
      </c>
      <c r="M269" s="200">
        <f t="shared" si="563"/>
        <v>0</v>
      </c>
      <c r="N269" s="200">
        <f t="shared" si="563"/>
        <v>0</v>
      </c>
      <c r="O269" s="200"/>
      <c r="P269" s="200"/>
      <c r="Q269" s="200"/>
      <c r="R269" s="200">
        <f t="shared" si="641"/>
        <v>0</v>
      </c>
      <c r="S269" s="200">
        <f t="shared" si="641"/>
        <v>0</v>
      </c>
      <c r="T269" s="200">
        <f t="shared" si="641"/>
        <v>0</v>
      </c>
      <c r="U269" s="200"/>
      <c r="V269" s="200"/>
      <c r="W269" s="200"/>
      <c r="X269" s="170">
        <f t="shared" si="642"/>
        <v>0</v>
      </c>
      <c r="Y269" s="170">
        <f t="shared" si="642"/>
        <v>0</v>
      </c>
      <c r="Z269" s="170">
        <f t="shared" si="642"/>
        <v>0</v>
      </c>
      <c r="AA269" s="219"/>
      <c r="AB269" s="170"/>
      <c r="AC269" s="170"/>
      <c r="AD269" s="268">
        <f t="shared" si="643"/>
        <v>0</v>
      </c>
      <c r="AE269" s="170">
        <f t="shared" si="644"/>
        <v>0</v>
      </c>
      <c r="AF269" s="170">
        <f t="shared" si="645"/>
        <v>0</v>
      </c>
      <c r="AG269" s="170"/>
      <c r="AH269" s="170"/>
      <c r="AI269" s="170"/>
      <c r="AJ269" s="170">
        <f t="shared" si="646"/>
        <v>0</v>
      </c>
      <c r="AK269" s="170">
        <f t="shared" si="647"/>
        <v>0</v>
      </c>
      <c r="AL269" s="170">
        <f t="shared" si="648"/>
        <v>0</v>
      </c>
      <c r="AM269" s="295"/>
      <c r="AN269" s="295"/>
      <c r="AO269" s="295"/>
    </row>
    <row r="270" spans="1:41" s="2" customFormat="1" ht="37.5" hidden="1" x14ac:dyDescent="0.25">
      <c r="A270" s="12">
        <v>900</v>
      </c>
      <c r="B270" s="72"/>
      <c r="C270" s="73"/>
      <c r="D270" s="198" t="s">
        <v>324</v>
      </c>
      <c r="E270" s="201" t="s">
        <v>325</v>
      </c>
      <c r="F270" s="169"/>
      <c r="G270" s="169"/>
      <c r="H270" s="169"/>
      <c r="I270" s="169"/>
      <c r="J270" s="169"/>
      <c r="K270" s="169"/>
      <c r="L270" s="200">
        <f t="shared" si="563"/>
        <v>0</v>
      </c>
      <c r="M270" s="200">
        <f t="shared" si="563"/>
        <v>0</v>
      </c>
      <c r="N270" s="200">
        <f t="shared" si="563"/>
        <v>0</v>
      </c>
      <c r="O270" s="200"/>
      <c r="P270" s="200"/>
      <c r="Q270" s="200"/>
      <c r="R270" s="200">
        <f t="shared" si="641"/>
        <v>0</v>
      </c>
      <c r="S270" s="200">
        <f t="shared" si="641"/>
        <v>0</v>
      </c>
      <c r="T270" s="200">
        <f t="shared" si="641"/>
        <v>0</v>
      </c>
      <c r="U270" s="200"/>
      <c r="V270" s="200"/>
      <c r="W270" s="200"/>
      <c r="X270" s="170">
        <f t="shared" si="642"/>
        <v>0</v>
      </c>
      <c r="Y270" s="170">
        <f t="shared" si="642"/>
        <v>0</v>
      </c>
      <c r="Z270" s="170">
        <f t="shared" si="642"/>
        <v>0</v>
      </c>
      <c r="AA270" s="219"/>
      <c r="AB270" s="170"/>
      <c r="AC270" s="170"/>
      <c r="AD270" s="268">
        <f t="shared" si="643"/>
        <v>0</v>
      </c>
      <c r="AE270" s="170">
        <f t="shared" si="644"/>
        <v>0</v>
      </c>
      <c r="AF270" s="170">
        <f t="shared" si="645"/>
        <v>0</v>
      </c>
      <c r="AG270" s="170"/>
      <c r="AH270" s="170"/>
      <c r="AI270" s="170"/>
      <c r="AJ270" s="170">
        <f t="shared" si="646"/>
        <v>0</v>
      </c>
      <c r="AK270" s="170">
        <f t="shared" si="647"/>
        <v>0</v>
      </c>
      <c r="AL270" s="170">
        <f t="shared" si="648"/>
        <v>0</v>
      </c>
      <c r="AM270" s="295"/>
      <c r="AN270" s="295"/>
      <c r="AO270" s="295"/>
    </row>
    <row r="271" spans="1:41" s="22" customFormat="1" ht="37.5" hidden="1" x14ac:dyDescent="0.3">
      <c r="A271" s="12">
        <v>900</v>
      </c>
      <c r="B271" s="72"/>
      <c r="C271" s="73"/>
      <c r="D271" s="198" t="s">
        <v>331</v>
      </c>
      <c r="E271" s="202" t="s">
        <v>332</v>
      </c>
      <c r="F271" s="169"/>
      <c r="G271" s="169"/>
      <c r="H271" s="169"/>
      <c r="I271" s="169"/>
      <c r="J271" s="169"/>
      <c r="K271" s="169"/>
      <c r="L271" s="200">
        <f t="shared" si="563"/>
        <v>0</v>
      </c>
      <c r="M271" s="200">
        <f t="shared" si="563"/>
        <v>0</v>
      </c>
      <c r="N271" s="200">
        <f t="shared" si="563"/>
        <v>0</v>
      </c>
      <c r="O271" s="200"/>
      <c r="P271" s="200"/>
      <c r="Q271" s="200"/>
      <c r="R271" s="200">
        <f t="shared" si="641"/>
        <v>0</v>
      </c>
      <c r="S271" s="200">
        <f t="shared" si="641"/>
        <v>0</v>
      </c>
      <c r="T271" s="200">
        <f t="shared" si="641"/>
        <v>0</v>
      </c>
      <c r="U271" s="200"/>
      <c r="V271" s="200"/>
      <c r="W271" s="200"/>
      <c r="X271" s="170">
        <f t="shared" si="642"/>
        <v>0</v>
      </c>
      <c r="Y271" s="170">
        <f t="shared" si="642"/>
        <v>0</v>
      </c>
      <c r="Z271" s="170">
        <f t="shared" si="642"/>
        <v>0</v>
      </c>
      <c r="AA271" s="219"/>
      <c r="AB271" s="170"/>
      <c r="AC271" s="170"/>
      <c r="AD271" s="268">
        <f t="shared" si="643"/>
        <v>0</v>
      </c>
      <c r="AE271" s="170">
        <f t="shared" si="644"/>
        <v>0</v>
      </c>
      <c r="AF271" s="170">
        <f t="shared" si="645"/>
        <v>0</v>
      </c>
      <c r="AG271" s="170"/>
      <c r="AH271" s="170"/>
      <c r="AI271" s="170"/>
      <c r="AJ271" s="170">
        <f t="shared" si="646"/>
        <v>0</v>
      </c>
      <c r="AK271" s="170">
        <f t="shared" si="647"/>
        <v>0</v>
      </c>
      <c r="AL271" s="170">
        <f t="shared" si="648"/>
        <v>0</v>
      </c>
      <c r="AM271" s="295"/>
      <c r="AN271" s="295"/>
      <c r="AO271" s="295"/>
    </row>
    <row r="272" spans="1:41" s="22" customFormat="1" ht="187.5" hidden="1" x14ac:dyDescent="0.3">
      <c r="A272" s="12">
        <v>915</v>
      </c>
      <c r="B272" s="72"/>
      <c r="C272" s="73"/>
      <c r="D272" s="203" t="s">
        <v>379</v>
      </c>
      <c r="E272" s="204" t="s">
        <v>380</v>
      </c>
      <c r="F272" s="169"/>
      <c r="G272" s="169"/>
      <c r="H272" s="169"/>
      <c r="I272" s="169"/>
      <c r="J272" s="169"/>
      <c r="K272" s="169"/>
      <c r="L272" s="170">
        <f t="shared" si="563"/>
        <v>0</v>
      </c>
      <c r="M272" s="170">
        <f t="shared" si="563"/>
        <v>0</v>
      </c>
      <c r="N272" s="170">
        <f t="shared" si="563"/>
        <v>0</v>
      </c>
      <c r="O272" s="170"/>
      <c r="P272" s="170"/>
      <c r="Q272" s="170"/>
      <c r="R272" s="170">
        <f t="shared" si="641"/>
        <v>0</v>
      </c>
      <c r="S272" s="170">
        <f t="shared" si="641"/>
        <v>0</v>
      </c>
      <c r="T272" s="170">
        <f t="shared" si="641"/>
        <v>0</v>
      </c>
      <c r="U272" s="170"/>
      <c r="V272" s="170"/>
      <c r="W272" s="170"/>
      <c r="X272" s="170">
        <f t="shared" si="642"/>
        <v>0</v>
      </c>
      <c r="Y272" s="170">
        <f t="shared" si="642"/>
        <v>0</v>
      </c>
      <c r="Z272" s="170">
        <f t="shared" si="642"/>
        <v>0</v>
      </c>
      <c r="AA272" s="219"/>
      <c r="AB272" s="170"/>
      <c r="AC272" s="170"/>
      <c r="AD272" s="268">
        <f t="shared" si="643"/>
        <v>0</v>
      </c>
      <c r="AE272" s="170">
        <f t="shared" si="644"/>
        <v>0</v>
      </c>
      <c r="AF272" s="170">
        <f t="shared" si="645"/>
        <v>0</v>
      </c>
      <c r="AG272" s="170"/>
      <c r="AH272" s="170"/>
      <c r="AI272" s="170"/>
      <c r="AJ272" s="170">
        <f t="shared" si="646"/>
        <v>0</v>
      </c>
      <c r="AK272" s="170">
        <f t="shared" si="647"/>
        <v>0</v>
      </c>
      <c r="AL272" s="170">
        <f t="shared" si="648"/>
        <v>0</v>
      </c>
      <c r="AM272" s="295"/>
      <c r="AN272" s="295"/>
      <c r="AO272" s="295"/>
    </row>
    <row r="273" spans="1:41" s="22" customFormat="1" ht="225" hidden="1" x14ac:dyDescent="0.3">
      <c r="A273" s="12">
        <v>915</v>
      </c>
      <c r="B273" s="72"/>
      <c r="C273" s="73"/>
      <c r="D273" s="203" t="s">
        <v>381</v>
      </c>
      <c r="E273" s="204" t="s">
        <v>382</v>
      </c>
      <c r="F273" s="169"/>
      <c r="G273" s="169"/>
      <c r="H273" s="169"/>
      <c r="I273" s="169"/>
      <c r="J273" s="169"/>
      <c r="K273" s="169"/>
      <c r="L273" s="170">
        <f t="shared" si="563"/>
        <v>0</v>
      </c>
      <c r="M273" s="170">
        <f t="shared" si="563"/>
        <v>0</v>
      </c>
      <c r="N273" s="170">
        <f t="shared" si="563"/>
        <v>0</v>
      </c>
      <c r="O273" s="170"/>
      <c r="P273" s="170"/>
      <c r="Q273" s="170"/>
      <c r="R273" s="170">
        <f t="shared" si="641"/>
        <v>0</v>
      </c>
      <c r="S273" s="170">
        <f t="shared" si="641"/>
        <v>0</v>
      </c>
      <c r="T273" s="170">
        <f t="shared" si="641"/>
        <v>0</v>
      </c>
      <c r="U273" s="170"/>
      <c r="V273" s="170"/>
      <c r="W273" s="170"/>
      <c r="X273" s="170">
        <f t="shared" si="642"/>
        <v>0</v>
      </c>
      <c r="Y273" s="170">
        <f t="shared" si="642"/>
        <v>0</v>
      </c>
      <c r="Z273" s="170">
        <f t="shared" si="642"/>
        <v>0</v>
      </c>
      <c r="AA273" s="219"/>
      <c r="AB273" s="170"/>
      <c r="AC273" s="170"/>
      <c r="AD273" s="268">
        <f t="shared" si="643"/>
        <v>0</v>
      </c>
      <c r="AE273" s="170">
        <f t="shared" si="644"/>
        <v>0</v>
      </c>
      <c r="AF273" s="170">
        <f t="shared" si="645"/>
        <v>0</v>
      </c>
      <c r="AG273" s="170"/>
      <c r="AH273" s="170"/>
      <c r="AI273" s="170"/>
      <c r="AJ273" s="170">
        <f t="shared" si="646"/>
        <v>0</v>
      </c>
      <c r="AK273" s="170">
        <f t="shared" si="647"/>
        <v>0</v>
      </c>
      <c r="AL273" s="170">
        <f t="shared" si="648"/>
        <v>0</v>
      </c>
      <c r="AM273" s="295"/>
      <c r="AN273" s="295"/>
      <c r="AO273" s="295"/>
    </row>
    <row r="274" spans="1:41" s="2" customFormat="1" ht="56.25" x14ac:dyDescent="0.3">
      <c r="A274" s="121"/>
      <c r="B274" s="122"/>
      <c r="C274" s="123"/>
      <c r="D274" s="167" t="s">
        <v>272</v>
      </c>
      <c r="E274" s="205" t="s">
        <v>388</v>
      </c>
      <c r="F274" s="183">
        <f>SUM(F275:F306)</f>
        <v>1428595.5</v>
      </c>
      <c r="G274" s="183">
        <f>SUM(G275:G306)</f>
        <v>1427848.1</v>
      </c>
      <c r="H274" s="183">
        <f>SUM(H275:H306)</f>
        <v>1428048.1</v>
      </c>
      <c r="I274" s="183">
        <f t="shared" ref="I274:Z274" si="649">SUM(I275:I306)</f>
        <v>90647.2</v>
      </c>
      <c r="J274" s="183">
        <f t="shared" si="649"/>
        <v>89347.199999999997</v>
      </c>
      <c r="K274" s="183">
        <f t="shared" si="649"/>
        <v>89347.199999999997</v>
      </c>
      <c r="L274" s="184">
        <f t="shared" si="649"/>
        <v>1519242.7</v>
      </c>
      <c r="M274" s="184">
        <f t="shared" si="649"/>
        <v>1517195.2999999998</v>
      </c>
      <c r="N274" s="184">
        <f t="shared" si="649"/>
        <v>1517395.2999999998</v>
      </c>
      <c r="O274" s="184">
        <f t="shared" si="649"/>
        <v>-16703.3</v>
      </c>
      <c r="P274" s="184">
        <f t="shared" si="649"/>
        <v>-14265.04304</v>
      </c>
      <c r="Q274" s="184">
        <f t="shared" si="649"/>
        <v>-14265.1</v>
      </c>
      <c r="R274" s="184">
        <f t="shared" si="649"/>
        <v>1502539.3999999997</v>
      </c>
      <c r="S274" s="184">
        <f t="shared" si="649"/>
        <v>1502930.2569599997</v>
      </c>
      <c r="T274" s="184">
        <f t="shared" si="649"/>
        <v>1503130.2</v>
      </c>
      <c r="U274" s="184">
        <f t="shared" si="649"/>
        <v>0</v>
      </c>
      <c r="V274" s="184">
        <f t="shared" si="649"/>
        <v>0</v>
      </c>
      <c r="W274" s="184">
        <f t="shared" si="649"/>
        <v>0</v>
      </c>
      <c r="X274" s="184">
        <f t="shared" si="649"/>
        <v>1502539.3999999997</v>
      </c>
      <c r="Y274" s="184">
        <f t="shared" si="649"/>
        <v>1502930.2569599997</v>
      </c>
      <c r="Z274" s="184">
        <f t="shared" si="649"/>
        <v>1503130.2</v>
      </c>
      <c r="AA274" s="184">
        <f t="shared" ref="AA274:AF274" si="650">SUM(AA275:AA306)</f>
        <v>3532.1</v>
      </c>
      <c r="AB274" s="184">
        <f t="shared" si="650"/>
        <v>2466.6999999999998</v>
      </c>
      <c r="AC274" s="184">
        <f t="shared" si="650"/>
        <v>2466.6999999999998</v>
      </c>
      <c r="AD274" s="184">
        <f t="shared" si="650"/>
        <v>1506071.4999999998</v>
      </c>
      <c r="AE274" s="184">
        <f t="shared" si="650"/>
        <v>1505396.9569599999</v>
      </c>
      <c r="AF274" s="184">
        <f t="shared" si="650"/>
        <v>1505596.8999999997</v>
      </c>
      <c r="AG274" s="184">
        <f t="shared" ref="AG274:AL274" si="651">SUM(AG275:AG306)</f>
        <v>164836.54256999999</v>
      </c>
      <c r="AH274" s="184">
        <f t="shared" si="651"/>
        <v>5000</v>
      </c>
      <c r="AI274" s="184">
        <f t="shared" si="651"/>
        <v>0</v>
      </c>
      <c r="AJ274" s="184">
        <f t="shared" si="651"/>
        <v>1670908.0425699998</v>
      </c>
      <c r="AK274" s="184">
        <f t="shared" si="651"/>
        <v>1510396.9569599999</v>
      </c>
      <c r="AL274" s="184">
        <f t="shared" si="651"/>
        <v>1505596.8999999997</v>
      </c>
      <c r="AM274" s="295"/>
      <c r="AN274" s="295"/>
      <c r="AO274" s="295"/>
    </row>
    <row r="275" spans="1:41" s="2" customFormat="1" ht="37.5" x14ac:dyDescent="0.3">
      <c r="A275" s="12">
        <v>900</v>
      </c>
      <c r="B275" s="72"/>
      <c r="C275" s="73">
        <v>27</v>
      </c>
      <c r="D275" s="194" t="s">
        <v>80</v>
      </c>
      <c r="E275" s="188" t="s">
        <v>180</v>
      </c>
      <c r="F275" s="169">
        <v>486.2</v>
      </c>
      <c r="G275" s="169">
        <v>486.2</v>
      </c>
      <c r="H275" s="169">
        <v>486.2</v>
      </c>
      <c r="I275" s="169">
        <v>39.299999999999997</v>
      </c>
      <c r="J275" s="169">
        <v>39.299999999999997</v>
      </c>
      <c r="K275" s="169">
        <v>39.299999999999997</v>
      </c>
      <c r="L275" s="170">
        <f t="shared" si="563"/>
        <v>525.5</v>
      </c>
      <c r="M275" s="170">
        <f t="shared" si="563"/>
        <v>525.5</v>
      </c>
      <c r="N275" s="170">
        <f t="shared" si="563"/>
        <v>525.5</v>
      </c>
      <c r="O275" s="170"/>
      <c r="P275" s="170"/>
      <c r="Q275" s="170"/>
      <c r="R275" s="170">
        <f t="shared" ref="R275:T306" si="652">L275+O275</f>
        <v>525.5</v>
      </c>
      <c r="S275" s="170">
        <f t="shared" si="652"/>
        <v>525.5</v>
      </c>
      <c r="T275" s="170">
        <f t="shared" si="652"/>
        <v>525.5</v>
      </c>
      <c r="U275" s="170"/>
      <c r="V275" s="170"/>
      <c r="W275" s="170"/>
      <c r="X275" s="170">
        <f t="shared" ref="X275:Z306" si="653">R275+U275</f>
        <v>525.5</v>
      </c>
      <c r="Y275" s="170">
        <f t="shared" si="653"/>
        <v>525.5</v>
      </c>
      <c r="Z275" s="170">
        <f t="shared" si="653"/>
        <v>525.5</v>
      </c>
      <c r="AA275" s="219"/>
      <c r="AB275" s="170"/>
      <c r="AC275" s="170"/>
      <c r="AD275" s="268">
        <f t="shared" ref="AD275:AD306" si="654">X275+AA275</f>
        <v>525.5</v>
      </c>
      <c r="AE275" s="170">
        <f t="shared" ref="AE275:AE306" si="655">Y275+AB275</f>
        <v>525.5</v>
      </c>
      <c r="AF275" s="170">
        <f t="shared" ref="AF275:AF306" si="656">Z275+AC275</f>
        <v>525.5</v>
      </c>
      <c r="AG275" s="219">
        <v>28.956700000000001</v>
      </c>
      <c r="AH275" s="170"/>
      <c r="AI275" s="170"/>
      <c r="AJ275" s="170">
        <f t="shared" ref="AJ275:AJ306" si="657">AD275+AG275</f>
        <v>554.45669999999996</v>
      </c>
      <c r="AK275" s="170">
        <f t="shared" ref="AK275:AK306" si="658">AE275+AH275</f>
        <v>525.5</v>
      </c>
      <c r="AL275" s="170">
        <f t="shared" ref="AL275:AL306" si="659">AF275+AI275</f>
        <v>525.5</v>
      </c>
      <c r="AM275" s="295"/>
      <c r="AN275" s="295"/>
      <c r="AO275" s="295"/>
    </row>
    <row r="276" spans="1:41" s="2" customFormat="1" ht="56.25" x14ac:dyDescent="0.25">
      <c r="A276" s="12">
        <v>911</v>
      </c>
      <c r="B276" s="72"/>
      <c r="C276" s="73">
        <v>30</v>
      </c>
      <c r="D276" s="194" t="s">
        <v>81</v>
      </c>
      <c r="E276" s="206" t="s">
        <v>211</v>
      </c>
      <c r="F276" s="169">
        <v>1600</v>
      </c>
      <c r="G276" s="169">
        <v>1600</v>
      </c>
      <c r="H276" s="169">
        <v>1600</v>
      </c>
      <c r="I276" s="169"/>
      <c r="J276" s="169"/>
      <c r="K276" s="169"/>
      <c r="L276" s="170">
        <f t="shared" si="563"/>
        <v>1600</v>
      </c>
      <c r="M276" s="170">
        <f t="shared" si="563"/>
        <v>1600</v>
      </c>
      <c r="N276" s="170">
        <f t="shared" si="563"/>
        <v>1600</v>
      </c>
      <c r="O276" s="170"/>
      <c r="P276" s="170"/>
      <c r="Q276" s="170"/>
      <c r="R276" s="170">
        <f t="shared" si="652"/>
        <v>1600</v>
      </c>
      <c r="S276" s="170">
        <f t="shared" si="652"/>
        <v>1600</v>
      </c>
      <c r="T276" s="170">
        <f t="shared" si="652"/>
        <v>1600</v>
      </c>
      <c r="U276" s="170"/>
      <c r="V276" s="170"/>
      <c r="W276" s="170"/>
      <c r="X276" s="170">
        <f t="shared" si="653"/>
        <v>1600</v>
      </c>
      <c r="Y276" s="170">
        <f t="shared" si="653"/>
        <v>1600</v>
      </c>
      <c r="Z276" s="170">
        <f t="shared" si="653"/>
        <v>1600</v>
      </c>
      <c r="AA276" s="219"/>
      <c r="AB276" s="170"/>
      <c r="AC276" s="170"/>
      <c r="AD276" s="268">
        <f t="shared" si="654"/>
        <v>1600</v>
      </c>
      <c r="AE276" s="170">
        <f t="shared" si="655"/>
        <v>1600</v>
      </c>
      <c r="AF276" s="170">
        <f t="shared" si="656"/>
        <v>1600</v>
      </c>
      <c r="AG276" s="219"/>
      <c r="AH276" s="170"/>
      <c r="AI276" s="170"/>
      <c r="AJ276" s="170">
        <f t="shared" si="657"/>
        <v>1600</v>
      </c>
      <c r="AK276" s="170">
        <f t="shared" si="658"/>
        <v>1600</v>
      </c>
      <c r="AL276" s="170">
        <f t="shared" si="659"/>
        <v>1600</v>
      </c>
      <c r="AM276" s="295"/>
      <c r="AN276" s="295"/>
      <c r="AO276" s="295"/>
    </row>
    <row r="277" spans="1:41" s="2" customFormat="1" ht="56.25" x14ac:dyDescent="0.25">
      <c r="A277" s="12">
        <v>900</v>
      </c>
      <c r="B277" s="72"/>
      <c r="C277" s="73">
        <v>18</v>
      </c>
      <c r="D277" s="194" t="s">
        <v>223</v>
      </c>
      <c r="E277" s="206" t="s">
        <v>598</v>
      </c>
      <c r="F277" s="169"/>
      <c r="G277" s="169"/>
      <c r="H277" s="169"/>
      <c r="I277" s="169"/>
      <c r="J277" s="169"/>
      <c r="K277" s="169"/>
      <c r="L277" s="170"/>
      <c r="M277" s="170"/>
      <c r="N277" s="170"/>
      <c r="O277" s="170"/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  <c r="AA277" s="219"/>
      <c r="AB277" s="170"/>
      <c r="AC277" s="170"/>
      <c r="AD277" s="268"/>
      <c r="AE277" s="170"/>
      <c r="AF277" s="170"/>
      <c r="AG277" s="219"/>
      <c r="AH277" s="170">
        <v>5000</v>
      </c>
      <c r="AI277" s="170"/>
      <c r="AJ277" s="170">
        <f t="shared" ref="AJ277" si="660">AD277+AG277</f>
        <v>0</v>
      </c>
      <c r="AK277" s="170">
        <f t="shared" ref="AK277" si="661">AE277+AH277</f>
        <v>5000</v>
      </c>
      <c r="AL277" s="170">
        <f t="shared" ref="AL277" si="662">AF277+AI277</f>
        <v>0</v>
      </c>
      <c r="AM277" s="295"/>
      <c r="AN277" s="295"/>
      <c r="AO277" s="295"/>
    </row>
    <row r="278" spans="1:41" s="2" customFormat="1" ht="56.25" x14ac:dyDescent="0.3">
      <c r="A278" s="12">
        <v>900</v>
      </c>
      <c r="B278" s="72"/>
      <c r="C278" s="73">
        <v>45</v>
      </c>
      <c r="D278" s="194" t="s">
        <v>95</v>
      </c>
      <c r="E278" s="188" t="s">
        <v>189</v>
      </c>
      <c r="F278" s="169">
        <v>40</v>
      </c>
      <c r="G278" s="169">
        <v>40</v>
      </c>
      <c r="H278" s="169">
        <v>40</v>
      </c>
      <c r="I278" s="169"/>
      <c r="J278" s="169"/>
      <c r="K278" s="169"/>
      <c r="L278" s="170">
        <f t="shared" si="563"/>
        <v>40</v>
      </c>
      <c r="M278" s="170">
        <f t="shared" si="563"/>
        <v>40</v>
      </c>
      <c r="N278" s="170">
        <f t="shared" si="563"/>
        <v>40</v>
      </c>
      <c r="O278" s="170"/>
      <c r="P278" s="170"/>
      <c r="Q278" s="170"/>
      <c r="R278" s="170">
        <f t="shared" si="652"/>
        <v>40</v>
      </c>
      <c r="S278" s="170">
        <f t="shared" si="652"/>
        <v>40</v>
      </c>
      <c r="T278" s="170">
        <f t="shared" si="652"/>
        <v>40</v>
      </c>
      <c r="U278" s="170"/>
      <c r="V278" s="170"/>
      <c r="W278" s="170"/>
      <c r="X278" s="170">
        <f t="shared" si="653"/>
        <v>40</v>
      </c>
      <c r="Y278" s="170">
        <f t="shared" si="653"/>
        <v>40</v>
      </c>
      <c r="Z278" s="170">
        <f t="shared" si="653"/>
        <v>40</v>
      </c>
      <c r="AA278" s="219"/>
      <c r="AB278" s="170"/>
      <c r="AC278" s="170"/>
      <c r="AD278" s="268">
        <f t="shared" si="654"/>
        <v>40</v>
      </c>
      <c r="AE278" s="170">
        <f t="shared" si="655"/>
        <v>40</v>
      </c>
      <c r="AF278" s="170">
        <f t="shared" si="656"/>
        <v>40</v>
      </c>
      <c r="AG278" s="219"/>
      <c r="AH278" s="170"/>
      <c r="AI278" s="170"/>
      <c r="AJ278" s="170">
        <f t="shared" si="657"/>
        <v>40</v>
      </c>
      <c r="AK278" s="170">
        <f t="shared" si="658"/>
        <v>40</v>
      </c>
      <c r="AL278" s="170">
        <f t="shared" si="659"/>
        <v>40</v>
      </c>
      <c r="AM278" s="295"/>
      <c r="AN278" s="295"/>
      <c r="AO278" s="295"/>
    </row>
    <row r="279" spans="1:41" s="2" customFormat="1" ht="37.5" hidden="1" x14ac:dyDescent="0.3">
      <c r="A279" s="12">
        <v>900</v>
      </c>
      <c r="B279" s="72"/>
      <c r="C279" s="73">
        <v>17</v>
      </c>
      <c r="D279" s="194" t="s">
        <v>223</v>
      </c>
      <c r="E279" s="207" t="s">
        <v>212</v>
      </c>
      <c r="F279" s="169"/>
      <c r="G279" s="169"/>
      <c r="H279" s="169"/>
      <c r="I279" s="169"/>
      <c r="J279" s="169"/>
      <c r="K279" s="169"/>
      <c r="L279" s="200">
        <f t="shared" si="563"/>
        <v>0</v>
      </c>
      <c r="M279" s="200">
        <f t="shared" si="563"/>
        <v>0</v>
      </c>
      <c r="N279" s="200">
        <f t="shared" si="563"/>
        <v>0</v>
      </c>
      <c r="O279" s="200"/>
      <c r="P279" s="200"/>
      <c r="Q279" s="200"/>
      <c r="R279" s="200">
        <f t="shared" si="652"/>
        <v>0</v>
      </c>
      <c r="S279" s="170">
        <f t="shared" si="652"/>
        <v>0</v>
      </c>
      <c r="T279" s="200">
        <f t="shared" si="652"/>
        <v>0</v>
      </c>
      <c r="U279" s="200"/>
      <c r="V279" s="200"/>
      <c r="W279" s="200"/>
      <c r="X279" s="170">
        <f t="shared" si="653"/>
        <v>0</v>
      </c>
      <c r="Y279" s="170">
        <f t="shared" si="653"/>
        <v>0</v>
      </c>
      <c r="Z279" s="170">
        <f t="shared" si="653"/>
        <v>0</v>
      </c>
      <c r="AA279" s="219"/>
      <c r="AB279" s="170"/>
      <c r="AC279" s="170"/>
      <c r="AD279" s="268">
        <f t="shared" si="654"/>
        <v>0</v>
      </c>
      <c r="AE279" s="170">
        <f t="shared" si="655"/>
        <v>0</v>
      </c>
      <c r="AF279" s="170">
        <f t="shared" si="656"/>
        <v>0</v>
      </c>
      <c r="AG279" s="219"/>
      <c r="AH279" s="170"/>
      <c r="AI279" s="170"/>
      <c r="AJ279" s="170">
        <f t="shared" si="657"/>
        <v>0</v>
      </c>
      <c r="AK279" s="170">
        <f t="shared" si="658"/>
        <v>0</v>
      </c>
      <c r="AL279" s="170">
        <f t="shared" si="659"/>
        <v>0</v>
      </c>
      <c r="AM279" s="295"/>
      <c r="AN279" s="295"/>
      <c r="AO279" s="295"/>
    </row>
    <row r="280" spans="1:41" s="2" customFormat="1" ht="21" x14ac:dyDescent="0.3">
      <c r="A280" s="12">
        <v>900</v>
      </c>
      <c r="B280" s="72"/>
      <c r="C280" s="73">
        <v>46</v>
      </c>
      <c r="D280" s="194" t="s">
        <v>98</v>
      </c>
      <c r="E280" s="188" t="s">
        <v>192</v>
      </c>
      <c r="F280" s="169">
        <v>115</v>
      </c>
      <c r="G280" s="169">
        <v>115</v>
      </c>
      <c r="H280" s="169">
        <v>115</v>
      </c>
      <c r="I280" s="169"/>
      <c r="J280" s="169"/>
      <c r="K280" s="169"/>
      <c r="L280" s="170">
        <f t="shared" si="563"/>
        <v>115</v>
      </c>
      <c r="M280" s="170">
        <f t="shared" si="563"/>
        <v>115</v>
      </c>
      <c r="N280" s="170">
        <f t="shared" si="563"/>
        <v>115</v>
      </c>
      <c r="O280" s="170"/>
      <c r="P280" s="170"/>
      <c r="Q280" s="170"/>
      <c r="R280" s="170">
        <f t="shared" si="652"/>
        <v>115</v>
      </c>
      <c r="S280" s="170">
        <f t="shared" si="652"/>
        <v>115</v>
      </c>
      <c r="T280" s="170">
        <f t="shared" si="652"/>
        <v>115</v>
      </c>
      <c r="U280" s="170"/>
      <c r="V280" s="170"/>
      <c r="W280" s="170"/>
      <c r="X280" s="170">
        <f t="shared" si="653"/>
        <v>115</v>
      </c>
      <c r="Y280" s="170">
        <f t="shared" si="653"/>
        <v>115</v>
      </c>
      <c r="Z280" s="170">
        <f t="shared" si="653"/>
        <v>115</v>
      </c>
      <c r="AA280" s="219"/>
      <c r="AB280" s="170"/>
      <c r="AC280" s="170"/>
      <c r="AD280" s="268">
        <f t="shared" si="654"/>
        <v>115</v>
      </c>
      <c r="AE280" s="170">
        <f t="shared" si="655"/>
        <v>115</v>
      </c>
      <c r="AF280" s="170">
        <f t="shared" si="656"/>
        <v>115</v>
      </c>
      <c r="AG280" s="219"/>
      <c r="AH280" s="170"/>
      <c r="AI280" s="170"/>
      <c r="AJ280" s="170">
        <f t="shared" si="657"/>
        <v>115</v>
      </c>
      <c r="AK280" s="170">
        <f t="shared" si="658"/>
        <v>115</v>
      </c>
      <c r="AL280" s="170">
        <f t="shared" si="659"/>
        <v>115</v>
      </c>
      <c r="AM280" s="295"/>
      <c r="AN280" s="295"/>
      <c r="AO280" s="295"/>
    </row>
    <row r="281" spans="1:41" s="2" customFormat="1" ht="63.75" customHeight="1" x14ac:dyDescent="0.3">
      <c r="A281" s="12">
        <v>900</v>
      </c>
      <c r="B281" s="72"/>
      <c r="C281" s="73">
        <v>37</v>
      </c>
      <c r="D281" s="194" t="s">
        <v>99</v>
      </c>
      <c r="E281" s="188" t="s">
        <v>559</v>
      </c>
      <c r="F281" s="169">
        <v>20774.5</v>
      </c>
      <c r="G281" s="169">
        <v>20774.5</v>
      </c>
      <c r="H281" s="169">
        <v>20774.5</v>
      </c>
      <c r="I281" s="169"/>
      <c r="J281" s="169"/>
      <c r="K281" s="169"/>
      <c r="L281" s="170">
        <f t="shared" ref="L281:N328" si="663">F281+I281</f>
        <v>20774.5</v>
      </c>
      <c r="M281" s="170">
        <f>G281+J281</f>
        <v>20774.5</v>
      </c>
      <c r="N281" s="170">
        <f t="shared" si="663"/>
        <v>20774.5</v>
      </c>
      <c r="O281" s="170">
        <f>-6634.4+0.05696-0.05696</f>
        <v>-6634.4</v>
      </c>
      <c r="P281" s="170">
        <f>-15267.6+0.05696</f>
        <v>-15267.54304</v>
      </c>
      <c r="Q281" s="170">
        <f>-15267.6+0.05696-0.05696</f>
        <v>-15267.6</v>
      </c>
      <c r="R281" s="170">
        <f t="shared" si="652"/>
        <v>14140.1</v>
      </c>
      <c r="S281" s="170">
        <f t="shared" si="652"/>
        <v>5506.9569599999995</v>
      </c>
      <c r="T281" s="170">
        <f t="shared" si="652"/>
        <v>5506.9</v>
      </c>
      <c r="U281" s="170"/>
      <c r="V281" s="170"/>
      <c r="W281" s="170"/>
      <c r="X281" s="170">
        <f t="shared" si="653"/>
        <v>14140.1</v>
      </c>
      <c r="Y281" s="170">
        <f t="shared" si="653"/>
        <v>5506.9569599999995</v>
      </c>
      <c r="Z281" s="170">
        <f t="shared" si="653"/>
        <v>5506.9</v>
      </c>
      <c r="AA281" s="219"/>
      <c r="AB281" s="170"/>
      <c r="AC281" s="170"/>
      <c r="AD281" s="268">
        <f t="shared" si="654"/>
        <v>14140.1</v>
      </c>
      <c r="AE281" s="170">
        <f t="shared" si="655"/>
        <v>5506.9569599999995</v>
      </c>
      <c r="AF281" s="268">
        <f t="shared" si="656"/>
        <v>5506.9</v>
      </c>
      <c r="AG281" s="219">
        <v>2721.9158699999998</v>
      </c>
      <c r="AH281" s="170"/>
      <c r="AI281" s="170"/>
      <c r="AJ281" s="170">
        <f t="shared" si="657"/>
        <v>16862.015869999999</v>
      </c>
      <c r="AK281" s="170">
        <f t="shared" si="658"/>
        <v>5506.9569599999995</v>
      </c>
      <c r="AL281" s="170">
        <f t="shared" si="659"/>
        <v>5506.9</v>
      </c>
      <c r="AM281" s="295"/>
      <c r="AN281" s="295"/>
      <c r="AO281" s="295"/>
    </row>
    <row r="282" spans="1:41" s="2" customFormat="1" ht="75" x14ac:dyDescent="0.25">
      <c r="A282" s="12">
        <v>911</v>
      </c>
      <c r="B282" s="72"/>
      <c r="C282" s="73">
        <v>20</v>
      </c>
      <c r="D282" s="194" t="s">
        <v>83</v>
      </c>
      <c r="E282" s="181" t="s">
        <v>558</v>
      </c>
      <c r="F282" s="169">
        <v>264513.8</v>
      </c>
      <c r="G282" s="169">
        <v>264513.8</v>
      </c>
      <c r="H282" s="169">
        <v>264513.8</v>
      </c>
      <c r="I282" s="169">
        <v>22629.599999999999</v>
      </c>
      <c r="J282" s="169">
        <v>22629.599999999999</v>
      </c>
      <c r="K282" s="169">
        <v>22629.599999999999</v>
      </c>
      <c r="L282" s="170">
        <f t="shared" si="663"/>
        <v>287143.39999999997</v>
      </c>
      <c r="M282" s="170">
        <f t="shared" si="663"/>
        <v>287143.39999999997</v>
      </c>
      <c r="N282" s="170">
        <f t="shared" si="663"/>
        <v>287143.39999999997</v>
      </c>
      <c r="O282" s="170">
        <v>-11036.7</v>
      </c>
      <c r="P282" s="170"/>
      <c r="Q282" s="170"/>
      <c r="R282" s="170">
        <f t="shared" si="652"/>
        <v>276106.69999999995</v>
      </c>
      <c r="S282" s="170">
        <f t="shared" si="652"/>
        <v>287143.39999999997</v>
      </c>
      <c r="T282" s="170">
        <f t="shared" si="652"/>
        <v>287143.39999999997</v>
      </c>
      <c r="U282" s="170"/>
      <c r="V282" s="170"/>
      <c r="W282" s="170"/>
      <c r="X282" s="170">
        <f t="shared" si="653"/>
        <v>276106.69999999995</v>
      </c>
      <c r="Y282" s="170">
        <f t="shared" si="653"/>
        <v>287143.39999999997</v>
      </c>
      <c r="Z282" s="170">
        <f t="shared" si="653"/>
        <v>287143.39999999997</v>
      </c>
      <c r="AA282" s="219"/>
      <c r="AB282" s="170"/>
      <c r="AC282" s="170"/>
      <c r="AD282" s="268">
        <f t="shared" si="654"/>
        <v>276106.69999999995</v>
      </c>
      <c r="AE282" s="170">
        <f t="shared" si="655"/>
        <v>287143.39999999997</v>
      </c>
      <c r="AF282" s="170">
        <f t="shared" si="656"/>
        <v>287143.39999999997</v>
      </c>
      <c r="AG282" s="219">
        <v>15640</v>
      </c>
      <c r="AH282" s="170"/>
      <c r="AI282" s="170"/>
      <c r="AJ282" s="170">
        <f t="shared" si="657"/>
        <v>291746.69999999995</v>
      </c>
      <c r="AK282" s="170">
        <f t="shared" si="658"/>
        <v>287143.39999999997</v>
      </c>
      <c r="AL282" s="170">
        <f t="shared" si="659"/>
        <v>287143.39999999997</v>
      </c>
      <c r="AM282" s="295"/>
      <c r="AN282" s="295"/>
      <c r="AO282" s="295"/>
    </row>
    <row r="283" spans="1:41" s="2" customFormat="1" ht="112.5" x14ac:dyDescent="0.25">
      <c r="A283" s="12">
        <v>911</v>
      </c>
      <c r="B283" s="72"/>
      <c r="C283" s="73">
        <v>23</v>
      </c>
      <c r="D283" s="194" t="s">
        <v>84</v>
      </c>
      <c r="E283" s="181" t="s">
        <v>273</v>
      </c>
      <c r="F283" s="169">
        <v>425483.5</v>
      </c>
      <c r="G283" s="169">
        <v>425483.5</v>
      </c>
      <c r="H283" s="169">
        <v>425483.5</v>
      </c>
      <c r="I283" s="169">
        <v>35662.800000000003</v>
      </c>
      <c r="J283" s="169">
        <v>35662.800000000003</v>
      </c>
      <c r="K283" s="169">
        <v>35662.800000000003</v>
      </c>
      <c r="L283" s="170">
        <f t="shared" si="663"/>
        <v>461146.3</v>
      </c>
      <c r="M283" s="170">
        <f t="shared" si="663"/>
        <v>461146.3</v>
      </c>
      <c r="N283" s="170">
        <f t="shared" si="663"/>
        <v>461146.3</v>
      </c>
      <c r="O283" s="170"/>
      <c r="P283" s="170"/>
      <c r="Q283" s="170"/>
      <c r="R283" s="170">
        <f t="shared" si="652"/>
        <v>461146.3</v>
      </c>
      <c r="S283" s="170">
        <f t="shared" si="652"/>
        <v>461146.3</v>
      </c>
      <c r="T283" s="170">
        <f t="shared" si="652"/>
        <v>461146.3</v>
      </c>
      <c r="U283" s="170"/>
      <c r="V283" s="170"/>
      <c r="W283" s="170"/>
      <c r="X283" s="170">
        <f t="shared" si="653"/>
        <v>461146.3</v>
      </c>
      <c r="Y283" s="170">
        <f t="shared" si="653"/>
        <v>461146.3</v>
      </c>
      <c r="Z283" s="170">
        <f t="shared" si="653"/>
        <v>461146.3</v>
      </c>
      <c r="AA283" s="170">
        <v>-10.3</v>
      </c>
      <c r="AB283" s="170"/>
      <c r="AC283" s="170"/>
      <c r="AD283" s="268">
        <f t="shared" si="654"/>
        <v>461136</v>
      </c>
      <c r="AE283" s="170">
        <f t="shared" si="655"/>
        <v>461146.3</v>
      </c>
      <c r="AF283" s="170">
        <f t="shared" si="656"/>
        <v>461146.3</v>
      </c>
      <c r="AG283" s="268">
        <v>26572.6</v>
      </c>
      <c r="AH283" s="170"/>
      <c r="AI283" s="170"/>
      <c r="AJ283" s="170">
        <f t="shared" si="657"/>
        <v>487708.6</v>
      </c>
      <c r="AK283" s="170">
        <f t="shared" si="658"/>
        <v>461146.3</v>
      </c>
      <c r="AL283" s="170">
        <f t="shared" si="659"/>
        <v>461146.3</v>
      </c>
      <c r="AM283" s="295"/>
      <c r="AN283" s="295"/>
      <c r="AO283" s="295"/>
    </row>
    <row r="284" spans="1:41" s="2" customFormat="1" ht="56.25" x14ac:dyDescent="0.3">
      <c r="A284" s="12">
        <v>911</v>
      </c>
      <c r="B284" s="72"/>
      <c r="C284" s="73">
        <v>22</v>
      </c>
      <c r="D284" s="194" t="s">
        <v>91</v>
      </c>
      <c r="E284" s="188" t="s">
        <v>185</v>
      </c>
      <c r="F284" s="169">
        <v>54365.4</v>
      </c>
      <c r="G284" s="169">
        <v>54365.4</v>
      </c>
      <c r="H284" s="169">
        <v>54365.4</v>
      </c>
      <c r="I284" s="169">
        <v>3151.2</v>
      </c>
      <c r="J284" s="169">
        <v>3151.2</v>
      </c>
      <c r="K284" s="169">
        <v>3151.2</v>
      </c>
      <c r="L284" s="170">
        <f t="shared" si="663"/>
        <v>57516.6</v>
      </c>
      <c r="M284" s="170">
        <f t="shared" si="663"/>
        <v>57516.6</v>
      </c>
      <c r="N284" s="170">
        <f t="shared" si="663"/>
        <v>57516.6</v>
      </c>
      <c r="O284" s="170"/>
      <c r="P284" s="170"/>
      <c r="Q284" s="170"/>
      <c r="R284" s="170">
        <f t="shared" si="652"/>
        <v>57516.6</v>
      </c>
      <c r="S284" s="170">
        <f t="shared" si="652"/>
        <v>57516.6</v>
      </c>
      <c r="T284" s="170">
        <f t="shared" si="652"/>
        <v>57516.6</v>
      </c>
      <c r="U284" s="170"/>
      <c r="V284" s="170"/>
      <c r="W284" s="170"/>
      <c r="X284" s="170">
        <f t="shared" si="653"/>
        <v>57516.6</v>
      </c>
      <c r="Y284" s="170">
        <f t="shared" si="653"/>
        <v>57516.6</v>
      </c>
      <c r="Z284" s="170">
        <f t="shared" si="653"/>
        <v>57516.6</v>
      </c>
      <c r="AA284" s="170">
        <v>713.9</v>
      </c>
      <c r="AB284" s="170">
        <v>1063.5999999999999</v>
      </c>
      <c r="AC284" s="170">
        <v>1063.5999999999999</v>
      </c>
      <c r="AD284" s="268">
        <f t="shared" si="654"/>
        <v>58230.5</v>
      </c>
      <c r="AE284" s="170">
        <f t="shared" si="655"/>
        <v>58580.2</v>
      </c>
      <c r="AF284" s="170">
        <f t="shared" si="656"/>
        <v>58580.2</v>
      </c>
      <c r="AG284" s="268">
        <v>6698.2</v>
      </c>
      <c r="AH284" s="170"/>
      <c r="AI284" s="170"/>
      <c r="AJ284" s="170">
        <f t="shared" si="657"/>
        <v>64928.7</v>
      </c>
      <c r="AK284" s="170">
        <f t="shared" si="658"/>
        <v>58580.2</v>
      </c>
      <c r="AL284" s="170">
        <f t="shared" si="659"/>
        <v>58580.2</v>
      </c>
      <c r="AM284" s="295"/>
      <c r="AN284" s="295"/>
      <c r="AO284" s="295"/>
    </row>
    <row r="285" spans="1:41" s="2" customFormat="1" ht="56.25" x14ac:dyDescent="0.3">
      <c r="A285" s="12">
        <v>911</v>
      </c>
      <c r="B285" s="72"/>
      <c r="C285" s="73">
        <v>24</v>
      </c>
      <c r="D285" s="194" t="s">
        <v>92</v>
      </c>
      <c r="E285" s="208" t="s">
        <v>186</v>
      </c>
      <c r="F285" s="169">
        <v>2738.8</v>
      </c>
      <c r="G285" s="169">
        <v>2738.8</v>
      </c>
      <c r="H285" s="169">
        <v>2738.8</v>
      </c>
      <c r="I285" s="169"/>
      <c r="J285" s="169"/>
      <c r="K285" s="169"/>
      <c r="L285" s="170">
        <f t="shared" si="663"/>
        <v>2738.8</v>
      </c>
      <c r="M285" s="170">
        <f t="shared" si="663"/>
        <v>2738.8</v>
      </c>
      <c r="N285" s="170">
        <f t="shared" si="663"/>
        <v>2738.8</v>
      </c>
      <c r="O285" s="170"/>
      <c r="P285" s="170"/>
      <c r="Q285" s="170"/>
      <c r="R285" s="170">
        <f t="shared" si="652"/>
        <v>2738.8</v>
      </c>
      <c r="S285" s="170">
        <f t="shared" si="652"/>
        <v>2738.8</v>
      </c>
      <c r="T285" s="170">
        <f t="shared" si="652"/>
        <v>2738.8</v>
      </c>
      <c r="U285" s="170"/>
      <c r="V285" s="170"/>
      <c r="W285" s="170"/>
      <c r="X285" s="170">
        <f t="shared" si="653"/>
        <v>2738.8</v>
      </c>
      <c r="Y285" s="170">
        <f t="shared" si="653"/>
        <v>2738.8</v>
      </c>
      <c r="Z285" s="170">
        <f t="shared" si="653"/>
        <v>2738.8</v>
      </c>
      <c r="AA285" s="170">
        <v>-136.19999999999999</v>
      </c>
      <c r="AB285" s="170"/>
      <c r="AC285" s="170"/>
      <c r="AD285" s="268">
        <f t="shared" si="654"/>
        <v>2602.6000000000004</v>
      </c>
      <c r="AE285" s="170">
        <f t="shared" si="655"/>
        <v>2738.8</v>
      </c>
      <c r="AF285" s="170">
        <f t="shared" si="656"/>
        <v>2738.8</v>
      </c>
      <c r="AG285" s="170"/>
      <c r="AH285" s="170"/>
      <c r="AI285" s="170"/>
      <c r="AJ285" s="170">
        <f t="shared" si="657"/>
        <v>2602.6000000000004</v>
      </c>
      <c r="AK285" s="170">
        <f t="shared" si="658"/>
        <v>2738.8</v>
      </c>
      <c r="AL285" s="170">
        <f t="shared" si="659"/>
        <v>2738.8</v>
      </c>
      <c r="AM285" s="295"/>
      <c r="AN285" s="295"/>
      <c r="AO285" s="295"/>
    </row>
    <row r="286" spans="1:41" s="2" customFormat="1" ht="75" x14ac:dyDescent="0.3">
      <c r="A286" s="12">
        <v>911</v>
      </c>
      <c r="B286" s="72"/>
      <c r="C286" s="73">
        <v>31</v>
      </c>
      <c r="D286" s="194" t="s">
        <v>93</v>
      </c>
      <c r="E286" s="188" t="s">
        <v>187</v>
      </c>
      <c r="F286" s="169">
        <v>81</v>
      </c>
      <c r="G286" s="169">
        <v>81</v>
      </c>
      <c r="H286" s="169">
        <v>81</v>
      </c>
      <c r="I286" s="169"/>
      <c r="J286" s="169"/>
      <c r="K286" s="169"/>
      <c r="L286" s="170">
        <f t="shared" si="663"/>
        <v>81</v>
      </c>
      <c r="M286" s="170">
        <f t="shared" si="663"/>
        <v>81</v>
      </c>
      <c r="N286" s="170">
        <f t="shared" si="663"/>
        <v>81</v>
      </c>
      <c r="O286" s="170"/>
      <c r="P286" s="170"/>
      <c r="Q286" s="170"/>
      <c r="R286" s="170">
        <f t="shared" si="652"/>
        <v>81</v>
      </c>
      <c r="S286" s="170">
        <f t="shared" si="652"/>
        <v>81</v>
      </c>
      <c r="T286" s="170">
        <f t="shared" si="652"/>
        <v>81</v>
      </c>
      <c r="U286" s="170"/>
      <c r="V286" s="170"/>
      <c r="W286" s="170"/>
      <c r="X286" s="170">
        <f t="shared" si="653"/>
        <v>81</v>
      </c>
      <c r="Y286" s="170">
        <f t="shared" si="653"/>
        <v>81</v>
      </c>
      <c r="Z286" s="170">
        <f t="shared" si="653"/>
        <v>81</v>
      </c>
      <c r="AA286" s="170">
        <v>-27</v>
      </c>
      <c r="AB286" s="170"/>
      <c r="AC286" s="170"/>
      <c r="AD286" s="268">
        <f t="shared" si="654"/>
        <v>54</v>
      </c>
      <c r="AE286" s="170">
        <f t="shared" si="655"/>
        <v>81</v>
      </c>
      <c r="AF286" s="170">
        <f t="shared" si="656"/>
        <v>81</v>
      </c>
      <c r="AG286" s="170"/>
      <c r="AH286" s="170"/>
      <c r="AI286" s="170"/>
      <c r="AJ286" s="170">
        <f t="shared" si="657"/>
        <v>54</v>
      </c>
      <c r="AK286" s="170">
        <f t="shared" si="658"/>
        <v>81</v>
      </c>
      <c r="AL286" s="170">
        <f t="shared" si="659"/>
        <v>81</v>
      </c>
      <c r="AM286" s="295"/>
      <c r="AN286" s="295"/>
      <c r="AO286" s="295"/>
    </row>
    <row r="287" spans="1:41" s="2" customFormat="1" ht="75" x14ac:dyDescent="0.25">
      <c r="A287" s="12">
        <v>911</v>
      </c>
      <c r="B287" s="72"/>
      <c r="C287" s="73">
        <v>32</v>
      </c>
      <c r="D287" s="194" t="s">
        <v>94</v>
      </c>
      <c r="E287" s="181" t="s">
        <v>188</v>
      </c>
      <c r="F287" s="169">
        <v>477.9</v>
      </c>
      <c r="G287" s="169">
        <v>477.9</v>
      </c>
      <c r="H287" s="169">
        <v>477.9</v>
      </c>
      <c r="I287" s="169"/>
      <c r="J287" s="169"/>
      <c r="K287" s="169"/>
      <c r="L287" s="170">
        <f t="shared" si="663"/>
        <v>477.9</v>
      </c>
      <c r="M287" s="170">
        <f t="shared" si="663"/>
        <v>477.9</v>
      </c>
      <c r="N287" s="170">
        <f t="shared" si="663"/>
        <v>477.9</v>
      </c>
      <c r="O287" s="170">
        <v>15.3</v>
      </c>
      <c r="P287" s="170"/>
      <c r="Q287" s="170"/>
      <c r="R287" s="170">
        <f t="shared" si="652"/>
        <v>493.2</v>
      </c>
      <c r="S287" s="170">
        <f t="shared" si="652"/>
        <v>477.9</v>
      </c>
      <c r="T287" s="170">
        <f t="shared" si="652"/>
        <v>477.9</v>
      </c>
      <c r="U287" s="170"/>
      <c r="V287" s="170"/>
      <c r="W287" s="170"/>
      <c r="X287" s="170">
        <f t="shared" si="653"/>
        <v>493.2</v>
      </c>
      <c r="Y287" s="170">
        <f t="shared" si="653"/>
        <v>477.9</v>
      </c>
      <c r="Z287" s="170">
        <f t="shared" si="653"/>
        <v>477.9</v>
      </c>
      <c r="AA287" s="219"/>
      <c r="AB287" s="170"/>
      <c r="AC287" s="170"/>
      <c r="AD287" s="268">
        <f t="shared" si="654"/>
        <v>493.2</v>
      </c>
      <c r="AE287" s="170">
        <f t="shared" si="655"/>
        <v>477.9</v>
      </c>
      <c r="AF287" s="170">
        <f t="shared" si="656"/>
        <v>477.9</v>
      </c>
      <c r="AG287" s="170"/>
      <c r="AH287" s="170"/>
      <c r="AI287" s="170"/>
      <c r="AJ287" s="170">
        <f t="shared" si="657"/>
        <v>493.2</v>
      </c>
      <c r="AK287" s="170">
        <f t="shared" si="658"/>
        <v>477.9</v>
      </c>
      <c r="AL287" s="170">
        <f t="shared" si="659"/>
        <v>477.9</v>
      </c>
      <c r="AM287" s="295"/>
      <c r="AN287" s="295"/>
      <c r="AO287" s="295"/>
    </row>
    <row r="288" spans="1:41" s="2" customFormat="1" ht="37.5" x14ac:dyDescent="0.25">
      <c r="A288" s="12">
        <v>911</v>
      </c>
      <c r="B288" s="72"/>
      <c r="C288" s="73">
        <v>34</v>
      </c>
      <c r="D288" s="194" t="s">
        <v>100</v>
      </c>
      <c r="E288" s="181" t="s">
        <v>193</v>
      </c>
      <c r="F288" s="169">
        <v>2005</v>
      </c>
      <c r="G288" s="169">
        <v>2005</v>
      </c>
      <c r="H288" s="169">
        <v>2005</v>
      </c>
      <c r="I288" s="169"/>
      <c r="J288" s="169"/>
      <c r="K288" s="169"/>
      <c r="L288" s="170">
        <f t="shared" si="663"/>
        <v>2005</v>
      </c>
      <c r="M288" s="170">
        <f t="shared" si="663"/>
        <v>2005</v>
      </c>
      <c r="N288" s="170">
        <f t="shared" si="663"/>
        <v>2005</v>
      </c>
      <c r="O288" s="170">
        <v>1002.5</v>
      </c>
      <c r="P288" s="170">
        <v>1002.5</v>
      </c>
      <c r="Q288" s="170">
        <v>1002.5</v>
      </c>
      <c r="R288" s="170">
        <f t="shared" si="652"/>
        <v>3007.5</v>
      </c>
      <c r="S288" s="170">
        <f t="shared" si="652"/>
        <v>3007.5</v>
      </c>
      <c r="T288" s="170">
        <f t="shared" si="652"/>
        <v>3007.5</v>
      </c>
      <c r="U288" s="170"/>
      <c r="V288" s="170"/>
      <c r="W288" s="170"/>
      <c r="X288" s="170">
        <f t="shared" si="653"/>
        <v>3007.5</v>
      </c>
      <c r="Y288" s="170">
        <f t="shared" si="653"/>
        <v>3007.5</v>
      </c>
      <c r="Z288" s="170">
        <f t="shared" si="653"/>
        <v>3007.5</v>
      </c>
      <c r="AA288" s="219"/>
      <c r="AB288" s="170"/>
      <c r="AC288" s="170"/>
      <c r="AD288" s="268">
        <f t="shared" si="654"/>
        <v>3007.5</v>
      </c>
      <c r="AE288" s="170">
        <f t="shared" si="655"/>
        <v>3007.5</v>
      </c>
      <c r="AF288" s="170">
        <f t="shared" si="656"/>
        <v>3007.5</v>
      </c>
      <c r="AG288" s="170"/>
      <c r="AH288" s="170"/>
      <c r="AI288" s="170"/>
      <c r="AJ288" s="170">
        <f t="shared" si="657"/>
        <v>3007.5</v>
      </c>
      <c r="AK288" s="170">
        <f t="shared" si="658"/>
        <v>3007.5</v>
      </c>
      <c r="AL288" s="170">
        <f t="shared" si="659"/>
        <v>3007.5</v>
      </c>
      <c r="AM288" s="295"/>
      <c r="AN288" s="295"/>
      <c r="AO288" s="295"/>
    </row>
    <row r="289" spans="1:41" s="2" customFormat="1" ht="37.5" x14ac:dyDescent="0.25">
      <c r="A289" s="12">
        <v>911</v>
      </c>
      <c r="B289" s="72"/>
      <c r="C289" s="73">
        <v>26</v>
      </c>
      <c r="D289" s="194" t="s">
        <v>275</v>
      </c>
      <c r="E289" s="197" t="s">
        <v>175</v>
      </c>
      <c r="F289" s="169">
        <v>4562.8</v>
      </c>
      <c r="G289" s="169">
        <v>4562.8</v>
      </c>
      <c r="H289" s="169">
        <v>4562.8</v>
      </c>
      <c r="I289" s="169"/>
      <c r="J289" s="169"/>
      <c r="K289" s="169"/>
      <c r="L289" s="170">
        <f t="shared" si="663"/>
        <v>4562.8</v>
      </c>
      <c r="M289" s="170">
        <f t="shared" si="663"/>
        <v>4562.8</v>
      </c>
      <c r="N289" s="170">
        <f t="shared" si="663"/>
        <v>4562.8</v>
      </c>
      <c r="O289" s="170"/>
      <c r="P289" s="170"/>
      <c r="Q289" s="170"/>
      <c r="R289" s="170">
        <f t="shared" si="652"/>
        <v>4562.8</v>
      </c>
      <c r="S289" s="170">
        <f t="shared" si="652"/>
        <v>4562.8</v>
      </c>
      <c r="T289" s="170">
        <f t="shared" si="652"/>
        <v>4562.8</v>
      </c>
      <c r="U289" s="170"/>
      <c r="V289" s="170"/>
      <c r="W289" s="170"/>
      <c r="X289" s="170">
        <f t="shared" si="653"/>
        <v>4562.8</v>
      </c>
      <c r="Y289" s="170">
        <f t="shared" si="653"/>
        <v>4562.8</v>
      </c>
      <c r="Z289" s="170">
        <f t="shared" si="653"/>
        <v>4562.8</v>
      </c>
      <c r="AA289" s="170">
        <v>410.7</v>
      </c>
      <c r="AB289" s="170">
        <v>410.7</v>
      </c>
      <c r="AC289" s="170">
        <v>410.7</v>
      </c>
      <c r="AD289" s="268">
        <f t="shared" si="654"/>
        <v>4973.5</v>
      </c>
      <c r="AE289" s="170">
        <f t="shared" si="655"/>
        <v>4973.5</v>
      </c>
      <c r="AF289" s="170">
        <f t="shared" si="656"/>
        <v>4973.5</v>
      </c>
      <c r="AG289" s="268">
        <v>115.8</v>
      </c>
      <c r="AH289" s="170"/>
      <c r="AI289" s="170"/>
      <c r="AJ289" s="170">
        <f t="shared" si="657"/>
        <v>5089.3</v>
      </c>
      <c r="AK289" s="170">
        <f t="shared" si="658"/>
        <v>4973.5</v>
      </c>
      <c r="AL289" s="170">
        <f t="shared" si="659"/>
        <v>4973.5</v>
      </c>
      <c r="AM289" s="295"/>
      <c r="AN289" s="295"/>
      <c r="AO289" s="295"/>
    </row>
    <row r="290" spans="1:41" s="2" customFormat="1" ht="56.25" x14ac:dyDescent="0.25">
      <c r="A290" s="12">
        <v>911</v>
      </c>
      <c r="B290" s="72"/>
      <c r="C290" s="73">
        <v>36</v>
      </c>
      <c r="D290" s="194" t="s">
        <v>274</v>
      </c>
      <c r="E290" s="181" t="s">
        <v>557</v>
      </c>
      <c r="F290" s="169">
        <v>100</v>
      </c>
      <c r="G290" s="169">
        <v>100</v>
      </c>
      <c r="H290" s="169">
        <v>100</v>
      </c>
      <c r="I290" s="169"/>
      <c r="J290" s="169"/>
      <c r="K290" s="169"/>
      <c r="L290" s="170">
        <f t="shared" si="663"/>
        <v>100</v>
      </c>
      <c r="M290" s="170">
        <f t="shared" si="663"/>
        <v>100</v>
      </c>
      <c r="N290" s="170">
        <f t="shared" si="663"/>
        <v>100</v>
      </c>
      <c r="O290" s="170"/>
      <c r="P290" s="170"/>
      <c r="Q290" s="170"/>
      <c r="R290" s="170">
        <f t="shared" si="652"/>
        <v>100</v>
      </c>
      <c r="S290" s="170">
        <f t="shared" si="652"/>
        <v>100</v>
      </c>
      <c r="T290" s="170">
        <f t="shared" si="652"/>
        <v>100</v>
      </c>
      <c r="U290" s="170"/>
      <c r="V290" s="170"/>
      <c r="W290" s="170"/>
      <c r="X290" s="170">
        <f t="shared" si="653"/>
        <v>100</v>
      </c>
      <c r="Y290" s="170">
        <f t="shared" si="653"/>
        <v>100</v>
      </c>
      <c r="Z290" s="170">
        <f t="shared" si="653"/>
        <v>100</v>
      </c>
      <c r="AA290" s="219"/>
      <c r="AB290" s="170"/>
      <c r="AC290" s="170"/>
      <c r="AD290" s="268">
        <f t="shared" si="654"/>
        <v>100</v>
      </c>
      <c r="AE290" s="170">
        <f t="shared" si="655"/>
        <v>100</v>
      </c>
      <c r="AF290" s="170">
        <f t="shared" si="656"/>
        <v>100</v>
      </c>
      <c r="AG290" s="268"/>
      <c r="AH290" s="170"/>
      <c r="AI290" s="170"/>
      <c r="AJ290" s="170">
        <f t="shared" si="657"/>
        <v>100</v>
      </c>
      <c r="AK290" s="170">
        <f t="shared" si="658"/>
        <v>100</v>
      </c>
      <c r="AL290" s="170">
        <f t="shared" si="659"/>
        <v>100</v>
      </c>
      <c r="AM290" s="295"/>
      <c r="AN290" s="295"/>
      <c r="AO290" s="295"/>
    </row>
    <row r="291" spans="1:41" s="2" customFormat="1" ht="168.75" customHeight="1" x14ac:dyDescent="0.25">
      <c r="A291" s="12">
        <v>911</v>
      </c>
      <c r="B291" s="72"/>
      <c r="C291" s="73">
        <v>33</v>
      </c>
      <c r="D291" s="194" t="s">
        <v>82</v>
      </c>
      <c r="E291" s="181" t="s">
        <v>556</v>
      </c>
      <c r="F291" s="169">
        <v>3542.8</v>
      </c>
      <c r="G291" s="169">
        <v>3542.8</v>
      </c>
      <c r="H291" s="169">
        <v>3542.8</v>
      </c>
      <c r="I291" s="169">
        <v>272.2</v>
      </c>
      <c r="J291" s="169">
        <v>272.2</v>
      </c>
      <c r="K291" s="169">
        <v>272.2</v>
      </c>
      <c r="L291" s="170">
        <f t="shared" si="663"/>
        <v>3815</v>
      </c>
      <c r="M291" s="170">
        <f t="shared" si="663"/>
        <v>3815</v>
      </c>
      <c r="N291" s="170">
        <f t="shared" si="663"/>
        <v>3815</v>
      </c>
      <c r="O291" s="170"/>
      <c r="P291" s="170"/>
      <c r="Q291" s="170"/>
      <c r="R291" s="170">
        <f t="shared" si="652"/>
        <v>3815</v>
      </c>
      <c r="S291" s="170">
        <f t="shared" si="652"/>
        <v>3815</v>
      </c>
      <c r="T291" s="170">
        <f t="shared" si="652"/>
        <v>3815</v>
      </c>
      <c r="U291" s="170"/>
      <c r="V291" s="170"/>
      <c r="W291" s="170"/>
      <c r="X291" s="170">
        <f t="shared" si="653"/>
        <v>3815</v>
      </c>
      <c r="Y291" s="170">
        <f t="shared" si="653"/>
        <v>3815</v>
      </c>
      <c r="Z291" s="170">
        <f t="shared" si="653"/>
        <v>3815</v>
      </c>
      <c r="AA291" s="219"/>
      <c r="AB291" s="170"/>
      <c r="AC291" s="170"/>
      <c r="AD291" s="268">
        <f t="shared" si="654"/>
        <v>3815</v>
      </c>
      <c r="AE291" s="170">
        <f t="shared" si="655"/>
        <v>3815</v>
      </c>
      <c r="AF291" s="170">
        <f t="shared" si="656"/>
        <v>3815</v>
      </c>
      <c r="AG291" s="287">
        <v>1031.77</v>
      </c>
      <c r="AH291" s="170"/>
      <c r="AI291" s="170"/>
      <c r="AJ291" s="170">
        <f t="shared" si="657"/>
        <v>4846.7700000000004</v>
      </c>
      <c r="AK291" s="170">
        <f t="shared" si="658"/>
        <v>3815</v>
      </c>
      <c r="AL291" s="170">
        <f t="shared" si="659"/>
        <v>3815</v>
      </c>
      <c r="AM291" s="295"/>
      <c r="AN291" s="295"/>
      <c r="AO291" s="295"/>
    </row>
    <row r="292" spans="1:41" s="2" customFormat="1" ht="23.25" customHeight="1" x14ac:dyDescent="0.25">
      <c r="A292" s="12">
        <v>915</v>
      </c>
      <c r="B292" s="72"/>
      <c r="C292" s="73">
        <v>1</v>
      </c>
      <c r="D292" s="194" t="s">
        <v>85</v>
      </c>
      <c r="E292" s="181" t="s">
        <v>554</v>
      </c>
      <c r="F292" s="169">
        <v>1482</v>
      </c>
      <c r="G292" s="169">
        <v>1482</v>
      </c>
      <c r="H292" s="169">
        <v>1482</v>
      </c>
      <c r="I292" s="169"/>
      <c r="J292" s="169"/>
      <c r="K292" s="169"/>
      <c r="L292" s="170">
        <f t="shared" si="663"/>
        <v>1482</v>
      </c>
      <c r="M292" s="170">
        <f t="shared" si="663"/>
        <v>1482</v>
      </c>
      <c r="N292" s="170">
        <f t="shared" si="663"/>
        <v>1482</v>
      </c>
      <c r="O292" s="170"/>
      <c r="P292" s="170"/>
      <c r="Q292" s="170"/>
      <c r="R292" s="170">
        <f t="shared" si="652"/>
        <v>1482</v>
      </c>
      <c r="S292" s="170">
        <f t="shared" si="652"/>
        <v>1482</v>
      </c>
      <c r="T292" s="170">
        <f t="shared" si="652"/>
        <v>1482</v>
      </c>
      <c r="U292" s="170"/>
      <c r="V292" s="170"/>
      <c r="W292" s="170"/>
      <c r="X292" s="170">
        <f t="shared" si="653"/>
        <v>1482</v>
      </c>
      <c r="Y292" s="170">
        <f t="shared" si="653"/>
        <v>1482</v>
      </c>
      <c r="Z292" s="170">
        <f t="shared" si="653"/>
        <v>1482</v>
      </c>
      <c r="AA292" s="219"/>
      <c r="AB292" s="170"/>
      <c r="AC292" s="170"/>
      <c r="AD292" s="268">
        <f t="shared" si="654"/>
        <v>1482</v>
      </c>
      <c r="AE292" s="170">
        <f t="shared" si="655"/>
        <v>1482</v>
      </c>
      <c r="AF292" s="170">
        <f t="shared" si="656"/>
        <v>1482</v>
      </c>
      <c r="AG292" s="268">
        <v>228</v>
      </c>
      <c r="AH292" s="170"/>
      <c r="AI292" s="170"/>
      <c r="AJ292" s="170">
        <f t="shared" si="657"/>
        <v>1710</v>
      </c>
      <c r="AK292" s="170">
        <f t="shared" si="658"/>
        <v>1482</v>
      </c>
      <c r="AL292" s="170">
        <f t="shared" si="659"/>
        <v>1482</v>
      </c>
      <c r="AM292" s="295"/>
      <c r="AN292" s="295"/>
      <c r="AO292" s="295"/>
    </row>
    <row r="293" spans="1:41" s="2" customFormat="1" ht="112.5" x14ac:dyDescent="0.25">
      <c r="A293" s="12">
        <v>915</v>
      </c>
      <c r="B293" s="72"/>
      <c r="C293" s="73">
        <v>2</v>
      </c>
      <c r="D293" s="194" t="s">
        <v>86</v>
      </c>
      <c r="E293" s="181" t="s">
        <v>555</v>
      </c>
      <c r="F293" s="169">
        <v>23</v>
      </c>
      <c r="G293" s="169">
        <v>23</v>
      </c>
      <c r="H293" s="169">
        <v>23</v>
      </c>
      <c r="I293" s="169"/>
      <c r="J293" s="169"/>
      <c r="K293" s="169"/>
      <c r="L293" s="170">
        <f t="shared" si="663"/>
        <v>23</v>
      </c>
      <c r="M293" s="170">
        <f t="shared" si="663"/>
        <v>23</v>
      </c>
      <c r="N293" s="170">
        <f t="shared" si="663"/>
        <v>23</v>
      </c>
      <c r="O293" s="170"/>
      <c r="P293" s="170"/>
      <c r="Q293" s="170"/>
      <c r="R293" s="170">
        <f t="shared" si="652"/>
        <v>23</v>
      </c>
      <c r="S293" s="170">
        <f t="shared" si="652"/>
        <v>23</v>
      </c>
      <c r="T293" s="170">
        <f t="shared" si="652"/>
        <v>23</v>
      </c>
      <c r="U293" s="170"/>
      <c r="V293" s="170"/>
      <c r="W293" s="170"/>
      <c r="X293" s="170">
        <f t="shared" si="653"/>
        <v>23</v>
      </c>
      <c r="Y293" s="170">
        <f t="shared" si="653"/>
        <v>23</v>
      </c>
      <c r="Z293" s="170">
        <f t="shared" si="653"/>
        <v>23</v>
      </c>
      <c r="AA293" s="219"/>
      <c r="AB293" s="170"/>
      <c r="AC293" s="170"/>
      <c r="AD293" s="268">
        <f t="shared" si="654"/>
        <v>23</v>
      </c>
      <c r="AE293" s="170">
        <f t="shared" si="655"/>
        <v>23</v>
      </c>
      <c r="AF293" s="170">
        <f t="shared" si="656"/>
        <v>23</v>
      </c>
      <c r="AG293" s="268"/>
      <c r="AH293" s="170"/>
      <c r="AI293" s="170"/>
      <c r="AJ293" s="170">
        <f t="shared" si="657"/>
        <v>23</v>
      </c>
      <c r="AK293" s="170">
        <f t="shared" si="658"/>
        <v>23</v>
      </c>
      <c r="AL293" s="170">
        <f t="shared" si="659"/>
        <v>23</v>
      </c>
      <c r="AM293" s="295"/>
      <c r="AN293" s="295"/>
      <c r="AO293" s="295"/>
    </row>
    <row r="294" spans="1:41" s="25" customFormat="1" ht="37.5" x14ac:dyDescent="0.25">
      <c r="A294" s="12">
        <v>915</v>
      </c>
      <c r="B294" s="72"/>
      <c r="C294" s="73">
        <v>7</v>
      </c>
      <c r="D294" s="194" t="s">
        <v>87</v>
      </c>
      <c r="E294" s="181" t="s">
        <v>181</v>
      </c>
      <c r="F294" s="169">
        <v>30</v>
      </c>
      <c r="G294" s="169">
        <v>30</v>
      </c>
      <c r="H294" s="169">
        <v>30</v>
      </c>
      <c r="I294" s="169"/>
      <c r="J294" s="169"/>
      <c r="K294" s="169"/>
      <c r="L294" s="170">
        <f t="shared" si="663"/>
        <v>30</v>
      </c>
      <c r="M294" s="170">
        <f t="shared" si="663"/>
        <v>30</v>
      </c>
      <c r="N294" s="170">
        <f t="shared" si="663"/>
        <v>30</v>
      </c>
      <c r="O294" s="170"/>
      <c r="P294" s="170"/>
      <c r="Q294" s="170"/>
      <c r="R294" s="170">
        <f t="shared" si="652"/>
        <v>30</v>
      </c>
      <c r="S294" s="170">
        <f t="shared" si="652"/>
        <v>30</v>
      </c>
      <c r="T294" s="170">
        <f t="shared" si="652"/>
        <v>30</v>
      </c>
      <c r="U294" s="170"/>
      <c r="V294" s="170"/>
      <c r="W294" s="170"/>
      <c r="X294" s="170">
        <f t="shared" si="653"/>
        <v>30</v>
      </c>
      <c r="Y294" s="170">
        <f t="shared" si="653"/>
        <v>30</v>
      </c>
      <c r="Z294" s="170">
        <f t="shared" si="653"/>
        <v>30</v>
      </c>
      <c r="AA294" s="219"/>
      <c r="AB294" s="170"/>
      <c r="AC294" s="170"/>
      <c r="AD294" s="268">
        <f t="shared" si="654"/>
        <v>30</v>
      </c>
      <c r="AE294" s="170">
        <f t="shared" si="655"/>
        <v>30</v>
      </c>
      <c r="AF294" s="170">
        <f t="shared" si="656"/>
        <v>30</v>
      </c>
      <c r="AG294" s="170"/>
      <c r="AH294" s="170"/>
      <c r="AI294" s="170"/>
      <c r="AJ294" s="170">
        <f t="shared" si="657"/>
        <v>30</v>
      </c>
      <c r="AK294" s="170">
        <f t="shared" si="658"/>
        <v>30</v>
      </c>
      <c r="AL294" s="170">
        <f t="shared" si="659"/>
        <v>30</v>
      </c>
      <c r="AM294" s="295"/>
      <c r="AN294" s="295"/>
      <c r="AO294" s="295"/>
    </row>
    <row r="295" spans="1:41" s="25" customFormat="1" ht="75" hidden="1" x14ac:dyDescent="0.25">
      <c r="A295" s="12">
        <v>915</v>
      </c>
      <c r="B295" s="72"/>
      <c r="C295" s="73"/>
      <c r="D295" s="289" t="s">
        <v>88</v>
      </c>
      <c r="E295" s="199" t="s">
        <v>182</v>
      </c>
      <c r="F295" s="169"/>
      <c r="G295" s="169"/>
      <c r="H295" s="169"/>
      <c r="I295" s="169"/>
      <c r="J295" s="169"/>
      <c r="K295" s="169"/>
      <c r="L295" s="200">
        <f t="shared" si="663"/>
        <v>0</v>
      </c>
      <c r="M295" s="200">
        <f t="shared" si="663"/>
        <v>0</v>
      </c>
      <c r="N295" s="200">
        <f t="shared" si="663"/>
        <v>0</v>
      </c>
      <c r="O295" s="200"/>
      <c r="P295" s="200"/>
      <c r="Q295" s="200"/>
      <c r="R295" s="200">
        <f t="shared" si="652"/>
        <v>0</v>
      </c>
      <c r="S295" s="170">
        <f t="shared" si="652"/>
        <v>0</v>
      </c>
      <c r="T295" s="200">
        <f t="shared" si="652"/>
        <v>0</v>
      </c>
      <c r="U295" s="200"/>
      <c r="V295" s="200"/>
      <c r="W295" s="200"/>
      <c r="X295" s="170">
        <f t="shared" si="653"/>
        <v>0</v>
      </c>
      <c r="Y295" s="170">
        <f t="shared" si="653"/>
        <v>0</v>
      </c>
      <c r="Z295" s="170">
        <f t="shared" si="653"/>
        <v>0</v>
      </c>
      <c r="AA295" s="219"/>
      <c r="AB295" s="170"/>
      <c r="AC295" s="170"/>
      <c r="AD295" s="268">
        <f t="shared" si="654"/>
        <v>0</v>
      </c>
      <c r="AE295" s="170">
        <f t="shared" si="655"/>
        <v>0</v>
      </c>
      <c r="AF295" s="170">
        <f t="shared" si="656"/>
        <v>0</v>
      </c>
      <c r="AG295" s="170"/>
      <c r="AH295" s="170"/>
      <c r="AI295" s="170"/>
      <c r="AJ295" s="170">
        <f t="shared" si="657"/>
        <v>0</v>
      </c>
      <c r="AK295" s="170">
        <f t="shared" si="658"/>
        <v>0</v>
      </c>
      <c r="AL295" s="170">
        <f t="shared" si="659"/>
        <v>0</v>
      </c>
      <c r="AM295" s="295"/>
      <c r="AN295" s="295"/>
      <c r="AO295" s="295"/>
    </row>
    <row r="296" spans="1:41" s="2" customFormat="1" ht="112.5" x14ac:dyDescent="0.25">
      <c r="A296" s="12">
        <v>915</v>
      </c>
      <c r="B296" s="72"/>
      <c r="C296" s="73">
        <v>10</v>
      </c>
      <c r="D296" s="194" t="s">
        <v>89</v>
      </c>
      <c r="E296" s="181" t="s">
        <v>183</v>
      </c>
      <c r="F296" s="169">
        <v>52590.8</v>
      </c>
      <c r="G296" s="169">
        <v>51843.4</v>
      </c>
      <c r="H296" s="169">
        <v>51843.4</v>
      </c>
      <c r="I296" s="169">
        <v>9259.7999999999993</v>
      </c>
      <c r="J296" s="169">
        <v>7959.8</v>
      </c>
      <c r="K296" s="169">
        <v>7959.8</v>
      </c>
      <c r="L296" s="170">
        <f t="shared" si="663"/>
        <v>61850.600000000006</v>
      </c>
      <c r="M296" s="170">
        <f t="shared" si="663"/>
        <v>59803.200000000004</v>
      </c>
      <c r="N296" s="170">
        <f t="shared" si="663"/>
        <v>59803.200000000004</v>
      </c>
      <c r="O296" s="170"/>
      <c r="P296" s="170"/>
      <c r="Q296" s="170"/>
      <c r="R296" s="170">
        <f t="shared" si="652"/>
        <v>61850.600000000006</v>
      </c>
      <c r="S296" s="170">
        <f t="shared" si="652"/>
        <v>59803.200000000004</v>
      </c>
      <c r="T296" s="170">
        <f t="shared" si="652"/>
        <v>59803.200000000004</v>
      </c>
      <c r="U296" s="170"/>
      <c r="V296" s="170"/>
      <c r="W296" s="170"/>
      <c r="X296" s="170">
        <f t="shared" si="653"/>
        <v>61850.600000000006</v>
      </c>
      <c r="Y296" s="170">
        <f t="shared" si="653"/>
        <v>59803.200000000004</v>
      </c>
      <c r="Z296" s="170">
        <f t="shared" si="653"/>
        <v>59803.200000000004</v>
      </c>
      <c r="AA296" s="170">
        <v>912.4</v>
      </c>
      <c r="AB296" s="170">
        <v>992.4</v>
      </c>
      <c r="AC296" s="170">
        <v>992.4</v>
      </c>
      <c r="AD296" s="268">
        <f t="shared" si="654"/>
        <v>62763.000000000007</v>
      </c>
      <c r="AE296" s="170">
        <f t="shared" si="655"/>
        <v>60795.600000000006</v>
      </c>
      <c r="AF296" s="170">
        <f t="shared" si="656"/>
        <v>60795.600000000006</v>
      </c>
      <c r="AG296" s="287">
        <v>3237.8</v>
      </c>
      <c r="AH296" s="170"/>
      <c r="AI296" s="170"/>
      <c r="AJ296" s="170">
        <f t="shared" si="657"/>
        <v>66000.800000000003</v>
      </c>
      <c r="AK296" s="170">
        <f t="shared" si="658"/>
        <v>60795.600000000006</v>
      </c>
      <c r="AL296" s="170">
        <f t="shared" si="659"/>
        <v>60795.600000000006</v>
      </c>
      <c r="AM296" s="295"/>
      <c r="AN296" s="295"/>
      <c r="AO296" s="295"/>
    </row>
    <row r="297" spans="1:41" s="25" customFormat="1" ht="56.25" hidden="1" x14ac:dyDescent="0.25">
      <c r="A297" s="12">
        <v>915</v>
      </c>
      <c r="B297" s="72"/>
      <c r="C297" s="73"/>
      <c r="D297" s="289" t="s">
        <v>90</v>
      </c>
      <c r="E297" s="199" t="s">
        <v>184</v>
      </c>
      <c r="F297" s="169"/>
      <c r="G297" s="169"/>
      <c r="H297" s="169"/>
      <c r="I297" s="169"/>
      <c r="J297" s="169"/>
      <c r="K297" s="169"/>
      <c r="L297" s="200">
        <f t="shared" si="663"/>
        <v>0</v>
      </c>
      <c r="M297" s="200">
        <f t="shared" si="663"/>
        <v>0</v>
      </c>
      <c r="N297" s="200">
        <f t="shared" si="663"/>
        <v>0</v>
      </c>
      <c r="O297" s="200"/>
      <c r="P297" s="200"/>
      <c r="Q297" s="200"/>
      <c r="R297" s="200">
        <f t="shared" si="652"/>
        <v>0</v>
      </c>
      <c r="S297" s="170">
        <f t="shared" si="652"/>
        <v>0</v>
      </c>
      <c r="T297" s="200">
        <f t="shared" si="652"/>
        <v>0</v>
      </c>
      <c r="U297" s="200"/>
      <c r="V297" s="200"/>
      <c r="W297" s="200"/>
      <c r="X297" s="170">
        <f t="shared" si="653"/>
        <v>0</v>
      </c>
      <c r="Y297" s="170">
        <f t="shared" si="653"/>
        <v>0</v>
      </c>
      <c r="Z297" s="170">
        <f t="shared" si="653"/>
        <v>0</v>
      </c>
      <c r="AA297" s="170"/>
      <c r="AB297" s="170"/>
      <c r="AC297" s="170"/>
      <c r="AD297" s="268">
        <f t="shared" si="654"/>
        <v>0</v>
      </c>
      <c r="AE297" s="170">
        <f t="shared" si="655"/>
        <v>0</v>
      </c>
      <c r="AF297" s="170">
        <f t="shared" si="656"/>
        <v>0</v>
      </c>
      <c r="AG297" s="268"/>
      <c r="AH297" s="170"/>
      <c r="AI297" s="170"/>
      <c r="AJ297" s="170">
        <f t="shared" si="657"/>
        <v>0</v>
      </c>
      <c r="AK297" s="170">
        <f t="shared" si="658"/>
        <v>0</v>
      </c>
      <c r="AL297" s="170">
        <f t="shared" si="659"/>
        <v>0</v>
      </c>
      <c r="AM297" s="295"/>
      <c r="AN297" s="295"/>
      <c r="AO297" s="295"/>
    </row>
    <row r="298" spans="1:41" s="2" customFormat="1" ht="56.25" x14ac:dyDescent="0.3">
      <c r="A298" s="12">
        <v>915</v>
      </c>
      <c r="B298" s="72"/>
      <c r="C298" s="73">
        <v>9</v>
      </c>
      <c r="D298" s="194" t="s">
        <v>101</v>
      </c>
      <c r="E298" s="188" t="s">
        <v>194</v>
      </c>
      <c r="F298" s="169">
        <v>1558</v>
      </c>
      <c r="G298" s="169">
        <v>1558</v>
      </c>
      <c r="H298" s="169">
        <v>1558</v>
      </c>
      <c r="I298" s="169"/>
      <c r="J298" s="169"/>
      <c r="K298" s="169"/>
      <c r="L298" s="170">
        <f t="shared" si="663"/>
        <v>1558</v>
      </c>
      <c r="M298" s="170">
        <f t="shared" si="663"/>
        <v>1558</v>
      </c>
      <c r="N298" s="170">
        <f t="shared" si="663"/>
        <v>1558</v>
      </c>
      <c r="O298" s="170">
        <v>-50</v>
      </c>
      <c r="P298" s="170"/>
      <c r="Q298" s="170"/>
      <c r="R298" s="170">
        <f t="shared" si="652"/>
        <v>1508</v>
      </c>
      <c r="S298" s="170">
        <f t="shared" si="652"/>
        <v>1558</v>
      </c>
      <c r="T298" s="170">
        <f t="shared" si="652"/>
        <v>1558</v>
      </c>
      <c r="U298" s="170"/>
      <c r="V298" s="170"/>
      <c r="W298" s="170"/>
      <c r="X298" s="170">
        <f t="shared" si="653"/>
        <v>1508</v>
      </c>
      <c r="Y298" s="170">
        <f t="shared" si="653"/>
        <v>1558</v>
      </c>
      <c r="Z298" s="170">
        <f t="shared" si="653"/>
        <v>1558</v>
      </c>
      <c r="AA298" s="170">
        <v>-350</v>
      </c>
      <c r="AB298" s="170"/>
      <c r="AC298" s="170"/>
      <c r="AD298" s="268">
        <f t="shared" si="654"/>
        <v>1158</v>
      </c>
      <c r="AE298" s="170">
        <f t="shared" si="655"/>
        <v>1558</v>
      </c>
      <c r="AF298" s="170">
        <f t="shared" si="656"/>
        <v>1558</v>
      </c>
      <c r="AG298" s="268">
        <v>300</v>
      </c>
      <c r="AH298" s="170"/>
      <c r="AI298" s="170"/>
      <c r="AJ298" s="170">
        <f t="shared" si="657"/>
        <v>1458</v>
      </c>
      <c r="AK298" s="170">
        <f t="shared" si="658"/>
        <v>1558</v>
      </c>
      <c r="AL298" s="170">
        <f t="shared" si="659"/>
        <v>1558</v>
      </c>
      <c r="AM298" s="295"/>
      <c r="AN298" s="295"/>
      <c r="AO298" s="295"/>
    </row>
    <row r="299" spans="1:41" s="2" customFormat="1" ht="56.25" x14ac:dyDescent="0.3">
      <c r="A299" s="12">
        <v>915</v>
      </c>
      <c r="B299" s="72"/>
      <c r="C299" s="73">
        <v>13</v>
      </c>
      <c r="D299" s="194" t="s">
        <v>102</v>
      </c>
      <c r="E299" s="188" t="s">
        <v>195</v>
      </c>
      <c r="F299" s="169">
        <v>31215</v>
      </c>
      <c r="G299" s="169">
        <v>31215</v>
      </c>
      <c r="H299" s="169">
        <v>31215</v>
      </c>
      <c r="I299" s="169">
        <v>2570.6999999999998</v>
      </c>
      <c r="J299" s="169">
        <v>2570.6999999999998</v>
      </c>
      <c r="K299" s="169">
        <v>2570.6999999999998</v>
      </c>
      <c r="L299" s="170">
        <f t="shared" si="663"/>
        <v>33785.699999999997</v>
      </c>
      <c r="M299" s="170">
        <f t="shared" si="663"/>
        <v>33785.699999999997</v>
      </c>
      <c r="N299" s="170">
        <f t="shared" si="663"/>
        <v>33785.699999999997</v>
      </c>
      <c r="O299" s="170"/>
      <c r="P299" s="170"/>
      <c r="Q299" s="170"/>
      <c r="R299" s="170">
        <f t="shared" si="652"/>
        <v>33785.699999999997</v>
      </c>
      <c r="S299" s="170">
        <f t="shared" si="652"/>
        <v>33785.699999999997</v>
      </c>
      <c r="T299" s="170">
        <f t="shared" si="652"/>
        <v>33785.699999999997</v>
      </c>
      <c r="U299" s="170"/>
      <c r="V299" s="170"/>
      <c r="W299" s="170"/>
      <c r="X299" s="170">
        <f t="shared" si="653"/>
        <v>33785.699999999997</v>
      </c>
      <c r="Y299" s="170">
        <f t="shared" si="653"/>
        <v>33785.699999999997</v>
      </c>
      <c r="Z299" s="170">
        <f t="shared" si="653"/>
        <v>33785.699999999997</v>
      </c>
      <c r="AA299" s="170"/>
      <c r="AB299" s="170"/>
      <c r="AC299" s="170"/>
      <c r="AD299" s="268">
        <f t="shared" si="654"/>
        <v>33785.699999999997</v>
      </c>
      <c r="AE299" s="170">
        <f t="shared" si="655"/>
        <v>33785.699999999997</v>
      </c>
      <c r="AF299" s="170">
        <f t="shared" si="656"/>
        <v>33785.699999999997</v>
      </c>
      <c r="AG299" s="268">
        <v>1893.6</v>
      </c>
      <c r="AH299" s="170"/>
      <c r="AI299" s="170"/>
      <c r="AJ299" s="170">
        <f t="shared" si="657"/>
        <v>35679.299999999996</v>
      </c>
      <c r="AK299" s="170">
        <f t="shared" si="658"/>
        <v>33785.699999999997</v>
      </c>
      <c r="AL299" s="170">
        <f t="shared" si="659"/>
        <v>33785.699999999997</v>
      </c>
      <c r="AM299" s="295"/>
      <c r="AN299" s="295"/>
      <c r="AO299" s="295"/>
    </row>
    <row r="300" spans="1:41" s="2" customFormat="1" ht="37.5" x14ac:dyDescent="0.3">
      <c r="A300" s="12">
        <v>915</v>
      </c>
      <c r="B300" s="72"/>
      <c r="C300" s="73">
        <v>4</v>
      </c>
      <c r="D300" s="194" t="s">
        <v>96</v>
      </c>
      <c r="E300" s="188" t="s">
        <v>190</v>
      </c>
      <c r="F300" s="169">
        <v>6156</v>
      </c>
      <c r="G300" s="169">
        <v>6156</v>
      </c>
      <c r="H300" s="169">
        <v>6156</v>
      </c>
      <c r="I300" s="169"/>
      <c r="J300" s="169"/>
      <c r="K300" s="169"/>
      <c r="L300" s="170">
        <f t="shared" si="663"/>
        <v>6156</v>
      </c>
      <c r="M300" s="170">
        <f t="shared" si="663"/>
        <v>6156</v>
      </c>
      <c r="N300" s="170">
        <f t="shared" si="663"/>
        <v>6156</v>
      </c>
      <c r="O300" s="170"/>
      <c r="P300" s="170"/>
      <c r="Q300" s="170"/>
      <c r="R300" s="170">
        <f t="shared" si="652"/>
        <v>6156</v>
      </c>
      <c r="S300" s="170">
        <f t="shared" si="652"/>
        <v>6156</v>
      </c>
      <c r="T300" s="170">
        <f t="shared" si="652"/>
        <v>6156</v>
      </c>
      <c r="U300" s="170"/>
      <c r="V300" s="170"/>
      <c r="W300" s="170"/>
      <c r="X300" s="170">
        <f t="shared" si="653"/>
        <v>6156</v>
      </c>
      <c r="Y300" s="170">
        <f t="shared" si="653"/>
        <v>6156</v>
      </c>
      <c r="Z300" s="170">
        <f t="shared" si="653"/>
        <v>6156</v>
      </c>
      <c r="AA300" s="170">
        <v>1396</v>
      </c>
      <c r="AB300" s="170"/>
      <c r="AC300" s="170"/>
      <c r="AD300" s="268">
        <f t="shared" si="654"/>
        <v>7552</v>
      </c>
      <c r="AE300" s="170">
        <f t="shared" si="655"/>
        <v>6156</v>
      </c>
      <c r="AF300" s="170">
        <f t="shared" si="656"/>
        <v>6156</v>
      </c>
      <c r="AG300" s="268"/>
      <c r="AH300" s="170"/>
      <c r="AI300" s="170"/>
      <c r="AJ300" s="170">
        <f t="shared" si="657"/>
        <v>7552</v>
      </c>
      <c r="AK300" s="170">
        <f t="shared" si="658"/>
        <v>6156</v>
      </c>
      <c r="AL300" s="170">
        <f t="shared" si="659"/>
        <v>6156</v>
      </c>
      <c r="AM300" s="295"/>
      <c r="AN300" s="295"/>
      <c r="AO300" s="295"/>
    </row>
    <row r="301" spans="1:41" s="2" customFormat="1" ht="37.5" x14ac:dyDescent="0.25">
      <c r="A301" s="12">
        <v>915</v>
      </c>
      <c r="B301" s="72"/>
      <c r="C301" s="73">
        <v>5</v>
      </c>
      <c r="D301" s="194" t="s">
        <v>97</v>
      </c>
      <c r="E301" s="181" t="s">
        <v>191</v>
      </c>
      <c r="F301" s="169">
        <v>40</v>
      </c>
      <c r="G301" s="169">
        <v>40</v>
      </c>
      <c r="H301" s="169">
        <v>40</v>
      </c>
      <c r="I301" s="169"/>
      <c r="J301" s="169"/>
      <c r="K301" s="169"/>
      <c r="L301" s="170">
        <f t="shared" si="663"/>
        <v>40</v>
      </c>
      <c r="M301" s="170">
        <f t="shared" si="663"/>
        <v>40</v>
      </c>
      <c r="N301" s="170">
        <f t="shared" si="663"/>
        <v>40</v>
      </c>
      <c r="O301" s="170"/>
      <c r="P301" s="170"/>
      <c r="Q301" s="170"/>
      <c r="R301" s="170">
        <f t="shared" si="652"/>
        <v>40</v>
      </c>
      <c r="S301" s="170">
        <f t="shared" si="652"/>
        <v>40</v>
      </c>
      <c r="T301" s="170">
        <f t="shared" si="652"/>
        <v>40</v>
      </c>
      <c r="U301" s="170"/>
      <c r="V301" s="170"/>
      <c r="W301" s="170"/>
      <c r="X301" s="170">
        <f t="shared" si="653"/>
        <v>40</v>
      </c>
      <c r="Y301" s="170">
        <f t="shared" si="653"/>
        <v>40</v>
      </c>
      <c r="Z301" s="170">
        <f t="shared" si="653"/>
        <v>40</v>
      </c>
      <c r="AA301" s="219"/>
      <c r="AB301" s="170"/>
      <c r="AC301" s="170"/>
      <c r="AD301" s="268">
        <f t="shared" si="654"/>
        <v>40</v>
      </c>
      <c r="AE301" s="170">
        <f t="shared" si="655"/>
        <v>40</v>
      </c>
      <c r="AF301" s="170">
        <f t="shared" si="656"/>
        <v>40</v>
      </c>
      <c r="AG301" s="268"/>
      <c r="AH301" s="170"/>
      <c r="AI301" s="170"/>
      <c r="AJ301" s="170">
        <f t="shared" si="657"/>
        <v>40</v>
      </c>
      <c r="AK301" s="170">
        <f t="shared" si="658"/>
        <v>40</v>
      </c>
      <c r="AL301" s="170">
        <f t="shared" si="659"/>
        <v>40</v>
      </c>
      <c r="AM301" s="295"/>
      <c r="AN301" s="295"/>
      <c r="AO301" s="295"/>
    </row>
    <row r="302" spans="1:41" s="2" customFormat="1" ht="131.25" x14ac:dyDescent="0.25">
      <c r="A302" s="12">
        <v>915</v>
      </c>
      <c r="B302" s="72"/>
      <c r="C302" s="73">
        <v>12</v>
      </c>
      <c r="D302" s="194" t="s">
        <v>88</v>
      </c>
      <c r="E302" s="181" t="s">
        <v>548</v>
      </c>
      <c r="F302" s="169">
        <v>131752.70000000001</v>
      </c>
      <c r="G302" s="169">
        <v>131752.70000000001</v>
      </c>
      <c r="H302" s="169">
        <v>131752.70000000001</v>
      </c>
      <c r="I302" s="169">
        <v>10904.3</v>
      </c>
      <c r="J302" s="169">
        <v>10904.3</v>
      </c>
      <c r="K302" s="169">
        <v>10904.3</v>
      </c>
      <c r="L302" s="170">
        <f t="shared" si="663"/>
        <v>142657</v>
      </c>
      <c r="M302" s="170">
        <f t="shared" si="663"/>
        <v>142657</v>
      </c>
      <c r="N302" s="170">
        <f t="shared" si="663"/>
        <v>142657</v>
      </c>
      <c r="O302" s="170"/>
      <c r="P302" s="170"/>
      <c r="Q302" s="170"/>
      <c r="R302" s="170">
        <f t="shared" si="652"/>
        <v>142657</v>
      </c>
      <c r="S302" s="170">
        <f t="shared" si="652"/>
        <v>142657</v>
      </c>
      <c r="T302" s="170">
        <f t="shared" si="652"/>
        <v>142657</v>
      </c>
      <c r="U302" s="170"/>
      <c r="V302" s="170"/>
      <c r="W302" s="170"/>
      <c r="X302" s="170">
        <f t="shared" si="653"/>
        <v>142657</v>
      </c>
      <c r="Y302" s="170">
        <f t="shared" si="653"/>
        <v>142657</v>
      </c>
      <c r="Z302" s="170">
        <f t="shared" si="653"/>
        <v>142657</v>
      </c>
      <c r="AA302" s="170">
        <v>622.6</v>
      </c>
      <c r="AB302" s="170"/>
      <c r="AC302" s="170"/>
      <c r="AD302" s="268">
        <f t="shared" si="654"/>
        <v>143279.6</v>
      </c>
      <c r="AE302" s="170">
        <f t="shared" si="655"/>
        <v>142657</v>
      </c>
      <c r="AF302" s="170">
        <f t="shared" si="656"/>
        <v>142657</v>
      </c>
      <c r="AG302" s="268">
        <f>8252-622.6</f>
        <v>7629.4</v>
      </c>
      <c r="AH302" s="170"/>
      <c r="AI302" s="170"/>
      <c r="AJ302" s="170">
        <f>AD302+AG302</f>
        <v>150909</v>
      </c>
      <c r="AK302" s="170">
        <f t="shared" si="658"/>
        <v>142657</v>
      </c>
      <c r="AL302" s="170">
        <f t="shared" si="659"/>
        <v>142657</v>
      </c>
      <c r="AM302" s="295"/>
      <c r="AN302" s="295"/>
      <c r="AO302" s="295"/>
    </row>
    <row r="303" spans="1:41" s="2" customFormat="1" ht="187.5" x14ac:dyDescent="0.25">
      <c r="A303" s="12">
        <v>915</v>
      </c>
      <c r="B303" s="72"/>
      <c r="C303" s="73">
        <v>12</v>
      </c>
      <c r="D303" s="194" t="s">
        <v>599</v>
      </c>
      <c r="E303" s="181" t="s">
        <v>600</v>
      </c>
      <c r="F303" s="169"/>
      <c r="G303" s="169"/>
      <c r="H303" s="169"/>
      <c r="I303" s="169"/>
      <c r="J303" s="169"/>
      <c r="K303" s="169"/>
      <c r="L303" s="170"/>
      <c r="M303" s="170"/>
      <c r="N303" s="170"/>
      <c r="O303" s="170"/>
      <c r="P303" s="170"/>
      <c r="Q303" s="170"/>
      <c r="R303" s="170"/>
      <c r="S303" s="170"/>
      <c r="T303" s="170"/>
      <c r="U303" s="170"/>
      <c r="V303" s="170"/>
      <c r="W303" s="170"/>
      <c r="X303" s="170"/>
      <c r="Y303" s="170"/>
      <c r="Z303" s="170"/>
      <c r="AA303" s="170"/>
      <c r="AB303" s="170"/>
      <c r="AC303" s="170"/>
      <c r="AD303" s="268">
        <v>0</v>
      </c>
      <c r="AE303" s="170">
        <v>0</v>
      </c>
      <c r="AF303" s="170">
        <v>0</v>
      </c>
      <c r="AG303" s="268">
        <f>458.6+622.6</f>
        <v>1081.2</v>
      </c>
      <c r="AH303" s="170"/>
      <c r="AI303" s="170"/>
      <c r="AJ303" s="170">
        <f t="shared" ref="AJ303" si="664">AD303+AG303</f>
        <v>1081.2</v>
      </c>
      <c r="AK303" s="170">
        <f t="shared" ref="AK303" si="665">AE303+AH303</f>
        <v>0</v>
      </c>
      <c r="AL303" s="170">
        <f t="shared" ref="AL303" si="666">AF303+AI303</f>
        <v>0</v>
      </c>
      <c r="AM303" s="295"/>
      <c r="AN303" s="295"/>
      <c r="AO303" s="295"/>
    </row>
    <row r="304" spans="1:41" s="25" customFormat="1" ht="37.5" x14ac:dyDescent="0.25">
      <c r="A304" s="12">
        <v>919</v>
      </c>
      <c r="B304" s="72"/>
      <c r="C304" s="73">
        <v>44</v>
      </c>
      <c r="D304" s="194"/>
      <c r="E304" s="181" t="s">
        <v>551</v>
      </c>
      <c r="F304" s="169">
        <v>0</v>
      </c>
      <c r="G304" s="169">
        <v>0</v>
      </c>
      <c r="H304" s="169">
        <v>200</v>
      </c>
      <c r="I304" s="169"/>
      <c r="J304" s="169"/>
      <c r="K304" s="169"/>
      <c r="L304" s="170">
        <f t="shared" si="663"/>
        <v>0</v>
      </c>
      <c r="M304" s="170">
        <f t="shared" si="663"/>
        <v>0</v>
      </c>
      <c r="N304" s="170">
        <f t="shared" si="663"/>
        <v>200</v>
      </c>
      <c r="O304" s="170"/>
      <c r="P304" s="170"/>
      <c r="Q304" s="170"/>
      <c r="R304" s="170">
        <f t="shared" si="652"/>
        <v>0</v>
      </c>
      <c r="S304" s="170">
        <f t="shared" si="652"/>
        <v>0</v>
      </c>
      <c r="T304" s="170">
        <f t="shared" si="652"/>
        <v>200</v>
      </c>
      <c r="U304" s="170"/>
      <c r="V304" s="170"/>
      <c r="W304" s="170"/>
      <c r="X304" s="170">
        <f t="shared" si="653"/>
        <v>0</v>
      </c>
      <c r="Y304" s="170">
        <f t="shared" si="653"/>
        <v>0</v>
      </c>
      <c r="Z304" s="170">
        <f t="shared" si="653"/>
        <v>200</v>
      </c>
      <c r="AA304" s="219"/>
      <c r="AB304" s="170"/>
      <c r="AC304" s="170"/>
      <c r="AD304" s="268">
        <f t="shared" si="654"/>
        <v>0</v>
      </c>
      <c r="AE304" s="170">
        <f t="shared" si="655"/>
        <v>0</v>
      </c>
      <c r="AF304" s="170">
        <f t="shared" si="656"/>
        <v>200</v>
      </c>
      <c r="AG304" s="268"/>
      <c r="AH304" s="170"/>
      <c r="AI304" s="170"/>
      <c r="AJ304" s="170">
        <f t="shared" si="657"/>
        <v>0</v>
      </c>
      <c r="AK304" s="170">
        <f t="shared" si="658"/>
        <v>0</v>
      </c>
      <c r="AL304" s="170">
        <f t="shared" si="659"/>
        <v>200</v>
      </c>
      <c r="AM304" s="295"/>
      <c r="AN304" s="295"/>
      <c r="AO304" s="295"/>
    </row>
    <row r="305" spans="1:41" s="25" customFormat="1" ht="37.5" x14ac:dyDescent="0.25">
      <c r="A305" s="12">
        <v>919</v>
      </c>
      <c r="B305" s="72"/>
      <c r="C305" s="73">
        <v>43</v>
      </c>
      <c r="D305" s="194" t="s">
        <v>323</v>
      </c>
      <c r="E305" s="181" t="s">
        <v>552</v>
      </c>
      <c r="F305" s="169">
        <v>2099.1999999999998</v>
      </c>
      <c r="G305" s="169">
        <v>2099.1999999999998</v>
      </c>
      <c r="H305" s="169">
        <v>2099.1999999999998</v>
      </c>
      <c r="I305" s="169"/>
      <c r="J305" s="169"/>
      <c r="K305" s="169"/>
      <c r="L305" s="170">
        <f t="shared" si="663"/>
        <v>2099.1999999999998</v>
      </c>
      <c r="M305" s="170">
        <f t="shared" si="663"/>
        <v>2099.1999999999998</v>
      </c>
      <c r="N305" s="170">
        <f t="shared" si="663"/>
        <v>2099.1999999999998</v>
      </c>
      <c r="O305" s="170"/>
      <c r="P305" s="170"/>
      <c r="Q305" s="170"/>
      <c r="R305" s="170">
        <f t="shared" si="652"/>
        <v>2099.1999999999998</v>
      </c>
      <c r="S305" s="170">
        <f t="shared" si="652"/>
        <v>2099.1999999999998</v>
      </c>
      <c r="T305" s="170">
        <f t="shared" si="652"/>
        <v>2099.1999999999998</v>
      </c>
      <c r="U305" s="170"/>
      <c r="V305" s="170"/>
      <c r="W305" s="170"/>
      <c r="X305" s="170">
        <f t="shared" si="653"/>
        <v>2099.1999999999998</v>
      </c>
      <c r="Y305" s="170">
        <f t="shared" si="653"/>
        <v>2099.1999999999998</v>
      </c>
      <c r="Z305" s="170">
        <f t="shared" si="653"/>
        <v>2099.1999999999998</v>
      </c>
      <c r="AA305" s="219"/>
      <c r="AB305" s="170"/>
      <c r="AC305" s="170"/>
      <c r="AD305" s="268">
        <f t="shared" si="654"/>
        <v>2099.1999999999998</v>
      </c>
      <c r="AE305" s="170">
        <f t="shared" si="655"/>
        <v>2099.1999999999998</v>
      </c>
      <c r="AF305" s="170">
        <f t="shared" si="656"/>
        <v>2099.1999999999998</v>
      </c>
      <c r="AG305" s="287">
        <v>1000</v>
      </c>
      <c r="AH305" s="170"/>
      <c r="AI305" s="170"/>
      <c r="AJ305" s="170">
        <f t="shared" si="657"/>
        <v>3099.2</v>
      </c>
      <c r="AK305" s="170">
        <f t="shared" si="658"/>
        <v>2099.1999999999998</v>
      </c>
      <c r="AL305" s="170">
        <f t="shared" si="659"/>
        <v>2099.1999999999998</v>
      </c>
      <c r="AM305" s="295"/>
      <c r="AN305" s="295"/>
      <c r="AO305" s="295"/>
    </row>
    <row r="306" spans="1:41" s="2" customFormat="1" ht="121.5" customHeight="1" x14ac:dyDescent="0.25">
      <c r="A306" s="12">
        <v>919</v>
      </c>
      <c r="B306" s="72"/>
      <c r="C306" s="73">
        <v>19</v>
      </c>
      <c r="D306" s="194" t="s">
        <v>464</v>
      </c>
      <c r="E306" s="181" t="s">
        <v>553</v>
      </c>
      <c r="F306" s="169">
        <v>420762.1</v>
      </c>
      <c r="G306" s="169">
        <v>420762.1</v>
      </c>
      <c r="H306" s="169">
        <v>420762.1</v>
      </c>
      <c r="I306" s="169">
        <v>6157.3</v>
      </c>
      <c r="J306" s="169">
        <v>6157.3</v>
      </c>
      <c r="K306" s="169">
        <v>6157.3</v>
      </c>
      <c r="L306" s="170">
        <f t="shared" si="663"/>
        <v>426919.39999999997</v>
      </c>
      <c r="M306" s="170">
        <f t="shared" si="663"/>
        <v>426919.39999999997</v>
      </c>
      <c r="N306" s="170">
        <f t="shared" si="663"/>
        <v>426919.39999999997</v>
      </c>
      <c r="O306" s="170"/>
      <c r="P306" s="170"/>
      <c r="Q306" s="170"/>
      <c r="R306" s="170">
        <f t="shared" si="652"/>
        <v>426919.39999999997</v>
      </c>
      <c r="S306" s="170">
        <f t="shared" si="652"/>
        <v>426919.39999999997</v>
      </c>
      <c r="T306" s="170">
        <f t="shared" si="652"/>
        <v>426919.39999999997</v>
      </c>
      <c r="U306" s="170"/>
      <c r="V306" s="170"/>
      <c r="W306" s="170"/>
      <c r="X306" s="170">
        <f t="shared" si="653"/>
        <v>426919.39999999997</v>
      </c>
      <c r="Y306" s="170">
        <f t="shared" si="653"/>
        <v>426919.39999999997</v>
      </c>
      <c r="Z306" s="170">
        <f t="shared" si="653"/>
        <v>426919.39999999997</v>
      </c>
      <c r="AA306" s="219"/>
      <c r="AB306" s="170"/>
      <c r="AC306" s="170"/>
      <c r="AD306" s="268">
        <f t="shared" si="654"/>
        <v>426919.39999999997</v>
      </c>
      <c r="AE306" s="170">
        <f t="shared" si="655"/>
        <v>426919.39999999997</v>
      </c>
      <c r="AF306" s="170">
        <f t="shared" si="656"/>
        <v>426919.39999999997</v>
      </c>
      <c r="AG306" s="287">
        <v>96657.3</v>
      </c>
      <c r="AH306" s="170"/>
      <c r="AI306" s="170"/>
      <c r="AJ306" s="170">
        <f t="shared" si="657"/>
        <v>523576.69999999995</v>
      </c>
      <c r="AK306" s="170">
        <f t="shared" si="658"/>
        <v>426919.39999999997</v>
      </c>
      <c r="AL306" s="170">
        <f t="shared" si="659"/>
        <v>426919.39999999997</v>
      </c>
      <c r="AM306" s="295"/>
      <c r="AN306" s="295"/>
      <c r="AO306" s="295"/>
    </row>
    <row r="307" spans="1:41" s="124" customFormat="1" ht="21" x14ac:dyDescent="0.3">
      <c r="A307" s="12"/>
      <c r="B307" s="72">
        <v>15</v>
      </c>
      <c r="C307" s="73"/>
      <c r="D307" s="14" t="s">
        <v>276</v>
      </c>
      <c r="E307" s="205" t="s">
        <v>196</v>
      </c>
      <c r="F307" s="183">
        <f>SUM(F308:F311)</f>
        <v>914778.6</v>
      </c>
      <c r="G307" s="183">
        <f t="shared" ref="G307:Z307" si="667">SUM(G308:G311)</f>
        <v>798147.29999999993</v>
      </c>
      <c r="H307" s="183">
        <f t="shared" si="667"/>
        <v>43667.7</v>
      </c>
      <c r="I307" s="183">
        <f t="shared" si="667"/>
        <v>0</v>
      </c>
      <c r="J307" s="183">
        <f t="shared" si="667"/>
        <v>0</v>
      </c>
      <c r="K307" s="183">
        <f t="shared" si="667"/>
        <v>0</v>
      </c>
      <c r="L307" s="184">
        <f t="shared" si="667"/>
        <v>914778.6</v>
      </c>
      <c r="M307" s="184">
        <f t="shared" si="667"/>
        <v>798147.29999999993</v>
      </c>
      <c r="N307" s="184">
        <f t="shared" si="667"/>
        <v>43667.7</v>
      </c>
      <c r="O307" s="184">
        <f t="shared" si="667"/>
        <v>0</v>
      </c>
      <c r="P307" s="184">
        <f t="shared" si="667"/>
        <v>0</v>
      </c>
      <c r="Q307" s="184">
        <f t="shared" si="667"/>
        <v>0</v>
      </c>
      <c r="R307" s="184">
        <f t="shared" si="667"/>
        <v>914778.6</v>
      </c>
      <c r="S307" s="184">
        <f t="shared" si="667"/>
        <v>798147.29999999993</v>
      </c>
      <c r="T307" s="184">
        <f t="shared" si="667"/>
        <v>43667.7</v>
      </c>
      <c r="U307" s="184">
        <f t="shared" si="667"/>
        <v>0</v>
      </c>
      <c r="V307" s="184">
        <f t="shared" si="667"/>
        <v>0</v>
      </c>
      <c r="W307" s="184">
        <f t="shared" si="667"/>
        <v>0</v>
      </c>
      <c r="X307" s="184">
        <f t="shared" si="667"/>
        <v>914778.6</v>
      </c>
      <c r="Y307" s="184">
        <f t="shared" si="667"/>
        <v>798147.29999999993</v>
      </c>
      <c r="Z307" s="184">
        <f t="shared" si="667"/>
        <v>43667.7</v>
      </c>
      <c r="AA307" s="184">
        <f t="shared" ref="AA307:AF307" si="668">SUM(AA308:AA311)</f>
        <v>0</v>
      </c>
      <c r="AB307" s="184">
        <f t="shared" si="668"/>
        <v>0</v>
      </c>
      <c r="AC307" s="184">
        <f t="shared" si="668"/>
        <v>0</v>
      </c>
      <c r="AD307" s="269">
        <f t="shared" si="668"/>
        <v>914778.6</v>
      </c>
      <c r="AE307" s="184">
        <f t="shared" si="668"/>
        <v>798147.29999999993</v>
      </c>
      <c r="AF307" s="184">
        <f t="shared" si="668"/>
        <v>43667.7</v>
      </c>
      <c r="AG307" s="184">
        <f t="shared" ref="AG307:AL307" si="669">SUM(AG308:AG311)</f>
        <v>0</v>
      </c>
      <c r="AH307" s="184">
        <f t="shared" si="669"/>
        <v>0</v>
      </c>
      <c r="AI307" s="184">
        <f t="shared" si="669"/>
        <v>0</v>
      </c>
      <c r="AJ307" s="184">
        <f t="shared" si="669"/>
        <v>914778.6</v>
      </c>
      <c r="AK307" s="184">
        <f t="shared" si="669"/>
        <v>798147.29999999993</v>
      </c>
      <c r="AL307" s="184">
        <f t="shared" si="669"/>
        <v>43667.7</v>
      </c>
      <c r="AM307" s="295"/>
      <c r="AN307" s="295"/>
      <c r="AO307" s="295"/>
    </row>
    <row r="308" spans="1:41" s="2" customFormat="1" ht="75" x14ac:dyDescent="0.25">
      <c r="A308" s="12">
        <v>855</v>
      </c>
      <c r="B308" s="72"/>
      <c r="C308" s="73">
        <v>1</v>
      </c>
      <c r="D308" s="167" t="s">
        <v>277</v>
      </c>
      <c r="E308" s="181" t="s">
        <v>197</v>
      </c>
      <c r="F308" s="169">
        <v>871109.5</v>
      </c>
      <c r="G308" s="169">
        <v>754478.2</v>
      </c>
      <c r="H308" s="169">
        <v>0</v>
      </c>
      <c r="I308" s="169"/>
      <c r="J308" s="169"/>
      <c r="K308" s="169"/>
      <c r="L308" s="170">
        <f t="shared" si="663"/>
        <v>871109.5</v>
      </c>
      <c r="M308" s="170">
        <f t="shared" si="663"/>
        <v>754478.2</v>
      </c>
      <c r="N308" s="170">
        <f t="shared" si="663"/>
        <v>0</v>
      </c>
      <c r="O308" s="170"/>
      <c r="P308" s="170"/>
      <c r="Q308" s="170"/>
      <c r="R308" s="170">
        <f t="shared" ref="R308:T310" si="670">L308+O308</f>
        <v>871109.5</v>
      </c>
      <c r="S308" s="170">
        <f t="shared" si="670"/>
        <v>754478.2</v>
      </c>
      <c r="T308" s="170">
        <f t="shared" si="670"/>
        <v>0</v>
      </c>
      <c r="U308" s="170"/>
      <c r="V308" s="170"/>
      <c r="W308" s="170"/>
      <c r="X308" s="170">
        <f t="shared" ref="X308:Z310" si="671">R308+U308</f>
        <v>871109.5</v>
      </c>
      <c r="Y308" s="170">
        <f t="shared" si="671"/>
        <v>754478.2</v>
      </c>
      <c r="Z308" s="170">
        <f t="shared" si="671"/>
        <v>0</v>
      </c>
      <c r="AA308" s="219"/>
      <c r="AB308" s="170"/>
      <c r="AC308" s="170"/>
      <c r="AD308" s="268">
        <f t="shared" ref="AD308:AD310" si="672">X308+AA308</f>
        <v>871109.5</v>
      </c>
      <c r="AE308" s="170">
        <f t="shared" ref="AE308:AE310" si="673">Y308+AB308</f>
        <v>754478.2</v>
      </c>
      <c r="AF308" s="170">
        <f t="shared" ref="AF308:AF310" si="674">Z308+AC308</f>
        <v>0</v>
      </c>
      <c r="AG308" s="170"/>
      <c r="AH308" s="170"/>
      <c r="AI308" s="170"/>
      <c r="AJ308" s="170">
        <f t="shared" ref="AJ308:AJ310" si="675">AD308+AG308</f>
        <v>871109.5</v>
      </c>
      <c r="AK308" s="170">
        <f t="shared" ref="AK308:AK310" si="676">AE308+AH308</f>
        <v>754478.2</v>
      </c>
      <c r="AL308" s="170">
        <f t="shared" ref="AL308:AL310" si="677">AF308+AI308</f>
        <v>0</v>
      </c>
      <c r="AM308" s="295"/>
      <c r="AN308" s="295"/>
      <c r="AO308" s="295"/>
    </row>
    <row r="309" spans="1:41" s="2" customFormat="1" ht="83.25" customHeight="1" x14ac:dyDescent="0.25">
      <c r="A309" s="12">
        <v>911</v>
      </c>
      <c r="B309" s="72"/>
      <c r="C309" s="73">
        <v>3</v>
      </c>
      <c r="D309" s="167" t="s">
        <v>465</v>
      </c>
      <c r="E309" s="181" t="s">
        <v>326</v>
      </c>
      <c r="F309" s="169">
        <v>43669.1</v>
      </c>
      <c r="G309" s="169">
        <v>43669.1</v>
      </c>
      <c r="H309" s="169">
        <v>43667.7</v>
      </c>
      <c r="I309" s="169"/>
      <c r="J309" s="169"/>
      <c r="K309" s="169"/>
      <c r="L309" s="170">
        <f t="shared" si="663"/>
        <v>43669.1</v>
      </c>
      <c r="M309" s="170">
        <f t="shared" si="663"/>
        <v>43669.1</v>
      </c>
      <c r="N309" s="170">
        <f t="shared" si="663"/>
        <v>43667.7</v>
      </c>
      <c r="O309" s="170"/>
      <c r="P309" s="170"/>
      <c r="Q309" s="170"/>
      <c r="R309" s="170">
        <f t="shared" si="670"/>
        <v>43669.1</v>
      </c>
      <c r="S309" s="170">
        <f t="shared" si="670"/>
        <v>43669.1</v>
      </c>
      <c r="T309" s="170">
        <f t="shared" si="670"/>
        <v>43667.7</v>
      </c>
      <c r="U309" s="170"/>
      <c r="V309" s="170"/>
      <c r="W309" s="170"/>
      <c r="X309" s="170">
        <f t="shared" si="671"/>
        <v>43669.1</v>
      </c>
      <c r="Y309" s="170">
        <f t="shared" si="671"/>
        <v>43669.1</v>
      </c>
      <c r="Z309" s="170">
        <f t="shared" si="671"/>
        <v>43667.7</v>
      </c>
      <c r="AA309" s="219"/>
      <c r="AB309" s="170"/>
      <c r="AC309" s="170"/>
      <c r="AD309" s="268">
        <f t="shared" si="672"/>
        <v>43669.1</v>
      </c>
      <c r="AE309" s="170">
        <f t="shared" si="673"/>
        <v>43669.1</v>
      </c>
      <c r="AF309" s="170">
        <f t="shared" si="674"/>
        <v>43667.7</v>
      </c>
      <c r="AG309" s="170"/>
      <c r="AH309" s="170"/>
      <c r="AI309" s="170"/>
      <c r="AJ309" s="170">
        <f t="shared" si="675"/>
        <v>43669.1</v>
      </c>
      <c r="AK309" s="170">
        <f t="shared" si="676"/>
        <v>43669.1</v>
      </c>
      <c r="AL309" s="170">
        <f t="shared" si="677"/>
        <v>43667.7</v>
      </c>
      <c r="AM309" s="295"/>
      <c r="AN309" s="295"/>
      <c r="AO309" s="295"/>
    </row>
    <row r="310" spans="1:41" s="2" customFormat="1" ht="56.25" hidden="1" x14ac:dyDescent="0.25">
      <c r="A310" s="12"/>
      <c r="B310" s="72"/>
      <c r="C310" s="73"/>
      <c r="D310" s="203" t="s">
        <v>329</v>
      </c>
      <c r="E310" s="190" t="s">
        <v>330</v>
      </c>
      <c r="F310" s="169"/>
      <c r="G310" s="169"/>
      <c r="H310" s="169"/>
      <c r="I310" s="169"/>
      <c r="J310" s="169"/>
      <c r="K310" s="169"/>
      <c r="L310" s="170">
        <f t="shared" si="663"/>
        <v>0</v>
      </c>
      <c r="M310" s="170">
        <f t="shared" si="663"/>
        <v>0</v>
      </c>
      <c r="N310" s="170">
        <f t="shared" si="663"/>
        <v>0</v>
      </c>
      <c r="O310" s="170"/>
      <c r="P310" s="170"/>
      <c r="Q310" s="170"/>
      <c r="R310" s="170">
        <f t="shared" si="670"/>
        <v>0</v>
      </c>
      <c r="S310" s="170">
        <f t="shared" si="670"/>
        <v>0</v>
      </c>
      <c r="T310" s="170">
        <f t="shared" si="670"/>
        <v>0</v>
      </c>
      <c r="U310" s="170"/>
      <c r="V310" s="170"/>
      <c r="W310" s="170"/>
      <c r="X310" s="170">
        <f t="shared" si="671"/>
        <v>0</v>
      </c>
      <c r="Y310" s="170">
        <f t="shared" si="671"/>
        <v>0</v>
      </c>
      <c r="Z310" s="170">
        <f t="shared" si="671"/>
        <v>0</v>
      </c>
      <c r="AA310" s="219"/>
      <c r="AB310" s="170"/>
      <c r="AC310" s="170"/>
      <c r="AD310" s="268">
        <f t="shared" si="672"/>
        <v>0</v>
      </c>
      <c r="AE310" s="170">
        <f t="shared" si="673"/>
        <v>0</v>
      </c>
      <c r="AF310" s="170">
        <f t="shared" si="674"/>
        <v>0</v>
      </c>
      <c r="AG310" s="170"/>
      <c r="AH310" s="170"/>
      <c r="AI310" s="170"/>
      <c r="AJ310" s="170">
        <f t="shared" si="675"/>
        <v>0</v>
      </c>
      <c r="AK310" s="170">
        <f t="shared" si="676"/>
        <v>0</v>
      </c>
      <c r="AL310" s="170">
        <f t="shared" si="677"/>
        <v>0</v>
      </c>
      <c r="AM310" s="295"/>
      <c r="AN310" s="295"/>
      <c r="AO310" s="295"/>
    </row>
    <row r="311" spans="1:41" s="22" customFormat="1" ht="56.25" hidden="1" x14ac:dyDescent="0.25">
      <c r="A311" s="17"/>
      <c r="B311" s="72"/>
      <c r="C311" s="73"/>
      <c r="D311" s="203" t="s">
        <v>327</v>
      </c>
      <c r="E311" s="209" t="s">
        <v>335</v>
      </c>
      <c r="F311" s="169">
        <f>SUM(F312:F315)</f>
        <v>0</v>
      </c>
      <c r="G311" s="169">
        <f t="shared" ref="G311:Z311" si="678">SUM(G312:G315)</f>
        <v>0</v>
      </c>
      <c r="H311" s="169">
        <f t="shared" si="678"/>
        <v>0</v>
      </c>
      <c r="I311" s="169">
        <f t="shared" si="678"/>
        <v>0</v>
      </c>
      <c r="J311" s="169">
        <f t="shared" si="678"/>
        <v>0</v>
      </c>
      <c r="K311" s="169">
        <f t="shared" si="678"/>
        <v>0</v>
      </c>
      <c r="L311" s="169">
        <f t="shared" si="678"/>
        <v>0</v>
      </c>
      <c r="M311" s="169">
        <f t="shared" si="678"/>
        <v>0</v>
      </c>
      <c r="N311" s="169">
        <f t="shared" si="678"/>
        <v>0</v>
      </c>
      <c r="O311" s="169">
        <f t="shared" si="678"/>
        <v>0</v>
      </c>
      <c r="P311" s="169">
        <f t="shared" si="678"/>
        <v>0</v>
      </c>
      <c r="Q311" s="169">
        <f t="shared" si="678"/>
        <v>0</v>
      </c>
      <c r="R311" s="169">
        <f t="shared" si="678"/>
        <v>0</v>
      </c>
      <c r="S311" s="169">
        <f t="shared" si="678"/>
        <v>0</v>
      </c>
      <c r="T311" s="169">
        <f t="shared" si="678"/>
        <v>0</v>
      </c>
      <c r="U311" s="169">
        <f t="shared" si="678"/>
        <v>0</v>
      </c>
      <c r="V311" s="169">
        <f t="shared" si="678"/>
        <v>0</v>
      </c>
      <c r="W311" s="169">
        <f t="shared" si="678"/>
        <v>0</v>
      </c>
      <c r="X311" s="170">
        <f t="shared" si="678"/>
        <v>0</v>
      </c>
      <c r="Y311" s="170">
        <f t="shared" si="678"/>
        <v>0</v>
      </c>
      <c r="Z311" s="170">
        <f t="shared" si="678"/>
        <v>0</v>
      </c>
      <c r="AA311" s="219">
        <f t="shared" ref="AA311:AF311" si="679">SUM(AA312:AA315)</f>
        <v>0</v>
      </c>
      <c r="AB311" s="170">
        <f t="shared" si="679"/>
        <v>0</v>
      </c>
      <c r="AC311" s="170">
        <f t="shared" si="679"/>
        <v>0</v>
      </c>
      <c r="AD311" s="268">
        <f t="shared" si="679"/>
        <v>0</v>
      </c>
      <c r="AE311" s="170">
        <f t="shared" si="679"/>
        <v>0</v>
      </c>
      <c r="AF311" s="170">
        <f t="shared" si="679"/>
        <v>0</v>
      </c>
      <c r="AG311" s="170">
        <f t="shared" ref="AG311:AL311" si="680">SUM(AG312:AG315)</f>
        <v>0</v>
      </c>
      <c r="AH311" s="170">
        <f t="shared" si="680"/>
        <v>0</v>
      </c>
      <c r="AI311" s="170">
        <f t="shared" si="680"/>
        <v>0</v>
      </c>
      <c r="AJ311" s="170">
        <f t="shared" si="680"/>
        <v>0</v>
      </c>
      <c r="AK311" s="170">
        <f t="shared" si="680"/>
        <v>0</v>
      </c>
      <c r="AL311" s="170">
        <f t="shared" si="680"/>
        <v>0</v>
      </c>
      <c r="AM311" s="295"/>
      <c r="AN311" s="295"/>
      <c r="AO311" s="295"/>
    </row>
    <row r="312" spans="1:41" s="2" customFormat="1" ht="93.75" hidden="1" x14ac:dyDescent="0.25">
      <c r="A312" s="12"/>
      <c r="B312" s="72"/>
      <c r="C312" s="73"/>
      <c r="D312" s="210">
        <v>390002211</v>
      </c>
      <c r="E312" s="190" t="s">
        <v>338</v>
      </c>
      <c r="F312" s="169"/>
      <c r="G312" s="169"/>
      <c r="H312" s="169"/>
      <c r="I312" s="169"/>
      <c r="J312" s="169"/>
      <c r="K312" s="169"/>
      <c r="L312" s="169">
        <f t="shared" si="663"/>
        <v>0</v>
      </c>
      <c r="M312" s="169">
        <f t="shared" si="663"/>
        <v>0</v>
      </c>
      <c r="N312" s="169">
        <f t="shared" si="663"/>
        <v>0</v>
      </c>
      <c r="O312" s="169"/>
      <c r="P312" s="169"/>
      <c r="Q312" s="169"/>
      <c r="R312" s="169">
        <f t="shared" ref="R312:T315" si="681">L312+O312</f>
        <v>0</v>
      </c>
      <c r="S312" s="169">
        <f t="shared" si="681"/>
        <v>0</v>
      </c>
      <c r="T312" s="169">
        <f t="shared" si="681"/>
        <v>0</v>
      </c>
      <c r="U312" s="169"/>
      <c r="V312" s="169"/>
      <c r="W312" s="169"/>
      <c r="X312" s="170">
        <f t="shared" ref="X312:Z315" si="682">R312+U312</f>
        <v>0</v>
      </c>
      <c r="Y312" s="170">
        <f t="shared" si="682"/>
        <v>0</v>
      </c>
      <c r="Z312" s="170">
        <f t="shared" si="682"/>
        <v>0</v>
      </c>
      <c r="AA312" s="219"/>
      <c r="AB312" s="170"/>
      <c r="AC312" s="170"/>
      <c r="AD312" s="268">
        <f t="shared" ref="AD312:AD315" si="683">X312+AA312</f>
        <v>0</v>
      </c>
      <c r="AE312" s="170">
        <f t="shared" ref="AE312:AE315" si="684">Y312+AB312</f>
        <v>0</v>
      </c>
      <c r="AF312" s="170">
        <f t="shared" ref="AF312:AF315" si="685">Z312+AC312</f>
        <v>0</v>
      </c>
      <c r="AG312" s="170"/>
      <c r="AH312" s="170"/>
      <c r="AI312" s="170"/>
      <c r="AJ312" s="170">
        <f t="shared" ref="AJ312:AJ315" si="686">AD312+AG312</f>
        <v>0</v>
      </c>
      <c r="AK312" s="170">
        <f t="shared" ref="AK312:AK315" si="687">AE312+AH312</f>
        <v>0</v>
      </c>
      <c r="AL312" s="170">
        <f t="shared" ref="AL312:AL315" si="688">AF312+AI312</f>
        <v>0</v>
      </c>
      <c r="AM312" s="295"/>
      <c r="AN312" s="295"/>
      <c r="AO312" s="295"/>
    </row>
    <row r="313" spans="1:41" s="22" customFormat="1" ht="56.25" hidden="1" x14ac:dyDescent="0.25">
      <c r="A313" s="12">
        <v>900</v>
      </c>
      <c r="B313" s="72"/>
      <c r="C313" s="73"/>
      <c r="D313" s="210" t="s">
        <v>336</v>
      </c>
      <c r="E313" s="211" t="s">
        <v>337</v>
      </c>
      <c r="F313" s="169"/>
      <c r="G313" s="169"/>
      <c r="H313" s="169"/>
      <c r="I313" s="169"/>
      <c r="J313" s="169"/>
      <c r="K313" s="169"/>
      <c r="L313" s="169">
        <f t="shared" si="663"/>
        <v>0</v>
      </c>
      <c r="M313" s="169">
        <f t="shared" si="663"/>
        <v>0</v>
      </c>
      <c r="N313" s="169">
        <f t="shared" si="663"/>
        <v>0</v>
      </c>
      <c r="O313" s="169"/>
      <c r="P313" s="169"/>
      <c r="Q313" s="169"/>
      <c r="R313" s="169">
        <f t="shared" si="681"/>
        <v>0</v>
      </c>
      <c r="S313" s="169">
        <f t="shared" si="681"/>
        <v>0</v>
      </c>
      <c r="T313" s="169">
        <f t="shared" si="681"/>
        <v>0</v>
      </c>
      <c r="U313" s="169"/>
      <c r="V313" s="169"/>
      <c r="W313" s="169"/>
      <c r="X313" s="170">
        <f t="shared" si="682"/>
        <v>0</v>
      </c>
      <c r="Y313" s="170">
        <f t="shared" si="682"/>
        <v>0</v>
      </c>
      <c r="Z313" s="170">
        <f t="shared" si="682"/>
        <v>0</v>
      </c>
      <c r="AA313" s="219"/>
      <c r="AB313" s="170"/>
      <c r="AC313" s="170"/>
      <c r="AD313" s="268">
        <f t="shared" si="683"/>
        <v>0</v>
      </c>
      <c r="AE313" s="170">
        <f t="shared" si="684"/>
        <v>0</v>
      </c>
      <c r="AF313" s="170">
        <f t="shared" si="685"/>
        <v>0</v>
      </c>
      <c r="AG313" s="170"/>
      <c r="AH313" s="170"/>
      <c r="AI313" s="170"/>
      <c r="AJ313" s="170">
        <f t="shared" si="686"/>
        <v>0</v>
      </c>
      <c r="AK313" s="170">
        <f t="shared" si="687"/>
        <v>0</v>
      </c>
      <c r="AL313" s="170">
        <f t="shared" si="688"/>
        <v>0</v>
      </c>
      <c r="AM313" s="295"/>
      <c r="AN313" s="295"/>
      <c r="AO313" s="295"/>
    </row>
    <row r="314" spans="1:41" s="2" customFormat="1" ht="37.5" hidden="1" x14ac:dyDescent="0.25">
      <c r="A314" s="12"/>
      <c r="B314" s="72"/>
      <c r="C314" s="73"/>
      <c r="D314" s="210" t="s">
        <v>341</v>
      </c>
      <c r="E314" s="211" t="s">
        <v>340</v>
      </c>
      <c r="F314" s="169"/>
      <c r="G314" s="169"/>
      <c r="H314" s="169"/>
      <c r="I314" s="169"/>
      <c r="J314" s="169"/>
      <c r="K314" s="169"/>
      <c r="L314" s="169">
        <f t="shared" si="663"/>
        <v>0</v>
      </c>
      <c r="M314" s="169">
        <f t="shared" si="663"/>
        <v>0</v>
      </c>
      <c r="N314" s="169">
        <f t="shared" si="663"/>
        <v>0</v>
      </c>
      <c r="O314" s="169"/>
      <c r="P314" s="169"/>
      <c r="Q314" s="169"/>
      <c r="R314" s="169">
        <f t="shared" si="681"/>
        <v>0</v>
      </c>
      <c r="S314" s="169">
        <f t="shared" si="681"/>
        <v>0</v>
      </c>
      <c r="T314" s="169">
        <f t="shared" si="681"/>
        <v>0</v>
      </c>
      <c r="U314" s="169"/>
      <c r="V314" s="169"/>
      <c r="W314" s="169"/>
      <c r="X314" s="170">
        <f t="shared" si="682"/>
        <v>0</v>
      </c>
      <c r="Y314" s="170">
        <f t="shared" si="682"/>
        <v>0</v>
      </c>
      <c r="Z314" s="170">
        <f t="shared" si="682"/>
        <v>0</v>
      </c>
      <c r="AA314" s="219"/>
      <c r="AB314" s="170"/>
      <c r="AC314" s="170"/>
      <c r="AD314" s="268">
        <f t="shared" si="683"/>
        <v>0</v>
      </c>
      <c r="AE314" s="170">
        <f t="shared" si="684"/>
        <v>0</v>
      </c>
      <c r="AF314" s="170">
        <f t="shared" si="685"/>
        <v>0</v>
      </c>
      <c r="AG314" s="170"/>
      <c r="AH314" s="170"/>
      <c r="AI314" s="170"/>
      <c r="AJ314" s="170">
        <f t="shared" si="686"/>
        <v>0</v>
      </c>
      <c r="AK314" s="170">
        <f t="shared" si="687"/>
        <v>0</v>
      </c>
      <c r="AL314" s="170">
        <f t="shared" si="688"/>
        <v>0</v>
      </c>
      <c r="AM314" s="295"/>
      <c r="AN314" s="295"/>
      <c r="AO314" s="295"/>
    </row>
    <row r="315" spans="1:41" s="2" customFormat="1" ht="21" hidden="1" x14ac:dyDescent="0.25">
      <c r="A315" s="12"/>
      <c r="B315" s="72"/>
      <c r="C315" s="73"/>
      <c r="D315" s="210" t="s">
        <v>367</v>
      </c>
      <c r="E315" s="211" t="s">
        <v>368</v>
      </c>
      <c r="F315" s="169"/>
      <c r="G315" s="169"/>
      <c r="H315" s="169"/>
      <c r="I315" s="169"/>
      <c r="J315" s="169"/>
      <c r="K315" s="169"/>
      <c r="L315" s="169">
        <f t="shared" si="663"/>
        <v>0</v>
      </c>
      <c r="M315" s="169">
        <f t="shared" si="663"/>
        <v>0</v>
      </c>
      <c r="N315" s="169">
        <f t="shared" si="663"/>
        <v>0</v>
      </c>
      <c r="O315" s="169"/>
      <c r="P315" s="169"/>
      <c r="Q315" s="169"/>
      <c r="R315" s="169">
        <f t="shared" si="681"/>
        <v>0</v>
      </c>
      <c r="S315" s="169">
        <f t="shared" si="681"/>
        <v>0</v>
      </c>
      <c r="T315" s="169">
        <f t="shared" si="681"/>
        <v>0</v>
      </c>
      <c r="U315" s="169"/>
      <c r="V315" s="169"/>
      <c r="W315" s="169"/>
      <c r="X315" s="170">
        <f t="shared" si="682"/>
        <v>0</v>
      </c>
      <c r="Y315" s="170">
        <f t="shared" si="682"/>
        <v>0</v>
      </c>
      <c r="Z315" s="170">
        <f t="shared" si="682"/>
        <v>0</v>
      </c>
      <c r="AA315" s="219"/>
      <c r="AB315" s="170"/>
      <c r="AC315" s="170"/>
      <c r="AD315" s="268">
        <f t="shared" si="683"/>
        <v>0</v>
      </c>
      <c r="AE315" s="170">
        <f t="shared" si="684"/>
        <v>0</v>
      </c>
      <c r="AF315" s="170">
        <f t="shared" si="685"/>
        <v>0</v>
      </c>
      <c r="AG315" s="170"/>
      <c r="AH315" s="170"/>
      <c r="AI315" s="170"/>
      <c r="AJ315" s="170">
        <f t="shared" si="686"/>
        <v>0</v>
      </c>
      <c r="AK315" s="170">
        <f t="shared" si="687"/>
        <v>0</v>
      </c>
      <c r="AL315" s="170">
        <f t="shared" si="688"/>
        <v>0</v>
      </c>
      <c r="AM315" s="295"/>
      <c r="AN315" s="295"/>
      <c r="AO315" s="295"/>
    </row>
    <row r="316" spans="1:41" s="124" customFormat="1" ht="37.5" x14ac:dyDescent="0.25">
      <c r="A316" s="12"/>
      <c r="B316" s="72"/>
      <c r="C316" s="73"/>
      <c r="D316" s="14" t="s">
        <v>333</v>
      </c>
      <c r="E316" s="185" t="s">
        <v>278</v>
      </c>
      <c r="F316" s="183">
        <f t="shared" ref="F316:Z316" si="689">F317+F318</f>
        <v>407.9</v>
      </c>
      <c r="G316" s="183">
        <f t="shared" si="689"/>
        <v>0</v>
      </c>
      <c r="H316" s="183">
        <f t="shared" si="689"/>
        <v>0</v>
      </c>
      <c r="I316" s="183">
        <f t="shared" si="689"/>
        <v>0</v>
      </c>
      <c r="J316" s="183">
        <f t="shared" si="689"/>
        <v>0</v>
      </c>
      <c r="K316" s="183">
        <f t="shared" si="689"/>
        <v>0</v>
      </c>
      <c r="L316" s="184">
        <f t="shared" si="689"/>
        <v>407.9</v>
      </c>
      <c r="M316" s="184">
        <f t="shared" si="689"/>
        <v>0</v>
      </c>
      <c r="N316" s="184">
        <f t="shared" si="689"/>
        <v>0</v>
      </c>
      <c r="O316" s="184">
        <f t="shared" si="689"/>
        <v>0</v>
      </c>
      <c r="P316" s="184">
        <f t="shared" si="689"/>
        <v>0</v>
      </c>
      <c r="Q316" s="184">
        <f t="shared" si="689"/>
        <v>0</v>
      </c>
      <c r="R316" s="184">
        <f t="shared" si="689"/>
        <v>407.9</v>
      </c>
      <c r="S316" s="184">
        <f t="shared" si="689"/>
        <v>0</v>
      </c>
      <c r="T316" s="184">
        <f t="shared" si="689"/>
        <v>0</v>
      </c>
      <c r="U316" s="184">
        <f t="shared" si="689"/>
        <v>0</v>
      </c>
      <c r="V316" s="184">
        <f t="shared" si="689"/>
        <v>0</v>
      </c>
      <c r="W316" s="184">
        <f t="shared" si="689"/>
        <v>0</v>
      </c>
      <c r="X316" s="184">
        <f t="shared" si="689"/>
        <v>407.9</v>
      </c>
      <c r="Y316" s="184">
        <f t="shared" si="689"/>
        <v>0</v>
      </c>
      <c r="Z316" s="184">
        <f t="shared" si="689"/>
        <v>0</v>
      </c>
      <c r="AA316" s="184">
        <f t="shared" ref="AA316:AF316" si="690">AA317+AA318</f>
        <v>1296.8</v>
      </c>
      <c r="AB316" s="184">
        <f t="shared" si="690"/>
        <v>555.79999999999995</v>
      </c>
      <c r="AC316" s="184">
        <f t="shared" si="690"/>
        <v>0</v>
      </c>
      <c r="AD316" s="269">
        <f t="shared" si="690"/>
        <v>1704.6999999999998</v>
      </c>
      <c r="AE316" s="184">
        <f t="shared" si="690"/>
        <v>555.79999999999995</v>
      </c>
      <c r="AF316" s="184">
        <f t="shared" si="690"/>
        <v>0</v>
      </c>
      <c r="AG316" s="184">
        <f t="shared" ref="AG316:AL316" si="691">AG317+AG318</f>
        <v>0</v>
      </c>
      <c r="AH316" s="184">
        <f t="shared" si="691"/>
        <v>0</v>
      </c>
      <c r="AI316" s="184">
        <f t="shared" si="691"/>
        <v>0</v>
      </c>
      <c r="AJ316" s="184">
        <f t="shared" si="691"/>
        <v>1704.6999999999998</v>
      </c>
      <c r="AK316" s="184">
        <f t="shared" si="691"/>
        <v>555.79999999999995</v>
      </c>
      <c r="AL316" s="184">
        <f t="shared" si="691"/>
        <v>0</v>
      </c>
      <c r="AM316" s="295"/>
      <c r="AN316" s="295"/>
      <c r="AO316" s="295"/>
    </row>
    <row r="317" spans="1:41" s="124" customFormat="1" ht="43.5" customHeight="1" x14ac:dyDescent="0.25">
      <c r="A317" s="19" t="s">
        <v>589</v>
      </c>
      <c r="B317" s="72"/>
      <c r="C317" s="73"/>
      <c r="D317" s="14" t="s">
        <v>334</v>
      </c>
      <c r="E317" s="212" t="s">
        <v>198</v>
      </c>
      <c r="F317" s="169">
        <v>407.9</v>
      </c>
      <c r="G317" s="169">
        <v>0</v>
      </c>
      <c r="H317" s="169">
        <v>0</v>
      </c>
      <c r="I317" s="169"/>
      <c r="J317" s="169"/>
      <c r="K317" s="169"/>
      <c r="L317" s="170">
        <f t="shared" si="663"/>
        <v>407.9</v>
      </c>
      <c r="M317" s="170">
        <f t="shared" si="663"/>
        <v>0</v>
      </c>
      <c r="N317" s="170">
        <f t="shared" si="663"/>
        <v>0</v>
      </c>
      <c r="O317" s="170"/>
      <c r="P317" s="170"/>
      <c r="Q317" s="170"/>
      <c r="R317" s="170">
        <f t="shared" ref="R317:T318" si="692">L317+O317</f>
        <v>407.9</v>
      </c>
      <c r="S317" s="170">
        <f t="shared" si="692"/>
        <v>0</v>
      </c>
      <c r="T317" s="170">
        <f t="shared" si="692"/>
        <v>0</v>
      </c>
      <c r="U317" s="170"/>
      <c r="V317" s="170"/>
      <c r="W317" s="170"/>
      <c r="X317" s="170">
        <f t="shared" ref="X317:Z318" si="693">R317+U317</f>
        <v>407.9</v>
      </c>
      <c r="Y317" s="170">
        <f t="shared" si="693"/>
        <v>0</v>
      </c>
      <c r="Z317" s="170">
        <f t="shared" si="693"/>
        <v>0</v>
      </c>
      <c r="AA317" s="170">
        <v>1296.8</v>
      </c>
      <c r="AB317" s="170">
        <v>555.79999999999995</v>
      </c>
      <c r="AC317" s="170"/>
      <c r="AD317" s="268">
        <f t="shared" ref="AD317:AD318" si="694">X317+AA317</f>
        <v>1704.6999999999998</v>
      </c>
      <c r="AE317" s="170">
        <f t="shared" ref="AE317:AE318" si="695">Y317+AB317</f>
        <v>555.79999999999995</v>
      </c>
      <c r="AF317" s="170">
        <f t="shared" ref="AF317:AF318" si="696">Z317+AC317</f>
        <v>0</v>
      </c>
      <c r="AG317" s="170"/>
      <c r="AH317" s="170"/>
      <c r="AI317" s="170"/>
      <c r="AJ317" s="170">
        <f t="shared" ref="AJ317" si="697">AD317+AG317</f>
        <v>1704.6999999999998</v>
      </c>
      <c r="AK317" s="170">
        <f t="shared" ref="AK317" si="698">AE317+AH317</f>
        <v>555.79999999999995</v>
      </c>
      <c r="AL317" s="170">
        <f t="shared" ref="AL317" si="699">AF317+AI317</f>
        <v>0</v>
      </c>
      <c r="AM317" s="295"/>
      <c r="AN317" s="295"/>
      <c r="AO317" s="295"/>
    </row>
    <row r="318" spans="1:41" s="126" customFormat="1" ht="56.25" hidden="1" x14ac:dyDescent="0.25">
      <c r="A318" s="12">
        <v>915</v>
      </c>
      <c r="B318" s="72"/>
      <c r="C318" s="73"/>
      <c r="D318" s="119" t="s">
        <v>371</v>
      </c>
      <c r="E318" s="125" t="s">
        <v>372</v>
      </c>
      <c r="F318" s="88"/>
      <c r="G318" s="88"/>
      <c r="H318" s="88"/>
      <c r="I318" s="88"/>
      <c r="J318" s="88"/>
      <c r="K318" s="88"/>
      <c r="L318" s="88">
        <f t="shared" si="663"/>
        <v>0</v>
      </c>
      <c r="M318" s="88">
        <f t="shared" si="663"/>
        <v>0</v>
      </c>
      <c r="N318" s="88">
        <f t="shared" si="663"/>
        <v>0</v>
      </c>
      <c r="O318" s="88"/>
      <c r="P318" s="88"/>
      <c r="Q318" s="88"/>
      <c r="R318" s="88">
        <f t="shared" si="692"/>
        <v>0</v>
      </c>
      <c r="S318" s="88">
        <f t="shared" si="692"/>
        <v>0</v>
      </c>
      <c r="T318" s="88">
        <f t="shared" si="692"/>
        <v>0</v>
      </c>
      <c r="U318" s="88"/>
      <c r="V318" s="88"/>
      <c r="W318" s="88"/>
      <c r="X318" s="60">
        <f t="shared" si="693"/>
        <v>0</v>
      </c>
      <c r="Y318" s="60">
        <f t="shared" si="693"/>
        <v>0</v>
      </c>
      <c r="Z318" s="60">
        <f t="shared" si="693"/>
        <v>0</v>
      </c>
      <c r="AA318" s="60"/>
      <c r="AB318" s="60"/>
      <c r="AC318" s="60"/>
      <c r="AD318" s="276">
        <f t="shared" si="694"/>
        <v>0</v>
      </c>
      <c r="AE318" s="60">
        <f t="shared" si="695"/>
        <v>0</v>
      </c>
      <c r="AF318" s="60">
        <f t="shared" si="696"/>
        <v>0</v>
      </c>
      <c r="AG318" s="60"/>
      <c r="AH318" s="60"/>
      <c r="AI318" s="60"/>
      <c r="AJ318" s="60">
        <f t="shared" ref="AJ318" si="700">AD318+AG318</f>
        <v>0</v>
      </c>
      <c r="AK318" s="60">
        <f t="shared" ref="AK318" si="701">AE318+AH318</f>
        <v>0</v>
      </c>
      <c r="AL318" s="60">
        <f t="shared" ref="AL318" si="702">AF318+AI318</f>
        <v>0</v>
      </c>
      <c r="AM318" s="295"/>
      <c r="AN318" s="295"/>
      <c r="AO318" s="295"/>
    </row>
    <row r="319" spans="1:41" s="22" customFormat="1" ht="21" x14ac:dyDescent="0.25">
      <c r="A319" s="17"/>
      <c r="B319" s="72"/>
      <c r="C319" s="73"/>
      <c r="D319" s="167" t="s">
        <v>279</v>
      </c>
      <c r="E319" s="185" t="s">
        <v>199</v>
      </c>
      <c r="F319" s="183">
        <f>F320</f>
        <v>1180.0999999999999</v>
      </c>
      <c r="G319" s="183">
        <f>G320</f>
        <v>1419.6</v>
      </c>
      <c r="H319" s="183">
        <f>H320</f>
        <v>1818.8999999999999</v>
      </c>
      <c r="I319" s="183">
        <f t="shared" ref="I319:AL319" si="703">I320</f>
        <v>-52</v>
      </c>
      <c r="J319" s="183">
        <f t="shared" si="703"/>
        <v>0</v>
      </c>
      <c r="K319" s="183">
        <f t="shared" si="703"/>
        <v>0</v>
      </c>
      <c r="L319" s="184">
        <f t="shared" si="703"/>
        <v>1128.0999999999999</v>
      </c>
      <c r="M319" s="184">
        <f t="shared" si="703"/>
        <v>1419.6</v>
      </c>
      <c r="N319" s="184">
        <f t="shared" si="703"/>
        <v>1818.8999999999999</v>
      </c>
      <c r="O319" s="184">
        <f t="shared" si="703"/>
        <v>0</v>
      </c>
      <c r="P319" s="184">
        <f t="shared" si="703"/>
        <v>0</v>
      </c>
      <c r="Q319" s="184">
        <f t="shared" si="703"/>
        <v>0</v>
      </c>
      <c r="R319" s="184">
        <f t="shared" si="703"/>
        <v>1128.0999999999999</v>
      </c>
      <c r="S319" s="184">
        <f t="shared" si="703"/>
        <v>1419.6</v>
      </c>
      <c r="T319" s="184">
        <f t="shared" si="703"/>
        <v>1818.8999999999999</v>
      </c>
      <c r="U319" s="184">
        <f t="shared" si="703"/>
        <v>4200</v>
      </c>
      <c r="V319" s="184">
        <f t="shared" si="703"/>
        <v>0</v>
      </c>
      <c r="W319" s="184">
        <f t="shared" si="703"/>
        <v>0</v>
      </c>
      <c r="X319" s="184">
        <f t="shared" si="703"/>
        <v>5328.1</v>
      </c>
      <c r="Y319" s="184">
        <f t="shared" si="703"/>
        <v>1419.6</v>
      </c>
      <c r="Z319" s="184">
        <f t="shared" si="703"/>
        <v>1818.8999999999999</v>
      </c>
      <c r="AA319" s="184">
        <f t="shared" si="703"/>
        <v>0</v>
      </c>
      <c r="AB319" s="184">
        <f t="shared" si="703"/>
        <v>0</v>
      </c>
      <c r="AC319" s="184">
        <f t="shared" si="703"/>
        <v>0</v>
      </c>
      <c r="AD319" s="269">
        <f t="shared" si="703"/>
        <v>5328.1</v>
      </c>
      <c r="AE319" s="184">
        <f t="shared" si="703"/>
        <v>1419.6</v>
      </c>
      <c r="AF319" s="184">
        <f t="shared" si="703"/>
        <v>1818.8999999999999</v>
      </c>
      <c r="AG319" s="184">
        <f t="shared" si="703"/>
        <v>49.4</v>
      </c>
      <c r="AH319" s="184">
        <f t="shared" si="703"/>
        <v>0</v>
      </c>
      <c r="AI319" s="184">
        <f t="shared" si="703"/>
        <v>0</v>
      </c>
      <c r="AJ319" s="184">
        <f>AJ320</f>
        <v>5377.5</v>
      </c>
      <c r="AK319" s="184">
        <f t="shared" si="703"/>
        <v>1419.6</v>
      </c>
      <c r="AL319" s="184">
        <f t="shared" si="703"/>
        <v>1818.8999999999999</v>
      </c>
      <c r="AM319" s="295"/>
      <c r="AN319" s="295"/>
      <c r="AO319" s="295"/>
    </row>
    <row r="320" spans="1:41" s="22" customFormat="1" ht="37.5" x14ac:dyDescent="0.25">
      <c r="A320" s="17"/>
      <c r="B320" s="72"/>
      <c r="C320" s="73"/>
      <c r="D320" s="167" t="s">
        <v>466</v>
      </c>
      <c r="E320" s="168" t="s">
        <v>200</v>
      </c>
      <c r="F320" s="169">
        <f>F321+F322+F323+F324</f>
        <v>1180.0999999999999</v>
      </c>
      <c r="G320" s="169">
        <f>G321+G322+G323+G324</f>
        <v>1419.6</v>
      </c>
      <c r="H320" s="169">
        <f>H321+H322+H323+H324</f>
        <v>1818.8999999999999</v>
      </c>
      <c r="I320" s="169">
        <f t="shared" ref="I320:Q320" si="704">I321+I322+I323+I324</f>
        <v>-52</v>
      </c>
      <c r="J320" s="169">
        <f t="shared" si="704"/>
        <v>0</v>
      </c>
      <c r="K320" s="169">
        <f t="shared" si="704"/>
        <v>0</v>
      </c>
      <c r="L320" s="170">
        <f>L321+L322+L323+L324</f>
        <v>1128.0999999999999</v>
      </c>
      <c r="M320" s="170">
        <f t="shared" si="704"/>
        <v>1419.6</v>
      </c>
      <c r="N320" s="170">
        <f t="shared" si="704"/>
        <v>1818.8999999999999</v>
      </c>
      <c r="O320" s="170">
        <f t="shared" si="704"/>
        <v>0</v>
      </c>
      <c r="P320" s="170">
        <f t="shared" si="704"/>
        <v>0</v>
      </c>
      <c r="Q320" s="170">
        <f t="shared" si="704"/>
        <v>0</v>
      </c>
      <c r="R320" s="170">
        <f>R321+R322+R323+R324</f>
        <v>1128.0999999999999</v>
      </c>
      <c r="S320" s="170">
        <f t="shared" ref="S320:W320" si="705">S321+S322+S323+S324</f>
        <v>1419.6</v>
      </c>
      <c r="T320" s="170">
        <f t="shared" si="705"/>
        <v>1818.8999999999999</v>
      </c>
      <c r="U320" s="170">
        <f t="shared" si="705"/>
        <v>4200</v>
      </c>
      <c r="V320" s="170">
        <f t="shared" si="705"/>
        <v>0</v>
      </c>
      <c r="W320" s="170">
        <f t="shared" si="705"/>
        <v>0</v>
      </c>
      <c r="X320" s="170">
        <f>X321+X322+X323+X324</f>
        <v>5328.1</v>
      </c>
      <c r="Y320" s="170">
        <f t="shared" ref="Y320:AC320" si="706">Y321+Y322+Y323+Y324</f>
        <v>1419.6</v>
      </c>
      <c r="Z320" s="170">
        <f t="shared" si="706"/>
        <v>1818.8999999999999</v>
      </c>
      <c r="AA320" s="170">
        <f t="shared" si="706"/>
        <v>0</v>
      </c>
      <c r="AB320" s="170">
        <f t="shared" si="706"/>
        <v>0</v>
      </c>
      <c r="AC320" s="170">
        <f t="shared" si="706"/>
        <v>0</v>
      </c>
      <c r="AD320" s="268">
        <f>AD321+AD322+AD323+AD324</f>
        <v>5328.1</v>
      </c>
      <c r="AE320" s="170">
        <f t="shared" ref="AE320:AI320" si="707">AE321+AE322+AE323+AE324</f>
        <v>1419.6</v>
      </c>
      <c r="AF320" s="170">
        <f t="shared" si="707"/>
        <v>1818.8999999999999</v>
      </c>
      <c r="AG320" s="170">
        <f t="shared" si="707"/>
        <v>49.4</v>
      </c>
      <c r="AH320" s="170">
        <f t="shared" si="707"/>
        <v>0</v>
      </c>
      <c r="AI320" s="170">
        <f t="shared" si="707"/>
        <v>0</v>
      </c>
      <c r="AJ320" s="170">
        <f>AJ321+AJ322+AJ323+AJ324</f>
        <v>5377.5</v>
      </c>
      <c r="AK320" s="170">
        <f t="shared" ref="AK320:AL320" si="708">AK321+AK322+AK323+AK324</f>
        <v>1419.6</v>
      </c>
      <c r="AL320" s="170">
        <f t="shared" si="708"/>
        <v>1818.8999999999999</v>
      </c>
      <c r="AM320" s="295"/>
      <c r="AN320" s="295"/>
      <c r="AO320" s="295"/>
    </row>
    <row r="321" spans="1:41" s="22" customFormat="1" ht="37.5" x14ac:dyDescent="0.3">
      <c r="A321" s="162">
        <v>955</v>
      </c>
      <c r="B321" s="17"/>
      <c r="C321" s="161"/>
      <c r="D321" s="167" t="s">
        <v>418</v>
      </c>
      <c r="E321" s="168" t="s">
        <v>200</v>
      </c>
      <c r="F321" s="170"/>
      <c r="G321" s="170"/>
      <c r="H321" s="170"/>
      <c r="I321" s="170"/>
      <c r="J321" s="170"/>
      <c r="K321" s="170"/>
      <c r="L321" s="170">
        <f t="shared" si="663"/>
        <v>0</v>
      </c>
      <c r="M321" s="170">
        <f t="shared" si="663"/>
        <v>0</v>
      </c>
      <c r="N321" s="170">
        <f t="shared" si="663"/>
        <v>0</v>
      </c>
      <c r="O321" s="170"/>
      <c r="P321" s="170"/>
      <c r="Q321" s="170"/>
      <c r="R321" s="170">
        <f t="shared" ref="R321:T328" si="709">L321+O321</f>
        <v>0</v>
      </c>
      <c r="S321" s="170">
        <f t="shared" si="709"/>
        <v>0</v>
      </c>
      <c r="T321" s="170">
        <f t="shared" si="709"/>
        <v>0</v>
      </c>
      <c r="U321" s="170">
        <v>4200</v>
      </c>
      <c r="V321" s="170"/>
      <c r="W321" s="170"/>
      <c r="X321" s="170">
        <f t="shared" ref="X321:Z328" si="710">R321+U321</f>
        <v>4200</v>
      </c>
      <c r="Y321" s="170">
        <f t="shared" si="710"/>
        <v>0</v>
      </c>
      <c r="Z321" s="170">
        <f t="shared" si="710"/>
        <v>0</v>
      </c>
      <c r="AA321" s="219"/>
      <c r="AB321" s="170"/>
      <c r="AC321" s="170"/>
      <c r="AD321" s="268">
        <f t="shared" ref="AD321:AD322" si="711">X321+AA321</f>
        <v>4200</v>
      </c>
      <c r="AE321" s="170">
        <f t="shared" ref="AE321:AE328" si="712">Y321+AB321</f>
        <v>0</v>
      </c>
      <c r="AF321" s="170">
        <f t="shared" ref="AF321:AF328" si="713">Z321+AC321</f>
        <v>0</v>
      </c>
      <c r="AG321" s="170"/>
      <c r="AH321" s="170"/>
      <c r="AI321" s="170"/>
      <c r="AJ321" s="170">
        <f t="shared" ref="AJ321:AJ322" si="714">AD321+AG321</f>
        <v>4200</v>
      </c>
      <c r="AK321" s="170">
        <f t="shared" ref="AK321:AK328" si="715">AE321+AH321</f>
        <v>0</v>
      </c>
      <c r="AL321" s="170">
        <f t="shared" ref="AL321:AL328" si="716">AF321+AI321</f>
        <v>0</v>
      </c>
      <c r="AM321" s="295"/>
      <c r="AN321" s="295"/>
      <c r="AO321" s="295"/>
    </row>
    <row r="322" spans="1:41" s="22" customFormat="1" ht="37.5" x14ac:dyDescent="0.25">
      <c r="A322" s="12">
        <v>900</v>
      </c>
      <c r="B322" s="72"/>
      <c r="C322" s="73"/>
      <c r="D322" s="167" t="s">
        <v>418</v>
      </c>
      <c r="E322" s="168" t="s">
        <v>200</v>
      </c>
      <c r="F322" s="169"/>
      <c r="G322" s="169"/>
      <c r="H322" s="169"/>
      <c r="I322" s="169"/>
      <c r="J322" s="169"/>
      <c r="K322" s="169"/>
      <c r="L322" s="169">
        <f t="shared" si="663"/>
        <v>0</v>
      </c>
      <c r="M322" s="169">
        <f t="shared" si="663"/>
        <v>0</v>
      </c>
      <c r="N322" s="169">
        <f t="shared" si="663"/>
        <v>0</v>
      </c>
      <c r="O322" s="169"/>
      <c r="P322" s="169"/>
      <c r="Q322" s="169"/>
      <c r="R322" s="169">
        <f t="shared" si="709"/>
        <v>0</v>
      </c>
      <c r="S322" s="169">
        <f t="shared" si="709"/>
        <v>0</v>
      </c>
      <c r="T322" s="169">
        <f t="shared" si="709"/>
        <v>0</v>
      </c>
      <c r="U322" s="169"/>
      <c r="V322" s="169"/>
      <c r="W322" s="169"/>
      <c r="X322" s="170">
        <f t="shared" si="710"/>
        <v>0</v>
      </c>
      <c r="Y322" s="170">
        <f t="shared" si="710"/>
        <v>0</v>
      </c>
      <c r="Z322" s="170">
        <f t="shared" si="710"/>
        <v>0</v>
      </c>
      <c r="AA322" s="219"/>
      <c r="AB322" s="170"/>
      <c r="AC322" s="170"/>
      <c r="AD322" s="268">
        <f t="shared" si="711"/>
        <v>0</v>
      </c>
      <c r="AE322" s="170">
        <f t="shared" si="712"/>
        <v>0</v>
      </c>
      <c r="AF322" s="170">
        <f t="shared" si="713"/>
        <v>0</v>
      </c>
      <c r="AG322" s="170">
        <v>49.4</v>
      </c>
      <c r="AH322" s="170"/>
      <c r="AI322" s="170"/>
      <c r="AJ322" s="170">
        <f t="shared" si="714"/>
        <v>49.4</v>
      </c>
      <c r="AK322" s="170">
        <f t="shared" si="715"/>
        <v>0</v>
      </c>
      <c r="AL322" s="170">
        <f t="shared" si="716"/>
        <v>0</v>
      </c>
      <c r="AM322" s="295"/>
      <c r="AN322" s="295"/>
      <c r="AO322" s="295"/>
    </row>
    <row r="323" spans="1:41" s="127" customFormat="1" ht="37.5" x14ac:dyDescent="0.25">
      <c r="A323" s="12">
        <v>919</v>
      </c>
      <c r="B323" s="72"/>
      <c r="C323" s="73"/>
      <c r="D323" s="167" t="s">
        <v>416</v>
      </c>
      <c r="E323" s="168" t="s">
        <v>200</v>
      </c>
      <c r="F323" s="169">
        <v>631.79999999999995</v>
      </c>
      <c r="G323" s="169">
        <v>871.3</v>
      </c>
      <c r="H323" s="169">
        <v>1270.5999999999999</v>
      </c>
      <c r="I323" s="169">
        <v>-52</v>
      </c>
      <c r="J323" s="169"/>
      <c r="K323" s="169"/>
      <c r="L323" s="170">
        <f>F323+I323</f>
        <v>579.79999999999995</v>
      </c>
      <c r="M323" s="170">
        <f t="shared" si="663"/>
        <v>871.3</v>
      </c>
      <c r="N323" s="170">
        <f t="shared" si="663"/>
        <v>1270.5999999999999</v>
      </c>
      <c r="O323" s="170"/>
      <c r="P323" s="170"/>
      <c r="Q323" s="170"/>
      <c r="R323" s="170">
        <f>L323+O323</f>
        <v>579.79999999999995</v>
      </c>
      <c r="S323" s="170">
        <f t="shared" si="709"/>
        <v>871.3</v>
      </c>
      <c r="T323" s="170">
        <f t="shared" si="709"/>
        <v>1270.5999999999999</v>
      </c>
      <c r="U323" s="170"/>
      <c r="V323" s="170"/>
      <c r="W323" s="170"/>
      <c r="X323" s="170">
        <f>R323+U323</f>
        <v>579.79999999999995</v>
      </c>
      <c r="Y323" s="170">
        <f t="shared" si="710"/>
        <v>871.3</v>
      </c>
      <c r="Z323" s="170">
        <f t="shared" si="710"/>
        <v>1270.5999999999999</v>
      </c>
      <c r="AA323" s="219"/>
      <c r="AB323" s="170"/>
      <c r="AC323" s="170"/>
      <c r="AD323" s="268">
        <f>X323+AA323</f>
        <v>579.79999999999995</v>
      </c>
      <c r="AE323" s="170">
        <f t="shared" si="712"/>
        <v>871.3</v>
      </c>
      <c r="AF323" s="170">
        <f t="shared" si="713"/>
        <v>1270.5999999999999</v>
      </c>
      <c r="AG323" s="170"/>
      <c r="AH323" s="170"/>
      <c r="AI323" s="170"/>
      <c r="AJ323" s="170">
        <f>AD323+AG323</f>
        <v>579.79999999999995</v>
      </c>
      <c r="AK323" s="170">
        <f t="shared" si="715"/>
        <v>871.3</v>
      </c>
      <c r="AL323" s="170">
        <f t="shared" si="716"/>
        <v>1270.5999999999999</v>
      </c>
      <c r="AM323" s="295"/>
      <c r="AN323" s="295"/>
      <c r="AO323" s="295"/>
    </row>
    <row r="324" spans="1:41" s="127" customFormat="1" ht="37.5" x14ac:dyDescent="0.25">
      <c r="A324" s="12">
        <v>911</v>
      </c>
      <c r="B324" s="72"/>
      <c r="C324" s="73"/>
      <c r="D324" s="167" t="s">
        <v>418</v>
      </c>
      <c r="E324" s="168" t="s">
        <v>200</v>
      </c>
      <c r="F324" s="169">
        <v>548.29999999999995</v>
      </c>
      <c r="G324" s="169">
        <v>548.29999999999995</v>
      </c>
      <c r="H324" s="169">
        <v>548.29999999999995</v>
      </c>
      <c r="I324" s="169"/>
      <c r="J324" s="169"/>
      <c r="K324" s="169"/>
      <c r="L324" s="170">
        <f>F324+I324</f>
        <v>548.29999999999995</v>
      </c>
      <c r="M324" s="170">
        <f t="shared" si="663"/>
        <v>548.29999999999995</v>
      </c>
      <c r="N324" s="170">
        <f t="shared" si="663"/>
        <v>548.29999999999995</v>
      </c>
      <c r="O324" s="170"/>
      <c r="P324" s="170"/>
      <c r="Q324" s="170"/>
      <c r="R324" s="170">
        <f>L324+O324</f>
        <v>548.29999999999995</v>
      </c>
      <c r="S324" s="170">
        <f t="shared" si="709"/>
        <v>548.29999999999995</v>
      </c>
      <c r="T324" s="170">
        <f t="shared" si="709"/>
        <v>548.29999999999995</v>
      </c>
      <c r="U324" s="170"/>
      <c r="V324" s="170"/>
      <c r="W324" s="170"/>
      <c r="X324" s="170">
        <f>R324+U324</f>
        <v>548.29999999999995</v>
      </c>
      <c r="Y324" s="170">
        <f t="shared" si="710"/>
        <v>548.29999999999995</v>
      </c>
      <c r="Z324" s="170">
        <f t="shared" si="710"/>
        <v>548.29999999999995</v>
      </c>
      <c r="AA324" s="219"/>
      <c r="AB324" s="170"/>
      <c r="AC324" s="170"/>
      <c r="AD324" s="268">
        <f>X324+AA324</f>
        <v>548.29999999999995</v>
      </c>
      <c r="AE324" s="170">
        <f t="shared" si="712"/>
        <v>548.29999999999995</v>
      </c>
      <c r="AF324" s="170">
        <f t="shared" si="713"/>
        <v>548.29999999999995</v>
      </c>
      <c r="AG324" s="170"/>
      <c r="AH324" s="170"/>
      <c r="AI324" s="170"/>
      <c r="AJ324" s="170">
        <f>AD324+AG324</f>
        <v>548.29999999999995</v>
      </c>
      <c r="AK324" s="170">
        <f t="shared" si="715"/>
        <v>548.29999999999995</v>
      </c>
      <c r="AL324" s="170">
        <f t="shared" si="716"/>
        <v>548.29999999999995</v>
      </c>
      <c r="AM324" s="295"/>
      <c r="AN324" s="295"/>
      <c r="AO324" s="295"/>
    </row>
    <row r="325" spans="1:41" s="25" customFormat="1" ht="75" hidden="1" x14ac:dyDescent="0.25">
      <c r="A325" s="12">
        <v>911</v>
      </c>
      <c r="B325" s="72"/>
      <c r="C325" s="73"/>
      <c r="D325" s="203" t="s">
        <v>417</v>
      </c>
      <c r="E325" s="190" t="s">
        <v>574</v>
      </c>
      <c r="F325" s="169"/>
      <c r="G325" s="169"/>
      <c r="H325" s="169"/>
      <c r="I325" s="169"/>
      <c r="J325" s="169"/>
      <c r="K325" s="169"/>
      <c r="L325" s="169">
        <f t="shared" si="663"/>
        <v>0</v>
      </c>
      <c r="M325" s="169">
        <f t="shared" si="663"/>
        <v>0</v>
      </c>
      <c r="N325" s="169">
        <f t="shared" si="663"/>
        <v>0</v>
      </c>
      <c r="O325" s="169"/>
      <c r="P325" s="169"/>
      <c r="Q325" s="169"/>
      <c r="R325" s="169">
        <f t="shared" ref="R325:R328" si="717">L325+O325</f>
        <v>0</v>
      </c>
      <c r="S325" s="169">
        <f t="shared" si="709"/>
        <v>0</v>
      </c>
      <c r="T325" s="169">
        <f t="shared" si="709"/>
        <v>0</v>
      </c>
      <c r="U325" s="169"/>
      <c r="V325" s="169"/>
      <c r="W325" s="169"/>
      <c r="X325" s="170">
        <f t="shared" ref="X325:X328" si="718">R325+U325</f>
        <v>0</v>
      </c>
      <c r="Y325" s="170">
        <f t="shared" si="710"/>
        <v>0</v>
      </c>
      <c r="Z325" s="170">
        <f t="shared" si="710"/>
        <v>0</v>
      </c>
      <c r="AA325" s="219"/>
      <c r="AB325" s="170"/>
      <c r="AC325" s="170"/>
      <c r="AD325" s="268">
        <f t="shared" ref="AD325:AD328" si="719">X325+AA325</f>
        <v>0</v>
      </c>
      <c r="AE325" s="170">
        <f t="shared" si="712"/>
        <v>0</v>
      </c>
      <c r="AF325" s="170">
        <f t="shared" si="713"/>
        <v>0</v>
      </c>
      <c r="AG325" s="170"/>
      <c r="AH325" s="170"/>
      <c r="AI325" s="170"/>
      <c r="AJ325" s="170">
        <f t="shared" ref="AJ325:AJ328" si="720">AD325+AG325</f>
        <v>0</v>
      </c>
      <c r="AK325" s="170">
        <f t="shared" si="715"/>
        <v>0</v>
      </c>
      <c r="AL325" s="170">
        <f t="shared" si="716"/>
        <v>0</v>
      </c>
      <c r="AM325" s="295"/>
      <c r="AN325" s="295"/>
      <c r="AO325" s="295"/>
    </row>
    <row r="326" spans="1:41" s="25" customFormat="1" ht="47.25" hidden="1" x14ac:dyDescent="0.25">
      <c r="A326" s="12"/>
      <c r="B326" s="72"/>
      <c r="C326" s="73"/>
      <c r="D326" s="213" t="s">
        <v>222</v>
      </c>
      <c r="E326" s="214" t="s">
        <v>467</v>
      </c>
      <c r="F326" s="169"/>
      <c r="G326" s="169"/>
      <c r="H326" s="169"/>
      <c r="I326" s="169"/>
      <c r="J326" s="169"/>
      <c r="K326" s="169"/>
      <c r="L326" s="169">
        <f t="shared" si="663"/>
        <v>0</v>
      </c>
      <c r="M326" s="169">
        <f t="shared" si="663"/>
        <v>0</v>
      </c>
      <c r="N326" s="169">
        <f t="shared" si="663"/>
        <v>0</v>
      </c>
      <c r="O326" s="169"/>
      <c r="P326" s="169"/>
      <c r="Q326" s="169"/>
      <c r="R326" s="169">
        <f t="shared" si="717"/>
        <v>0</v>
      </c>
      <c r="S326" s="169">
        <f t="shared" si="709"/>
        <v>0</v>
      </c>
      <c r="T326" s="169">
        <f t="shared" si="709"/>
        <v>0</v>
      </c>
      <c r="U326" s="169"/>
      <c r="V326" s="169"/>
      <c r="W326" s="169"/>
      <c r="X326" s="170">
        <f t="shared" si="718"/>
        <v>0</v>
      </c>
      <c r="Y326" s="170">
        <f t="shared" si="710"/>
        <v>0</v>
      </c>
      <c r="Z326" s="170">
        <f t="shared" si="710"/>
        <v>0</v>
      </c>
      <c r="AA326" s="219"/>
      <c r="AB326" s="170"/>
      <c r="AC326" s="170"/>
      <c r="AD326" s="268">
        <f t="shared" si="719"/>
        <v>0</v>
      </c>
      <c r="AE326" s="170">
        <f t="shared" si="712"/>
        <v>0</v>
      </c>
      <c r="AF326" s="170">
        <f t="shared" si="713"/>
        <v>0</v>
      </c>
      <c r="AG326" s="170"/>
      <c r="AH326" s="170"/>
      <c r="AI326" s="170"/>
      <c r="AJ326" s="170">
        <f t="shared" si="720"/>
        <v>0</v>
      </c>
      <c r="AK326" s="170">
        <f t="shared" si="715"/>
        <v>0</v>
      </c>
      <c r="AL326" s="170">
        <f t="shared" si="716"/>
        <v>0</v>
      </c>
      <c r="AM326" s="295"/>
      <c r="AN326" s="295"/>
      <c r="AO326" s="295"/>
    </row>
    <row r="327" spans="1:41" s="21" customFormat="1" ht="21" x14ac:dyDescent="0.35">
      <c r="A327" s="26"/>
      <c r="B327" s="76"/>
      <c r="C327" s="77"/>
      <c r="D327" s="14"/>
      <c r="E327" s="215" t="s">
        <v>201</v>
      </c>
      <c r="F327" s="183">
        <f t="shared" ref="F327:K327" si="721">F220+F221</f>
        <v>3979364</v>
      </c>
      <c r="G327" s="183">
        <f t="shared" si="721"/>
        <v>3810458.8</v>
      </c>
      <c r="H327" s="183">
        <f t="shared" si="721"/>
        <v>2737906</v>
      </c>
      <c r="I327" s="183">
        <f t="shared" si="721"/>
        <v>326350.09999999998</v>
      </c>
      <c r="J327" s="183">
        <f t="shared" si="721"/>
        <v>196225.59999999998</v>
      </c>
      <c r="K327" s="183">
        <f t="shared" si="721"/>
        <v>88832</v>
      </c>
      <c r="L327" s="184">
        <f t="shared" si="663"/>
        <v>4305714.0999999996</v>
      </c>
      <c r="M327" s="184">
        <f t="shared" si="663"/>
        <v>4006684.4</v>
      </c>
      <c r="N327" s="184">
        <f t="shared" si="663"/>
        <v>2826738</v>
      </c>
      <c r="O327" s="184">
        <f>O220+O221</f>
        <v>285186.4231999999</v>
      </c>
      <c r="P327" s="184">
        <f>P220+P221</f>
        <v>193454.75695999997</v>
      </c>
      <c r="Q327" s="184">
        <f>Q220+Q221</f>
        <v>17374</v>
      </c>
      <c r="R327" s="184">
        <f t="shared" si="717"/>
        <v>4590900.5231999997</v>
      </c>
      <c r="S327" s="184">
        <f t="shared" si="709"/>
        <v>4200139.1569600003</v>
      </c>
      <c r="T327" s="184">
        <f t="shared" si="709"/>
        <v>2844112</v>
      </c>
      <c r="U327" s="184">
        <f>U220+U221</f>
        <v>29800</v>
      </c>
      <c r="V327" s="184">
        <f>V220+V221</f>
        <v>0</v>
      </c>
      <c r="W327" s="184">
        <f>W220+W221</f>
        <v>0</v>
      </c>
      <c r="X327" s="184">
        <f t="shared" si="718"/>
        <v>4620700.5231999997</v>
      </c>
      <c r="Y327" s="184">
        <f>Y220+Y221</f>
        <v>4200139.1569599994</v>
      </c>
      <c r="Z327" s="184">
        <f>Z220+Z221</f>
        <v>2844111.9350000001</v>
      </c>
      <c r="AA327" s="184">
        <f>AA220+AA221</f>
        <v>561050.7620600001</v>
      </c>
      <c r="AB327" s="184">
        <f>AB220+AB221</f>
        <v>9628.5</v>
      </c>
      <c r="AC327" s="184">
        <f>AC220+AC221</f>
        <v>-51856.34289</v>
      </c>
      <c r="AD327" s="184">
        <f>X327+AA327</f>
        <v>5181751.2852599993</v>
      </c>
      <c r="AE327" s="184">
        <f t="shared" si="712"/>
        <v>4209767.6569599994</v>
      </c>
      <c r="AF327" s="275">
        <f>AF220+AF221</f>
        <v>2792255.6769999992</v>
      </c>
      <c r="AG327" s="184">
        <f>AG220+AG221</f>
        <v>461237.24481000006</v>
      </c>
      <c r="AH327" s="184">
        <f>AH220+AH221</f>
        <v>5000</v>
      </c>
      <c r="AI327" s="184">
        <f>AI220+AI221</f>
        <v>-7325.1800999999996</v>
      </c>
      <c r="AJ327" s="184">
        <f>AD327+AG327</f>
        <v>5642988.5300699994</v>
      </c>
      <c r="AK327" s="184">
        <f>AK220+AK221</f>
        <v>4214767.6990399994</v>
      </c>
      <c r="AL327" s="184">
        <f>AL220+AL221</f>
        <v>2784930.4639099995</v>
      </c>
      <c r="AM327" s="295"/>
      <c r="AN327" s="295"/>
      <c r="AO327" s="295"/>
    </row>
    <row r="328" spans="1:41" s="2" customFormat="1" ht="21" x14ac:dyDescent="0.25">
      <c r="A328" s="27"/>
      <c r="B328" s="128"/>
      <c r="C328" s="129"/>
      <c r="D328" s="216" t="s">
        <v>103</v>
      </c>
      <c r="E328" s="215" t="s">
        <v>280</v>
      </c>
      <c r="F328" s="183">
        <f t="shared" ref="F328:K328" si="722">F220+F316+F319</f>
        <v>666836</v>
      </c>
      <c r="G328" s="183">
        <f t="shared" si="722"/>
        <v>687481.6</v>
      </c>
      <c r="H328" s="183">
        <f t="shared" si="722"/>
        <v>711071.9</v>
      </c>
      <c r="I328" s="183">
        <f t="shared" si="722"/>
        <v>-52</v>
      </c>
      <c r="J328" s="183">
        <f t="shared" si="722"/>
        <v>0</v>
      </c>
      <c r="K328" s="183">
        <f t="shared" si="722"/>
        <v>0</v>
      </c>
      <c r="L328" s="184">
        <f t="shared" si="663"/>
        <v>666784</v>
      </c>
      <c r="M328" s="184">
        <f t="shared" si="663"/>
        <v>687481.6</v>
      </c>
      <c r="N328" s="184">
        <f t="shared" si="663"/>
        <v>711071.9</v>
      </c>
      <c r="O328" s="184">
        <f>O220+O316+O319</f>
        <v>282.5</v>
      </c>
      <c r="P328" s="184">
        <f>P220+P316+P319</f>
        <v>0</v>
      </c>
      <c r="Q328" s="184">
        <f>Q220+Q316+Q319</f>
        <v>0</v>
      </c>
      <c r="R328" s="184">
        <f t="shared" si="717"/>
        <v>667066.5</v>
      </c>
      <c r="S328" s="184">
        <f t="shared" si="709"/>
        <v>687481.6</v>
      </c>
      <c r="T328" s="184">
        <f t="shared" si="709"/>
        <v>711071.9</v>
      </c>
      <c r="U328" s="184">
        <f>U220+U316+U319</f>
        <v>4200</v>
      </c>
      <c r="V328" s="184">
        <f>V220+V316+V319</f>
        <v>0</v>
      </c>
      <c r="W328" s="184">
        <f>W220+W316+W319</f>
        <v>0</v>
      </c>
      <c r="X328" s="184">
        <f t="shared" si="718"/>
        <v>671266.5</v>
      </c>
      <c r="Y328" s="184">
        <f t="shared" si="710"/>
        <v>687481.6</v>
      </c>
      <c r="Z328" s="184">
        <f t="shared" si="710"/>
        <v>711071.9</v>
      </c>
      <c r="AA328" s="184">
        <f>AA220+AA316+AA319</f>
        <v>1296.8</v>
      </c>
      <c r="AB328" s="184">
        <f>AB220+AB316+AB319</f>
        <v>555.79999999999995</v>
      </c>
      <c r="AC328" s="184">
        <f>AC220+AC316+AC319</f>
        <v>0</v>
      </c>
      <c r="AD328" s="269">
        <f t="shared" si="719"/>
        <v>672563.3</v>
      </c>
      <c r="AE328" s="184">
        <f t="shared" si="712"/>
        <v>688037.4</v>
      </c>
      <c r="AF328" s="184">
        <f t="shared" si="713"/>
        <v>711071.9</v>
      </c>
      <c r="AG328" s="184">
        <f>AG220+AG316+AG319</f>
        <v>20726.100000000002</v>
      </c>
      <c r="AH328" s="184">
        <f>AH220+AH316+AH319</f>
        <v>0</v>
      </c>
      <c r="AI328" s="184">
        <f>AI220+AI316+AI319</f>
        <v>0</v>
      </c>
      <c r="AJ328" s="184">
        <f t="shared" si="720"/>
        <v>693289.4</v>
      </c>
      <c r="AK328" s="184">
        <f t="shared" si="715"/>
        <v>688037.4</v>
      </c>
      <c r="AL328" s="184">
        <f t="shared" si="716"/>
        <v>711071.9</v>
      </c>
      <c r="AM328" s="295"/>
      <c r="AN328" s="295"/>
      <c r="AO328" s="295"/>
    </row>
    <row r="329" spans="1:41" ht="18.75" hidden="1" customHeight="1" x14ac:dyDescent="0.25">
      <c r="A329" s="28"/>
      <c r="B329" s="130"/>
      <c r="C329" s="130"/>
      <c r="D329" s="57"/>
      <c r="E329" s="55"/>
      <c r="X329" s="223"/>
      <c r="Y329" s="223"/>
      <c r="Z329" s="223"/>
      <c r="AA329" s="223"/>
      <c r="AB329" s="223"/>
      <c r="AC329" s="223"/>
      <c r="AM329" s="295"/>
      <c r="AN329" s="295"/>
      <c r="AO329" s="295"/>
    </row>
    <row r="330" spans="1:41" s="1" customFormat="1" ht="21" hidden="1" customHeight="1" x14ac:dyDescent="0.35">
      <c r="A330" s="29"/>
      <c r="B330" s="131"/>
      <c r="C330" s="131"/>
      <c r="D330" s="30"/>
      <c r="E330" s="31" t="s">
        <v>546</v>
      </c>
      <c r="F330" s="61">
        <f>F118</f>
        <v>3996</v>
      </c>
      <c r="G330" s="61">
        <f>G118</f>
        <v>3996</v>
      </c>
      <c r="H330" s="61">
        <f>H118</f>
        <v>3996</v>
      </c>
      <c r="X330" s="224"/>
      <c r="Y330" s="224"/>
      <c r="Z330" s="224"/>
      <c r="AA330" s="224"/>
      <c r="AB330" s="224"/>
      <c r="AC330" s="224"/>
      <c r="AD330" s="224"/>
      <c r="AE330" s="224"/>
      <c r="AF330" s="224"/>
      <c r="AG330" s="224"/>
      <c r="AH330" s="224"/>
      <c r="AI330" s="224"/>
      <c r="AJ330" s="224"/>
      <c r="AK330" s="224"/>
      <c r="AL330" s="224"/>
      <c r="AM330" s="295"/>
      <c r="AN330" s="295"/>
      <c r="AO330" s="295"/>
    </row>
    <row r="331" spans="1:41" s="1" customFormat="1" ht="21.75" hidden="1" customHeight="1" x14ac:dyDescent="0.35">
      <c r="A331" s="26"/>
      <c r="B331" s="76"/>
      <c r="C331" s="76"/>
      <c r="D331" s="14"/>
      <c r="E331" s="32" t="s">
        <v>540</v>
      </c>
      <c r="F331" s="61">
        <f>F29+F55</f>
        <v>23234</v>
      </c>
      <c r="G331" s="61">
        <f>G29+G55</f>
        <v>24186</v>
      </c>
      <c r="H331" s="61">
        <f>H29+H55</f>
        <v>24648</v>
      </c>
      <c r="X331" s="224"/>
      <c r="Y331" s="224"/>
      <c r="Z331" s="224"/>
      <c r="AA331" s="224"/>
      <c r="AB331" s="224"/>
      <c r="AC331" s="224"/>
      <c r="AD331" s="224"/>
      <c r="AE331" s="224"/>
      <c r="AF331" s="224"/>
      <c r="AG331" s="224"/>
      <c r="AH331" s="224"/>
      <c r="AI331" s="224"/>
      <c r="AJ331" s="224"/>
      <c r="AK331" s="224"/>
      <c r="AL331" s="224"/>
      <c r="AM331" s="295"/>
      <c r="AN331" s="295"/>
      <c r="AO331" s="295"/>
    </row>
    <row r="332" spans="1:41" s="1" customFormat="1" ht="21" hidden="1" customHeight="1" x14ac:dyDescent="0.35">
      <c r="A332" s="26"/>
      <c r="B332" s="76"/>
      <c r="C332" s="76"/>
      <c r="D332" s="14"/>
      <c r="E332" s="33" t="s">
        <v>541</v>
      </c>
      <c r="F332" s="61">
        <f>F108</f>
        <v>1994</v>
      </c>
      <c r="G332" s="61">
        <f>G108</f>
        <v>1994</v>
      </c>
      <c r="H332" s="61">
        <f>H108</f>
        <v>1994</v>
      </c>
      <c r="X332" s="224"/>
      <c r="Y332" s="224"/>
      <c r="Z332" s="224"/>
      <c r="AA332" s="224"/>
      <c r="AB332" s="224"/>
      <c r="AC332" s="224"/>
      <c r="AD332" s="224"/>
      <c r="AE332" s="224"/>
      <c r="AF332" s="224"/>
      <c r="AG332" s="224"/>
      <c r="AH332" s="224"/>
      <c r="AI332" s="224"/>
      <c r="AJ332" s="224"/>
      <c r="AK332" s="224"/>
      <c r="AL332" s="224"/>
      <c r="AM332" s="295"/>
      <c r="AN332" s="295"/>
      <c r="AO332" s="295"/>
    </row>
    <row r="333" spans="1:41" s="1" customFormat="1" ht="21" hidden="1" customHeight="1" x14ac:dyDescent="0.35">
      <c r="A333" s="26"/>
      <c r="B333" s="76"/>
      <c r="C333" s="76"/>
      <c r="D333" s="14"/>
      <c r="E333" s="33" t="s">
        <v>542</v>
      </c>
      <c r="F333" s="61">
        <f>F319</f>
        <v>1180.0999999999999</v>
      </c>
      <c r="G333" s="61">
        <f>G319</f>
        <v>1419.6</v>
      </c>
      <c r="H333" s="61">
        <f>H319</f>
        <v>1818.8999999999999</v>
      </c>
      <c r="X333" s="224"/>
      <c r="Y333" s="224"/>
      <c r="Z333" s="224"/>
      <c r="AA333" s="224"/>
      <c r="AB333" s="224"/>
      <c r="AC333" s="224"/>
      <c r="AD333" s="224"/>
      <c r="AE333" s="224"/>
      <c r="AF333" s="224"/>
      <c r="AG333" s="224"/>
      <c r="AH333" s="224"/>
      <c r="AI333" s="224"/>
      <c r="AJ333" s="224"/>
      <c r="AK333" s="224"/>
      <c r="AL333" s="224"/>
      <c r="AM333" s="295"/>
      <c r="AN333" s="295"/>
      <c r="AO333" s="295"/>
    </row>
    <row r="334" spans="1:41" s="1" customFormat="1" ht="21" hidden="1" customHeight="1" x14ac:dyDescent="0.35">
      <c r="A334" s="26"/>
      <c r="B334" s="76"/>
      <c r="C334" s="76"/>
      <c r="D334" s="14"/>
      <c r="E334" s="33" t="s">
        <v>543</v>
      </c>
      <c r="F334" s="61">
        <f>F316</f>
        <v>407.9</v>
      </c>
      <c r="G334" s="61">
        <f>G316</f>
        <v>0</v>
      </c>
      <c r="H334" s="61">
        <f>H316</f>
        <v>0</v>
      </c>
      <c r="X334" s="224"/>
      <c r="Y334" s="224"/>
      <c r="Z334" s="224"/>
      <c r="AA334" s="224"/>
      <c r="AB334" s="224"/>
      <c r="AC334" s="224"/>
      <c r="AD334" s="224"/>
      <c r="AE334" s="224"/>
      <c r="AF334" s="224"/>
      <c r="AG334" s="224"/>
      <c r="AH334" s="224"/>
      <c r="AI334" s="224"/>
      <c r="AJ334" s="224"/>
      <c r="AK334" s="224"/>
      <c r="AL334" s="224"/>
      <c r="AM334" s="295"/>
      <c r="AN334" s="295"/>
      <c r="AO334" s="295"/>
    </row>
    <row r="335" spans="1:41" s="1" customFormat="1" ht="21" hidden="1" customHeight="1" x14ac:dyDescent="0.35">
      <c r="A335" s="26"/>
      <c r="B335" s="76"/>
      <c r="C335" s="76"/>
      <c r="D335" s="14"/>
      <c r="E335" s="33" t="s">
        <v>285</v>
      </c>
      <c r="F335" s="61">
        <f>F110+F112+F117+F324</f>
        <v>6538.3</v>
      </c>
      <c r="G335" s="61">
        <f>G110+G112+G117+G324</f>
        <v>6538.3</v>
      </c>
      <c r="H335" s="61">
        <f>H110+H112+H117+H324</f>
        <v>6538.3</v>
      </c>
      <c r="X335" s="224"/>
      <c r="Y335" s="224"/>
      <c r="Z335" s="224"/>
      <c r="AA335" s="224"/>
      <c r="AB335" s="224"/>
      <c r="AC335" s="224"/>
      <c r="AD335" s="224"/>
      <c r="AE335" s="224"/>
      <c r="AF335" s="224"/>
      <c r="AG335" s="224"/>
      <c r="AH335" s="224"/>
      <c r="AI335" s="224"/>
      <c r="AJ335" s="224"/>
      <c r="AK335" s="224"/>
      <c r="AL335" s="224"/>
      <c r="AM335" s="295"/>
      <c r="AN335" s="295"/>
      <c r="AO335" s="295"/>
    </row>
    <row r="336" spans="1:41" s="1" customFormat="1" ht="21" hidden="1" customHeight="1" x14ac:dyDescent="0.35">
      <c r="A336" s="26"/>
      <c r="B336" s="76"/>
      <c r="C336" s="76"/>
      <c r="D336" s="14"/>
      <c r="E336" s="33" t="s">
        <v>544</v>
      </c>
      <c r="F336" s="61">
        <f>F87</f>
        <v>18280</v>
      </c>
      <c r="G336" s="61">
        <f>G87</f>
        <v>18280</v>
      </c>
      <c r="H336" s="61">
        <f>H87</f>
        <v>18280</v>
      </c>
      <c r="X336" s="224"/>
      <c r="Y336" s="224"/>
      <c r="Z336" s="224"/>
      <c r="AA336" s="224"/>
      <c r="AB336" s="224"/>
      <c r="AC336" s="224"/>
      <c r="AD336" s="224"/>
      <c r="AE336" s="224"/>
      <c r="AF336" s="224"/>
      <c r="AG336" s="224"/>
      <c r="AH336" s="224"/>
      <c r="AI336" s="224"/>
      <c r="AJ336" s="224"/>
      <c r="AK336" s="224"/>
      <c r="AL336" s="224"/>
      <c r="AM336" s="295"/>
      <c r="AN336" s="295"/>
      <c r="AO336" s="295"/>
    </row>
    <row r="337" spans="1:41" s="1" customFormat="1" ht="21" hidden="1" customHeight="1" x14ac:dyDescent="0.35">
      <c r="A337" s="26"/>
      <c r="B337" s="76"/>
      <c r="C337" s="76"/>
      <c r="D337" s="14"/>
      <c r="E337" s="33" t="s">
        <v>545</v>
      </c>
      <c r="F337" s="61">
        <f>F121</f>
        <v>5872</v>
      </c>
      <c r="G337" s="61">
        <f>G121</f>
        <v>5295</v>
      </c>
      <c r="H337" s="61">
        <f>H121</f>
        <v>5272</v>
      </c>
      <c r="X337" s="224"/>
      <c r="Y337" s="224"/>
      <c r="Z337" s="224"/>
      <c r="AA337" s="224"/>
      <c r="AB337" s="224"/>
      <c r="AC337" s="224"/>
      <c r="AD337" s="224"/>
      <c r="AE337" s="224"/>
      <c r="AF337" s="224"/>
      <c r="AG337" s="224"/>
      <c r="AH337" s="224"/>
      <c r="AI337" s="224"/>
      <c r="AJ337" s="224"/>
      <c r="AK337" s="224"/>
      <c r="AL337" s="224"/>
      <c r="AM337" s="295"/>
      <c r="AN337" s="295"/>
      <c r="AO337" s="295"/>
    </row>
    <row r="338" spans="1:41" s="1" customFormat="1" ht="21" hidden="1" customHeight="1" x14ac:dyDescent="0.35">
      <c r="A338" s="26"/>
      <c r="B338" s="76"/>
      <c r="C338" s="76"/>
      <c r="D338" s="14"/>
      <c r="E338" s="33" t="s">
        <v>283</v>
      </c>
      <c r="F338" s="62">
        <f>F220+F223</f>
        <v>1307501</v>
      </c>
      <c r="G338" s="62">
        <f>G220+G223</f>
        <v>997973</v>
      </c>
      <c r="H338" s="62">
        <f>H220+H223</f>
        <v>994255</v>
      </c>
      <c r="X338" s="224"/>
      <c r="Y338" s="224"/>
      <c r="Z338" s="224"/>
      <c r="AA338" s="224"/>
      <c r="AB338" s="224"/>
      <c r="AC338" s="224"/>
      <c r="AD338" s="224"/>
      <c r="AE338" s="224"/>
      <c r="AF338" s="224"/>
      <c r="AG338" s="224"/>
      <c r="AH338" s="224"/>
      <c r="AI338" s="224"/>
      <c r="AJ338" s="224"/>
      <c r="AK338" s="224"/>
      <c r="AL338" s="224"/>
      <c r="AM338" s="295"/>
      <c r="AN338" s="295"/>
      <c r="AO338" s="295"/>
    </row>
    <row r="339" spans="1:41" s="1" customFormat="1" ht="40.5" hidden="1" customHeight="1" x14ac:dyDescent="0.35">
      <c r="A339" s="26"/>
      <c r="B339" s="76"/>
      <c r="C339" s="76"/>
      <c r="D339" s="14"/>
      <c r="E339" s="34" t="s">
        <v>547</v>
      </c>
      <c r="F339" s="62">
        <f>F338-F330-F337-F331-F223-F336-F332</f>
        <v>611872</v>
      </c>
      <c r="G339" s="62">
        <f>G338-G330-G337-G331-G223-G336-G332</f>
        <v>632311</v>
      </c>
      <c r="H339" s="62">
        <f>H338-H330-H337-H331-H223-H336-H332</f>
        <v>655063</v>
      </c>
      <c r="X339" s="224"/>
      <c r="Y339" s="224"/>
      <c r="Z339" s="224"/>
      <c r="AA339" s="224"/>
      <c r="AB339" s="224"/>
      <c r="AC339" s="224"/>
      <c r="AD339" s="224"/>
      <c r="AE339" s="224"/>
      <c r="AF339" s="224"/>
      <c r="AG339" s="224"/>
      <c r="AH339" s="224"/>
      <c r="AI339" s="224"/>
      <c r="AJ339" s="224"/>
      <c r="AK339" s="224"/>
      <c r="AL339" s="224"/>
      <c r="AM339" s="295"/>
      <c r="AN339" s="295"/>
      <c r="AO339" s="295"/>
    </row>
    <row r="340" spans="1:41" ht="18.75" customHeight="1" x14ac:dyDescent="0.3">
      <c r="X340" s="225"/>
      <c r="Y340" s="225"/>
      <c r="Z340" s="225"/>
      <c r="AA340" s="223"/>
      <c r="AB340" s="223"/>
      <c r="AC340" s="223"/>
      <c r="AD340" s="225"/>
      <c r="AE340" s="225"/>
      <c r="AF340" s="225"/>
      <c r="AM340" s="295"/>
      <c r="AN340" s="295"/>
      <c r="AO340" s="295"/>
    </row>
    <row r="341" spans="1:41" ht="18.75" hidden="1" customHeight="1" x14ac:dyDescent="0.25">
      <c r="A341" s="12"/>
      <c r="B341" s="120"/>
      <c r="C341" s="120"/>
      <c r="D341" s="35"/>
      <c r="E341" s="36"/>
      <c r="X341" s="218"/>
      <c r="Y341" s="218"/>
      <c r="Z341" s="218"/>
      <c r="AA341" s="217">
        <f>X340-X341</f>
        <v>0</v>
      </c>
      <c r="AB341" s="217"/>
      <c r="AC341" s="217"/>
    </row>
    <row r="342" spans="1:41" s="4" customFormat="1" ht="19.5" hidden="1" customHeight="1" x14ac:dyDescent="0.25">
      <c r="A342" s="37"/>
      <c r="B342" s="132"/>
      <c r="C342" s="132"/>
      <c r="D342" s="38"/>
      <c r="E342" s="39" t="s">
        <v>104</v>
      </c>
      <c r="F342" s="63">
        <f t="shared" ref="F342:T342" si="723">F22+F29+F39+F52+F63</f>
        <v>581154</v>
      </c>
      <c r="G342" s="63">
        <f t="shared" si="723"/>
        <v>602441</v>
      </c>
      <c r="H342" s="63">
        <f t="shared" si="723"/>
        <v>625547</v>
      </c>
      <c r="I342" s="63">
        <f t="shared" si="723"/>
        <v>0</v>
      </c>
      <c r="J342" s="63">
        <f t="shared" si="723"/>
        <v>0</v>
      </c>
      <c r="K342" s="63">
        <f t="shared" si="723"/>
        <v>0</v>
      </c>
      <c r="L342" s="157">
        <f t="shared" si="723"/>
        <v>581154</v>
      </c>
      <c r="M342" s="157">
        <f t="shared" si="723"/>
        <v>602441</v>
      </c>
      <c r="N342" s="157">
        <f t="shared" si="723"/>
        <v>625547</v>
      </c>
      <c r="O342" s="157">
        <f t="shared" si="723"/>
        <v>0</v>
      </c>
      <c r="P342" s="157">
        <f t="shared" si="723"/>
        <v>0</v>
      </c>
      <c r="Q342" s="157">
        <f t="shared" si="723"/>
        <v>0</v>
      </c>
      <c r="R342" s="157">
        <f t="shared" si="723"/>
        <v>581154</v>
      </c>
      <c r="S342" s="157">
        <f t="shared" si="723"/>
        <v>602441</v>
      </c>
      <c r="T342" s="157">
        <f t="shared" si="723"/>
        <v>625547</v>
      </c>
      <c r="X342" s="157">
        <f>X22+X29+X39+X52+X63</f>
        <v>581154</v>
      </c>
      <c r="Y342" s="157">
        <f>Y22+Y29+Y39+Y52+Y63</f>
        <v>602441</v>
      </c>
      <c r="Z342" s="157">
        <f>Z22+Z29+Z39+Z52+Z63</f>
        <v>625547</v>
      </c>
      <c r="AD342" s="157">
        <f t="shared" ref="AD342:AL342" si="724">AD22+AD29+AD39+AD52+AD63</f>
        <v>570927</v>
      </c>
      <c r="AE342" s="157">
        <f t="shared" si="724"/>
        <v>602441</v>
      </c>
      <c r="AF342" s="157">
        <f t="shared" si="724"/>
        <v>625547</v>
      </c>
      <c r="AG342" s="157">
        <f t="shared" si="724"/>
        <v>20000</v>
      </c>
      <c r="AH342" s="157">
        <f t="shared" si="724"/>
        <v>0</v>
      </c>
      <c r="AI342" s="157">
        <f t="shared" si="724"/>
        <v>0</v>
      </c>
      <c r="AJ342" s="157">
        <f t="shared" si="724"/>
        <v>590927</v>
      </c>
      <c r="AK342" s="157">
        <f t="shared" si="724"/>
        <v>602441</v>
      </c>
      <c r="AL342" s="157">
        <f t="shared" si="724"/>
        <v>625547</v>
      </c>
    </row>
    <row r="343" spans="1:41" s="4" customFormat="1" ht="19.5" hidden="1" customHeight="1" x14ac:dyDescent="0.25">
      <c r="A343" s="37"/>
      <c r="B343" s="90"/>
      <c r="C343" s="90"/>
      <c r="D343" s="40"/>
      <c r="E343" s="39" t="s">
        <v>135</v>
      </c>
      <c r="F343" s="63">
        <f t="shared" ref="F343:T343" si="725">F73+F98+F106+F121+F135</f>
        <v>84094</v>
      </c>
      <c r="G343" s="63">
        <f t="shared" si="725"/>
        <v>83621</v>
      </c>
      <c r="H343" s="63">
        <f t="shared" si="725"/>
        <v>83706</v>
      </c>
      <c r="I343" s="63">
        <f t="shared" si="725"/>
        <v>0</v>
      </c>
      <c r="J343" s="63">
        <f t="shared" si="725"/>
        <v>0</v>
      </c>
      <c r="K343" s="63">
        <f t="shared" si="725"/>
        <v>0</v>
      </c>
      <c r="L343" s="157">
        <f t="shared" si="725"/>
        <v>84094</v>
      </c>
      <c r="M343" s="157">
        <f t="shared" si="725"/>
        <v>83621</v>
      </c>
      <c r="N343" s="157">
        <f t="shared" si="725"/>
        <v>83706</v>
      </c>
      <c r="O343" s="157">
        <f t="shared" si="725"/>
        <v>0</v>
      </c>
      <c r="P343" s="157">
        <f t="shared" si="725"/>
        <v>0</v>
      </c>
      <c r="Q343" s="157">
        <f t="shared" si="725"/>
        <v>0</v>
      </c>
      <c r="R343" s="157">
        <f t="shared" si="725"/>
        <v>84094</v>
      </c>
      <c r="S343" s="157">
        <f t="shared" si="725"/>
        <v>83621</v>
      </c>
      <c r="T343" s="157">
        <f t="shared" si="725"/>
        <v>83706</v>
      </c>
      <c r="X343" s="157">
        <f>X73+X98+X106+X121+X135</f>
        <v>84094</v>
      </c>
      <c r="Y343" s="157">
        <f>Y73+Y98+Y106+Y121+Y135</f>
        <v>83621</v>
      </c>
      <c r="Z343" s="157">
        <f>Z73+Z98+Z106+Z121+Z135</f>
        <v>83706</v>
      </c>
      <c r="AD343" s="157">
        <f t="shared" ref="AD343:AL343" si="726">AD73+AD98+AD106+AD121+AD135</f>
        <v>94321</v>
      </c>
      <c r="AE343" s="157">
        <f t="shared" si="726"/>
        <v>83621</v>
      </c>
      <c r="AF343" s="157">
        <f t="shared" si="726"/>
        <v>83706</v>
      </c>
      <c r="AG343" s="157">
        <f t="shared" si="726"/>
        <v>676.7</v>
      </c>
      <c r="AH343" s="157">
        <f t="shared" si="726"/>
        <v>0</v>
      </c>
      <c r="AI343" s="157">
        <f t="shared" si="726"/>
        <v>0</v>
      </c>
      <c r="AJ343" s="157">
        <f t="shared" si="726"/>
        <v>94997.7</v>
      </c>
      <c r="AK343" s="157">
        <f t="shared" si="726"/>
        <v>83621</v>
      </c>
      <c r="AL343" s="157">
        <f t="shared" si="726"/>
        <v>83706</v>
      </c>
    </row>
    <row r="344" spans="1:41" s="4" customFormat="1" ht="19.5" hidden="1" customHeight="1" x14ac:dyDescent="0.25">
      <c r="A344" s="37"/>
      <c r="B344" s="90"/>
      <c r="C344" s="90"/>
      <c r="D344" s="41"/>
      <c r="E344" s="39" t="s">
        <v>216</v>
      </c>
      <c r="F344" s="63">
        <f t="shared" ref="F344:T344" si="727">F23+F29+F39+F52+F63++F73+F98+F106+F121+F135</f>
        <v>665248</v>
      </c>
      <c r="G344" s="63">
        <f t="shared" si="727"/>
        <v>686062</v>
      </c>
      <c r="H344" s="63">
        <f t="shared" si="727"/>
        <v>709253</v>
      </c>
      <c r="I344" s="63">
        <f t="shared" si="727"/>
        <v>0</v>
      </c>
      <c r="J344" s="63">
        <f t="shared" si="727"/>
        <v>0</v>
      </c>
      <c r="K344" s="63">
        <f t="shared" si="727"/>
        <v>0</v>
      </c>
      <c r="L344" s="157">
        <f t="shared" si="727"/>
        <v>665248</v>
      </c>
      <c r="M344" s="157">
        <f t="shared" si="727"/>
        <v>686062</v>
      </c>
      <c r="N344" s="157">
        <f t="shared" si="727"/>
        <v>709253</v>
      </c>
      <c r="O344" s="157">
        <f t="shared" si="727"/>
        <v>0</v>
      </c>
      <c r="P344" s="157">
        <f t="shared" si="727"/>
        <v>0</v>
      </c>
      <c r="Q344" s="157">
        <f t="shared" si="727"/>
        <v>0</v>
      </c>
      <c r="R344" s="157">
        <f t="shared" si="727"/>
        <v>665248</v>
      </c>
      <c r="S344" s="157">
        <f t="shared" si="727"/>
        <v>686062</v>
      </c>
      <c r="T344" s="157">
        <f t="shared" si="727"/>
        <v>709253</v>
      </c>
      <c r="X344" s="157">
        <f>X23+X29+X39+X52+X63++X73+X98+X106+X121+X135</f>
        <v>665248</v>
      </c>
      <c r="Y344" s="157">
        <f>Y23+Y29+Y39+Y52+Y63++Y73+Y98+Y106+Y121+Y135</f>
        <v>686062</v>
      </c>
      <c r="Z344" s="157">
        <f>Z23+Z29+Z39+Z52+Z63++Z73+Z98+Z106+Z121+Z135</f>
        <v>709253</v>
      </c>
      <c r="AD344" s="157">
        <f t="shared" ref="AD344:AL344" si="728">AD23+AD29+AD39+AD52+AD63++AD73+AD98+AD106+AD121+AD135</f>
        <v>665248</v>
      </c>
      <c r="AE344" s="157">
        <f t="shared" si="728"/>
        <v>686062</v>
      </c>
      <c r="AF344" s="157">
        <f t="shared" si="728"/>
        <v>709253</v>
      </c>
      <c r="AG344" s="157">
        <f t="shared" si="728"/>
        <v>20676.7</v>
      </c>
      <c r="AH344" s="157">
        <f t="shared" si="728"/>
        <v>0</v>
      </c>
      <c r="AI344" s="157">
        <f t="shared" si="728"/>
        <v>0</v>
      </c>
      <c r="AJ344" s="157">
        <f t="shared" si="728"/>
        <v>685924.7</v>
      </c>
      <c r="AK344" s="157">
        <f t="shared" si="728"/>
        <v>686062</v>
      </c>
      <c r="AL344" s="157">
        <f t="shared" si="728"/>
        <v>709253</v>
      </c>
    </row>
    <row r="345" spans="1:41" ht="19.5" hidden="1" customHeight="1" x14ac:dyDescent="0.35">
      <c r="A345" s="12"/>
      <c r="B345" s="72"/>
      <c r="C345" s="72"/>
      <c r="D345" s="42"/>
      <c r="E345" s="43" t="s">
        <v>208</v>
      </c>
      <c r="F345" s="64">
        <f t="shared" ref="F345:T345" si="729">F20</f>
        <v>287183.33095085819</v>
      </c>
      <c r="G345" s="64">
        <f t="shared" si="729"/>
        <v>296852.5885293344</v>
      </c>
      <c r="H345" s="64">
        <f t="shared" si="729"/>
        <v>307525.39486295107</v>
      </c>
      <c r="I345" s="64">
        <f t="shared" si="729"/>
        <v>0</v>
      </c>
      <c r="J345" s="64">
        <f t="shared" si="729"/>
        <v>0</v>
      </c>
      <c r="K345" s="64">
        <f t="shared" si="729"/>
        <v>0</v>
      </c>
      <c r="L345" s="158">
        <f t="shared" si="729"/>
        <v>287183.33095085819</v>
      </c>
      <c r="M345" s="158">
        <f t="shared" si="729"/>
        <v>296852.5885293344</v>
      </c>
      <c r="N345" s="158">
        <f t="shared" si="729"/>
        <v>307525.39486295107</v>
      </c>
      <c r="O345" s="158">
        <f t="shared" si="729"/>
        <v>0</v>
      </c>
      <c r="P345" s="158">
        <f t="shared" si="729"/>
        <v>0</v>
      </c>
      <c r="Q345" s="158">
        <f t="shared" si="729"/>
        <v>0</v>
      </c>
      <c r="R345" s="158">
        <f t="shared" si="729"/>
        <v>287183.33095085819</v>
      </c>
      <c r="S345" s="158">
        <f t="shared" si="729"/>
        <v>296852.5885293344</v>
      </c>
      <c r="T345" s="158">
        <f t="shared" si="729"/>
        <v>307525.39486295107</v>
      </c>
      <c r="X345" s="158">
        <f>X20</f>
        <v>287183.33095085819</v>
      </c>
      <c r="Y345" s="158">
        <f>Y20</f>
        <v>296852.5885293344</v>
      </c>
      <c r="Z345" s="158">
        <f>Z20</f>
        <v>307525.39486295107</v>
      </c>
      <c r="AD345" s="158">
        <f t="shared" ref="AD345:AL345" si="730">AD20</f>
        <v>281675.19253893127</v>
      </c>
      <c r="AE345" s="158">
        <f t="shared" si="730"/>
        <v>296852.5885293344</v>
      </c>
      <c r="AF345" s="158">
        <f t="shared" si="730"/>
        <v>307525.39486295107</v>
      </c>
      <c r="AG345" s="158">
        <f t="shared" si="730"/>
        <v>13204.391008886569</v>
      </c>
      <c r="AH345" s="158">
        <f t="shared" si="730"/>
        <v>0</v>
      </c>
      <c r="AI345" s="158">
        <f t="shared" si="730"/>
        <v>0</v>
      </c>
      <c r="AJ345" s="158">
        <f t="shared" si="730"/>
        <v>294879.58354781783</v>
      </c>
      <c r="AK345" s="158">
        <f t="shared" si="730"/>
        <v>296852.5885293344</v>
      </c>
      <c r="AL345" s="158">
        <f t="shared" si="730"/>
        <v>307525.39486295107</v>
      </c>
    </row>
    <row r="346" spans="1:41" ht="18.75" hidden="1" customHeight="1" x14ac:dyDescent="0.25">
      <c r="A346" s="12"/>
      <c r="B346" s="72"/>
      <c r="C346" s="72"/>
      <c r="D346" s="14"/>
      <c r="E346" s="5" t="s">
        <v>213</v>
      </c>
      <c r="F346" s="65">
        <f t="shared" ref="F346:N346" si="731">F220-F345</f>
        <v>378064.66904914181</v>
      </c>
      <c r="G346" s="65">
        <f t="shared" si="731"/>
        <v>389209.4114706656</v>
      </c>
      <c r="H346" s="65">
        <f t="shared" si="731"/>
        <v>401727.60513704893</v>
      </c>
      <c r="I346" s="65">
        <f t="shared" si="731"/>
        <v>0</v>
      </c>
      <c r="J346" s="65">
        <f t="shared" si="731"/>
        <v>0</v>
      </c>
      <c r="K346" s="65">
        <f t="shared" si="731"/>
        <v>0</v>
      </c>
      <c r="L346" s="65">
        <f t="shared" si="731"/>
        <v>378064.66904914181</v>
      </c>
      <c r="M346" s="65">
        <f t="shared" si="731"/>
        <v>389209.4114706656</v>
      </c>
      <c r="N346" s="65">
        <f t="shared" si="731"/>
        <v>401727.60513704893</v>
      </c>
      <c r="O346" s="65"/>
      <c r="P346" s="65"/>
      <c r="Q346" s="65"/>
      <c r="R346" s="65">
        <f>R220-R345</f>
        <v>378347.16904914181</v>
      </c>
      <c r="S346" s="65">
        <f>S220-S345</f>
        <v>389209.4114706656</v>
      </c>
      <c r="T346" s="65">
        <f>T220-T345</f>
        <v>401727.60513704893</v>
      </c>
      <c r="X346" s="65">
        <f>X220-X345</f>
        <v>378347.16904914181</v>
      </c>
      <c r="Y346" s="65">
        <f>Y220-Y345</f>
        <v>389209.4114706656</v>
      </c>
      <c r="Z346" s="65">
        <f>Z220-Z345</f>
        <v>401727.60513704893</v>
      </c>
      <c r="AD346" s="65">
        <f t="shared" ref="AD346:AL346" si="732">AD220-AD345</f>
        <v>383855.30746106873</v>
      </c>
      <c r="AE346" s="65">
        <f t="shared" si="732"/>
        <v>389209.4114706656</v>
      </c>
      <c r="AF346" s="65">
        <f t="shared" si="732"/>
        <v>401727.60513704893</v>
      </c>
      <c r="AG346" s="65">
        <f t="shared" si="732"/>
        <v>7472.3089911134321</v>
      </c>
      <c r="AH346" s="65">
        <f t="shared" si="732"/>
        <v>0</v>
      </c>
      <c r="AI346" s="65">
        <f t="shared" si="732"/>
        <v>0</v>
      </c>
      <c r="AJ346" s="65">
        <f t="shared" si="732"/>
        <v>391327.61645218212</v>
      </c>
      <c r="AK346" s="65">
        <f t="shared" si="732"/>
        <v>389209.4114706656</v>
      </c>
      <c r="AL346" s="65">
        <f t="shared" si="732"/>
        <v>401727.60513704893</v>
      </c>
    </row>
    <row r="347" spans="1:41" ht="20.25" hidden="1" customHeight="1" x14ac:dyDescent="0.25">
      <c r="A347" s="44"/>
      <c r="D347" s="45"/>
      <c r="E347" s="46" t="s">
        <v>281</v>
      </c>
      <c r="F347" s="160">
        <f t="shared" ref="F347:N347" si="733">F348/F346*100</f>
        <v>5</v>
      </c>
      <c r="G347" s="160">
        <f t="shared" si="733"/>
        <v>5</v>
      </c>
      <c r="H347" s="160">
        <f t="shared" si="733"/>
        <v>5</v>
      </c>
      <c r="I347" s="53"/>
      <c r="J347" s="53"/>
      <c r="K347" s="53"/>
      <c r="L347" s="160">
        <f t="shared" si="733"/>
        <v>5</v>
      </c>
      <c r="M347" s="160">
        <f t="shared" si="733"/>
        <v>5</v>
      </c>
      <c r="N347" s="160">
        <f t="shared" si="733"/>
        <v>5</v>
      </c>
      <c r="O347" s="53"/>
      <c r="P347" s="53"/>
      <c r="Q347" s="53"/>
      <c r="R347" s="171">
        <f>R348/R346*100</f>
        <v>4.9962666563528151</v>
      </c>
      <c r="S347" s="171">
        <f t="shared" ref="S347:T347" si="734">S348/S346*100</f>
        <v>5</v>
      </c>
      <c r="T347" s="171">
        <f t="shared" si="734"/>
        <v>5</v>
      </c>
      <c r="X347" s="171">
        <f>X348/X346*100</f>
        <v>4.9962666563528151</v>
      </c>
      <c r="Y347" s="171">
        <f t="shared" ref="Y347:Z347" si="735">Y348/Y346*100</f>
        <v>5</v>
      </c>
      <c r="Z347" s="171">
        <f t="shared" si="735"/>
        <v>5</v>
      </c>
      <c r="AD347" s="53">
        <f>AD348/AD346*100</f>
        <v>4.9245726410528503</v>
      </c>
      <c r="AE347" s="283">
        <f t="shared" ref="AE347:AF347" si="736">AE348/AE346*100</f>
        <v>5</v>
      </c>
      <c r="AF347" s="283">
        <f t="shared" si="736"/>
        <v>5</v>
      </c>
      <c r="AG347" s="282"/>
      <c r="AH347" s="283"/>
      <c r="AI347" s="283"/>
      <c r="AJ347" s="53">
        <f>AJ348/AJ346*100</f>
        <v>4.8305390822748002</v>
      </c>
      <c r="AK347" s="53">
        <f t="shared" ref="AK347:AL347" si="737">AK348/AK346*100</f>
        <v>5</v>
      </c>
      <c r="AL347" s="53">
        <f t="shared" si="737"/>
        <v>5</v>
      </c>
    </row>
    <row r="348" spans="1:41" ht="20.25" hidden="1" customHeight="1" x14ac:dyDescent="0.3">
      <c r="A348" s="44"/>
      <c r="B348" s="133"/>
      <c r="C348" s="133"/>
      <c r="D348" s="47"/>
      <c r="E348" s="48" t="s">
        <v>282</v>
      </c>
      <c r="F348" s="53">
        <f>F346/100*5</f>
        <v>18903.233452457091</v>
      </c>
      <c r="G348" s="53">
        <f t="shared" ref="G348:H348" si="738">G346/100*5</f>
        <v>19460.470573533279</v>
      </c>
      <c r="H348" s="53">
        <f t="shared" si="738"/>
        <v>20086.380256852448</v>
      </c>
      <c r="I348" s="53">
        <f>I346/100*5</f>
        <v>0</v>
      </c>
      <c r="J348" s="53">
        <f t="shared" ref="J348:K348" si="739">J346/100*5</f>
        <v>0</v>
      </c>
      <c r="K348" s="53">
        <f t="shared" si="739"/>
        <v>0</v>
      </c>
      <c r="L348" s="53">
        <f>L346/100*5</f>
        <v>18903.233452457091</v>
      </c>
      <c r="M348" s="53">
        <f t="shared" ref="M348:N348" si="740">M346/100*5</f>
        <v>19460.470573533279</v>
      </c>
      <c r="N348" s="53">
        <f t="shared" si="740"/>
        <v>20086.380256852448</v>
      </c>
      <c r="O348" s="53"/>
      <c r="P348" s="53"/>
      <c r="Q348" s="53"/>
      <c r="R348" s="53">
        <v>18903.233452457091</v>
      </c>
      <c r="S348" s="53">
        <v>19460.470573533279</v>
      </c>
      <c r="T348" s="53">
        <v>20086.380256852448</v>
      </c>
      <c r="X348" s="53">
        <v>18903.233452457091</v>
      </c>
      <c r="Y348" s="53">
        <v>19460.470573533279</v>
      </c>
      <c r="Z348" s="53">
        <v>20086.380256852448</v>
      </c>
      <c r="AD348" s="53">
        <v>18903.233452457091</v>
      </c>
      <c r="AE348" s="53">
        <v>19460.470573533279</v>
      </c>
      <c r="AF348" s="53">
        <v>20086.380256852448</v>
      </c>
      <c r="AG348" s="53"/>
      <c r="AH348" s="53"/>
      <c r="AI348" s="53"/>
      <c r="AJ348" s="53">
        <v>18903.233452457091</v>
      </c>
      <c r="AK348" s="53">
        <v>19460.470573533279</v>
      </c>
      <c r="AL348" s="53">
        <v>20086.380256852448</v>
      </c>
    </row>
    <row r="349" spans="1:41" ht="20.25" hidden="1" customHeight="1" x14ac:dyDescent="0.25">
      <c r="A349" s="44"/>
      <c r="D349" s="45"/>
      <c r="E349" s="134" t="s">
        <v>539</v>
      </c>
      <c r="F349" s="135">
        <f>F346/100*5</f>
        <v>18903.233452457091</v>
      </c>
      <c r="G349" s="135">
        <f t="shared" ref="G349:H349" si="741">G346/100*5</f>
        <v>19460.470573533279</v>
      </c>
      <c r="H349" s="135">
        <f t="shared" si="741"/>
        <v>20086.380256852448</v>
      </c>
      <c r="I349" s="135">
        <f>I346/100*5</f>
        <v>0</v>
      </c>
      <c r="J349" s="135">
        <f t="shared" ref="J349:K349" si="742">J346/100*5</f>
        <v>0</v>
      </c>
      <c r="K349" s="135">
        <f t="shared" si="742"/>
        <v>0</v>
      </c>
      <c r="L349" s="159">
        <f>L346/100*5</f>
        <v>18903.233452457091</v>
      </c>
      <c r="M349" s="159">
        <f t="shared" ref="M349:N349" si="743">M346/100*5</f>
        <v>19460.470573533279</v>
      </c>
      <c r="N349" s="159">
        <f t="shared" si="743"/>
        <v>20086.380256852448</v>
      </c>
      <c r="O349" s="159">
        <f>O346/100*5</f>
        <v>0</v>
      </c>
      <c r="P349" s="159">
        <f t="shared" ref="P349:Q349" si="744">P346/100*5</f>
        <v>0</v>
      </c>
      <c r="Q349" s="159">
        <f t="shared" si="744"/>
        <v>0</v>
      </c>
      <c r="R349" s="159">
        <f>R346/100*5</f>
        <v>18917.358452457091</v>
      </c>
      <c r="S349" s="159">
        <f t="shared" ref="S349:T349" si="745">S346/100*5</f>
        <v>19460.470573533279</v>
      </c>
      <c r="T349" s="159">
        <f t="shared" si="745"/>
        <v>20086.380256852448</v>
      </c>
      <c r="X349" s="159">
        <f>X346/100*5</f>
        <v>18917.358452457091</v>
      </c>
      <c r="Y349" s="159">
        <f t="shared" ref="Y349:Z349" si="746">Y346/100*5</f>
        <v>19460.470573533279</v>
      </c>
      <c r="Z349" s="159">
        <f t="shared" si="746"/>
        <v>20086.380256852448</v>
      </c>
      <c r="AD349" s="159">
        <f>AD346/100*5</f>
        <v>19192.765373053437</v>
      </c>
      <c r="AE349" s="159">
        <f t="shared" ref="AE349:AF349" si="747">AE346/100*5</f>
        <v>19460.470573533279</v>
      </c>
      <c r="AF349" s="159">
        <f t="shared" si="747"/>
        <v>20086.380256852448</v>
      </c>
      <c r="AG349" s="159">
        <f>AG346/100*5</f>
        <v>373.6154495556716</v>
      </c>
      <c r="AH349" s="159">
        <f t="shared" ref="AH349:AI349" si="748">AH346/100*5</f>
        <v>0</v>
      </c>
      <c r="AI349" s="159">
        <f t="shared" si="748"/>
        <v>0</v>
      </c>
      <c r="AJ349" s="159">
        <f>AJ346/100*5</f>
        <v>19566.380822609106</v>
      </c>
      <c r="AK349" s="159">
        <f t="shared" ref="AK349:AL349" si="749">AK346/100*5</f>
        <v>19460.470573533279</v>
      </c>
      <c r="AL349" s="159">
        <f t="shared" si="749"/>
        <v>20086.380256852448</v>
      </c>
    </row>
    <row r="350" spans="1:41" ht="18" customHeight="1" x14ac:dyDescent="0.3">
      <c r="A350" s="49"/>
      <c r="B350" s="49"/>
      <c r="C350" s="49"/>
      <c r="D350" s="333" t="s">
        <v>605</v>
      </c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  <c r="W350" s="333"/>
      <c r="X350" s="333"/>
      <c r="Y350" s="333"/>
      <c r="Z350" s="333"/>
      <c r="AA350" s="333"/>
      <c r="AB350" s="333"/>
      <c r="AC350" s="333"/>
      <c r="AD350" s="333"/>
      <c r="AE350" s="333"/>
      <c r="AF350" s="333"/>
      <c r="AG350" s="333"/>
      <c r="AH350" s="333"/>
      <c r="AI350" s="333"/>
      <c r="AJ350" s="333"/>
      <c r="AL350" s="284" t="s">
        <v>588</v>
      </c>
    </row>
    <row r="351" spans="1:41" ht="12" customHeight="1" x14ac:dyDescent="0.3">
      <c r="A351" s="49"/>
      <c r="B351" s="49"/>
      <c r="C351" s="49"/>
      <c r="D351" s="137"/>
      <c r="E351" s="138"/>
      <c r="F351" s="136"/>
      <c r="G351" s="136"/>
      <c r="H351" s="136"/>
      <c r="V351" s="186"/>
    </row>
    <row r="352" spans="1:41" ht="26.25" customHeight="1" x14ac:dyDescent="0.3">
      <c r="A352" s="49"/>
      <c r="B352" s="49"/>
      <c r="C352" s="49"/>
      <c r="D352" s="323"/>
      <c r="E352" s="323"/>
      <c r="F352" s="323"/>
      <c r="G352" s="323"/>
      <c r="H352" s="323"/>
      <c r="I352" s="323"/>
      <c r="J352" s="323"/>
      <c r="K352" s="323"/>
      <c r="L352" s="323"/>
      <c r="M352" s="323"/>
      <c r="N352" s="323"/>
      <c r="O352" s="323"/>
      <c r="P352" s="323"/>
      <c r="Q352" s="323"/>
      <c r="R352" s="323"/>
      <c r="S352" s="323"/>
      <c r="T352" s="323"/>
      <c r="U352" s="323"/>
      <c r="V352" s="323"/>
      <c r="W352" s="323"/>
      <c r="X352" s="323"/>
      <c r="Y352" s="323"/>
      <c r="Z352" s="186"/>
      <c r="AA352" s="186"/>
      <c r="AB352" s="186"/>
      <c r="AC352" s="186" t="s">
        <v>588</v>
      </c>
      <c r="AD352" s="284"/>
    </row>
  </sheetData>
  <mergeCells count="50">
    <mergeCell ref="D350:AJ350"/>
    <mergeCell ref="AK13:AL13"/>
    <mergeCell ref="AK12:AL12"/>
    <mergeCell ref="E11:AL11"/>
    <mergeCell ref="E9:AL9"/>
    <mergeCell ref="D5:N5"/>
    <mergeCell ref="G1:H1"/>
    <mergeCell ref="M1:N1"/>
    <mergeCell ref="E2:N2"/>
    <mergeCell ref="E3:H3"/>
    <mergeCell ref="I3:N3"/>
    <mergeCell ref="M16:M17"/>
    <mergeCell ref="N16:N17"/>
    <mergeCell ref="O16:O17"/>
    <mergeCell ref="K16:K17"/>
    <mergeCell ref="L16:L17"/>
    <mergeCell ref="E16:E17"/>
    <mergeCell ref="F16:F17"/>
    <mergeCell ref="G16:G17"/>
    <mergeCell ref="H16:H17"/>
    <mergeCell ref="I16:I17"/>
    <mergeCell ref="D352:Y352"/>
    <mergeCell ref="AF16:AF17"/>
    <mergeCell ref="V16:V17"/>
    <mergeCell ref="W16:W17"/>
    <mergeCell ref="X16:X17"/>
    <mergeCell ref="Y16:Y17"/>
    <mergeCell ref="Z16:Z17"/>
    <mergeCell ref="F18:H18"/>
    <mergeCell ref="P16:P17"/>
    <mergeCell ref="Q16:Q17"/>
    <mergeCell ref="R16:R17"/>
    <mergeCell ref="AA16:AA17"/>
    <mergeCell ref="AB16:AB17"/>
    <mergeCell ref="S16:S17"/>
    <mergeCell ref="T16:T17"/>
    <mergeCell ref="D14:AL14"/>
    <mergeCell ref="AJ7:AL7"/>
    <mergeCell ref="AG16:AG17"/>
    <mergeCell ref="AH16:AH17"/>
    <mergeCell ref="AI16:AI17"/>
    <mergeCell ref="AJ16:AJ17"/>
    <mergeCell ref="AK16:AK17"/>
    <mergeCell ref="AL16:AL17"/>
    <mergeCell ref="U16:U17"/>
    <mergeCell ref="J16:J17"/>
    <mergeCell ref="AC16:AC17"/>
    <mergeCell ref="AD16:AD17"/>
    <mergeCell ref="AE16:AE17"/>
    <mergeCell ref="D16:D17"/>
  </mergeCells>
  <pageMargins left="1.1811023622047245" right="0.55118110236220474" top="0.78740157480314965" bottom="0.78740157480314965" header="0.15748031496062992" footer="0.11811023622047245"/>
  <pageSetup paperSize="9" scale="45" fitToHeight="15" orientation="portrait" r:id="rId1"/>
  <headerFooter>
    <oddHeader>&amp;C&amp;P</oddHeader>
  </headerFooter>
  <rowBreaks count="2" manualBreakCount="2">
    <brk id="295" max="16383" man="1"/>
    <brk id="351" max="3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октябрь 2022 </vt:lpstr>
      <vt:lpstr>'октябрь 2022 '!Заголовки_для_печати</vt:lpstr>
      <vt:lpstr>'октябрь 2022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2022-10-18T04:05:45Z</dcterms:modified>
</cp:coreProperties>
</file>